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88"/>
  <sheetViews>
    <sheetView workbookViewId="0">
      <selection activeCell="A1" sqref="A1"/>
    </sheetView>
  </sheetViews>
  <sheetFormatPr baseColWidth="8" defaultRowHeight="15"/>
  <sheetData>
    <row r="1">
      <c r="A1">
        <f>HYPERLINK("/home/agent/ScenceRecog/DEDUCE/data/val/bed_room/RGB100W_CRL30VDJ208Z2059_116445297315667659.jpg")</f>
        <v/>
      </c>
      <c r="B1" t="n">
        <v>3</v>
      </c>
    </row>
    <row r="2">
      <c r="A2">
        <f>HYPERLINK("/home/agent/ScenceRecog/DEDUCE/data/val/bed_room/RGB100W_CRL30VDJ7B0042_116444765587317863.jpg")</f>
        <v/>
      </c>
      <c r="B2" t="n">
        <v>0</v>
      </c>
    </row>
    <row r="3">
      <c r="A3">
        <f>HYPERLINK("/home/agent/ScenceRecog/DEDUCE/data/val/bed_room/RGB100W_CRL30VDJ7B0042_116444886327432519.jpg")</f>
        <v/>
      </c>
      <c r="B3" t="n">
        <v>3</v>
      </c>
    </row>
    <row r="4">
      <c r="A4">
        <f>HYPERLINK("/home/agent/ScenceRecog/DEDUCE/data/val/bed_room/RGB100W_CRL30VDJ208Z2097_116444738446713282.jpg")</f>
        <v/>
      </c>
      <c r="B4" t="n">
        <v>0</v>
      </c>
    </row>
    <row r="5">
      <c r="A5">
        <f>HYPERLINK("/home/agent/ScenceRecog/DEDUCE/data/val/bed_room/RGB100W_CRL30VDJ208Z2059_116445298719472281.jpg")</f>
        <v/>
      </c>
      <c r="B5" t="n">
        <v>0</v>
      </c>
    </row>
    <row r="6">
      <c r="A6">
        <f>HYPERLINK("/home/agent/ScenceRecog/DEDUCE/data/val/bed_room/RGB100W_CRL30VDJ208Z2083_116444849910520183.jpg")</f>
        <v/>
      </c>
      <c r="B6" t="n">
        <v>3</v>
      </c>
    </row>
    <row r="7">
      <c r="A7">
        <f>HYPERLINK("/home/agent/ScenceRecog/DEDUCE/data/val/bed_room/RGB100W_542500000192_116444743287505532.jpg")</f>
        <v/>
      </c>
      <c r="B7" t="n">
        <v>0</v>
      </c>
    </row>
    <row r="8">
      <c r="A8">
        <f>HYPERLINK("/home/agent/ScenceRecog/DEDUCE/data/val/bed_room/RGB100W_CRL30VDJ208Z2082_116445304198318364.jpg")</f>
        <v/>
      </c>
      <c r="B8" t="n">
        <v>3</v>
      </c>
    </row>
    <row r="9">
      <c r="A9">
        <f>HYPERLINK("/home/agent/ScenceRecog/DEDUCE/data/val/bed_room/RGB100W_542500000108_116445637057702704.jpg")</f>
        <v/>
      </c>
      <c r="B9" t="n">
        <v>0</v>
      </c>
    </row>
    <row r="10">
      <c r="A10">
        <f>HYPERLINK("/home/agent/ScenceRecog/DEDUCE/data/val/bed_room/RGB100W_CRL30VDJ208Z2096_116444872482683518.jpg")</f>
        <v/>
      </c>
      <c r="B10" t="n">
        <v>2</v>
      </c>
    </row>
    <row r="11">
      <c r="A11">
        <f>HYPERLINK("/home/agent/ScenceRecog/DEDUCE/data/val/bed_room/RGB100W_CRL30VDJ208Z2082_116445415468427244.jpg")</f>
        <v/>
      </c>
      <c r="B11" t="n">
        <v>3</v>
      </c>
    </row>
    <row r="12">
      <c r="A12">
        <f>HYPERLINK("/home/agent/ScenceRecog/DEDUCE/data/val/bed_room/RGB200W_010102104221006_116445562330914929.jpg")</f>
        <v/>
      </c>
      <c r="B12" t="n">
        <v>0</v>
      </c>
    </row>
    <row r="13">
      <c r="A13">
        <f>HYPERLINK("/home/agent/ScenceRecog/DEDUCE/data/val/bed_room/RGB100W_CRL30VDJ208Z2113_116446057859260423.jpg")</f>
        <v/>
      </c>
      <c r="B13" t="n">
        <v>0</v>
      </c>
    </row>
    <row r="14">
      <c r="A14">
        <f>HYPERLINK("/home/agent/ScenceRecog/DEDUCE/data/val/bed_room/RGB100W_CRL30VDJ208Z2119_116444755501392202.jpg")</f>
        <v/>
      </c>
      <c r="B14" t="n">
        <v>0</v>
      </c>
    </row>
    <row r="15">
      <c r="A15">
        <f>HYPERLINK("/home/agent/ScenceRecog/DEDUCE/data/val/bed_room/RGB100W_CRL30VDJ208Z2062_116445319872170643.jpg")</f>
        <v/>
      </c>
      <c r="B15" t="n">
        <v>3</v>
      </c>
    </row>
    <row r="16">
      <c r="A16">
        <f>HYPERLINK("/home/agent/ScenceRecog/DEDUCE/data/val/bed_room/RGB100W_CRL30VDJ208Z2082_116444743785475651.jpg")</f>
        <v/>
      </c>
      <c r="B16" t="n">
        <v>0</v>
      </c>
    </row>
    <row r="17">
      <c r="A17">
        <f>HYPERLINK("/home/agent/ScenceRecog/DEDUCE/data/val/bed_room/RGB100W_CRL30VDJ208Z2116_116444763220438917.jpg")</f>
        <v/>
      </c>
      <c r="B17" t="n">
        <v>0</v>
      </c>
    </row>
    <row r="18">
      <c r="A18">
        <f>HYPERLINK("/home/agent/ScenceRecog/DEDUCE/data/val/bed_room/RGB100W_542500000108_116445638153365219.jpg")</f>
        <v/>
      </c>
      <c r="B18" t="n">
        <v>0</v>
      </c>
    </row>
    <row r="19">
      <c r="A19">
        <f>HYPERLINK("/home/agent/ScenceRecog/DEDUCE/data/val/bed_room/RGB200W_29984CRL30V00000120_116444917774012747.jpg")</f>
        <v/>
      </c>
      <c r="B19" t="n">
        <v>3</v>
      </c>
    </row>
    <row r="20">
      <c r="A20">
        <f>HYPERLINK("/home/agent/ScenceRecog/DEDUCE/data/val/bed_room/RGB100W_CRL30VDJ208Z2127_116445278587219789.jpg")</f>
        <v/>
      </c>
      <c r="B20" t="n">
        <v>0</v>
      </c>
    </row>
    <row r="21">
      <c r="A21">
        <f>HYPERLINK("/home/agent/ScenceRecog/DEDUCE/data/val/bed_room/RGB200W_010102104221008_116444755780857844.jpg")</f>
        <v/>
      </c>
      <c r="B21" t="n">
        <v>0</v>
      </c>
    </row>
    <row r="22">
      <c r="A22">
        <f>HYPERLINK("/home/agent/ScenceRecog/DEDUCE/data/val/bed_room/RGB100W_542500000134_116444755541961700.jpg")</f>
        <v/>
      </c>
      <c r="B22" t="n">
        <v>0</v>
      </c>
    </row>
    <row r="23">
      <c r="A23">
        <f>HYPERLINK("/home/agent/ScenceRecog/DEDUCE/data/val/bed_room/RGB100W_CRL30VDJ208Z2133_116444772877505700.jpg")</f>
        <v/>
      </c>
      <c r="B23" t="n">
        <v>2</v>
      </c>
    </row>
    <row r="24">
      <c r="A24">
        <f>HYPERLINK("/home/agent/ScenceRecog/DEDUCE/data/val/bed_room/RGB100W_542500000134_116444755726589115.jpg")</f>
        <v/>
      </c>
      <c r="B24" t="n">
        <v>0</v>
      </c>
    </row>
    <row r="25">
      <c r="A25">
        <f>HYPERLINK("/home/agent/ScenceRecog/DEDUCE/data/val/bed_room/RGB100W_CRL30VDJ208Z2141_116444747717892991.jpg")</f>
        <v/>
      </c>
      <c r="B25" t="n">
        <v>2</v>
      </c>
    </row>
    <row r="26">
      <c r="A26">
        <f>HYPERLINK("/home/agent/ScenceRecog/DEDUCE/data/val/bed_room/RGB100W_CRL30VDJ7B0036_116445586465003684.jpg")</f>
        <v/>
      </c>
      <c r="B26" t="n">
        <v>0</v>
      </c>
    </row>
    <row r="27">
      <c r="A27">
        <f>HYPERLINK("/home/agent/ScenceRecog/DEDUCE/data/val/bed_room/RGB100W_CRL30VDJ208Z2100_116445584282143727.jpg")</f>
        <v/>
      </c>
      <c r="B27" t="n">
        <v>0</v>
      </c>
    </row>
    <row r="28">
      <c r="A28">
        <f>HYPERLINK("/home/agent/ScenceRecog/DEDUCE/data/val/bed_room/RGB100W_CRL30VDJ208Z2100_116446202072647717.jpg")</f>
        <v/>
      </c>
      <c r="B28" t="n">
        <v>1</v>
      </c>
    </row>
    <row r="29">
      <c r="A29">
        <f>HYPERLINK("/home/agent/ScenceRecog/DEDUCE/data/val/bed_room/RGB100W_542500000123_116444743178517080.jpg")</f>
        <v/>
      </c>
      <c r="B29" t="n">
        <v>4</v>
      </c>
    </row>
    <row r="30">
      <c r="A30">
        <f>HYPERLINK("/home/agent/ScenceRecog/DEDUCE/data/val/bed_room/RGB100W_CRL30VDJ208Z2111_116444742466518351.jpg")</f>
        <v/>
      </c>
      <c r="B30" t="n">
        <v>0</v>
      </c>
    </row>
    <row r="31">
      <c r="A31">
        <f>HYPERLINK("/home/agent/ScenceRecog/DEDUCE/data/val/bed_room/RGB100W_CRL30VDJ208Z2084_116445159743221855.jpg")</f>
        <v/>
      </c>
      <c r="B31" t="n">
        <v>0</v>
      </c>
    </row>
    <row r="32">
      <c r="A32">
        <f>HYPERLINK("/home/agent/ScenceRecog/DEDUCE/data/val/bed_room/RGB100W_CRL30VDJ208Z2119_116444759072513884.jpg")</f>
        <v/>
      </c>
      <c r="B32" t="n">
        <v>0</v>
      </c>
    </row>
    <row r="33">
      <c r="A33">
        <f>HYPERLINK("/home/agent/ScenceRecog/DEDUCE/data/val/bed_room/RGB200W_010102104221008_116445538656926611.jpg")</f>
        <v/>
      </c>
      <c r="B33" t="n">
        <v>0</v>
      </c>
    </row>
    <row r="34">
      <c r="A34">
        <f>HYPERLINK("/home/agent/ScenceRecog/DEDUCE/data/val/bed_room/RGB100W_542500000192_116444738663034565.jpg")</f>
        <v/>
      </c>
      <c r="B34" t="n">
        <v>0</v>
      </c>
    </row>
    <row r="35">
      <c r="A35">
        <f>HYPERLINK("/home/agent/ScenceRecog/DEDUCE/data/val/bed_room/RGB100W_CRL30VDJ7B0042_116445515396519574.jpg")</f>
        <v/>
      </c>
      <c r="B35" t="n">
        <v>0</v>
      </c>
    </row>
    <row r="36">
      <c r="A36">
        <f>HYPERLINK("/home/agent/ScenceRecog/DEDUCE/data/val/bed_room/RGB100W_CRL30VDJ208Z2009_116445055902819877.jpg")</f>
        <v/>
      </c>
      <c r="B36" t="n">
        <v>0</v>
      </c>
    </row>
    <row r="37">
      <c r="A37">
        <f>HYPERLINK("/home/agent/ScenceRecog/DEDUCE/data/val/bed_room/RGB200W_010102104221006_116445569992722282.jpg")</f>
        <v/>
      </c>
      <c r="B37" t="n">
        <v>3</v>
      </c>
    </row>
    <row r="38">
      <c r="A38">
        <f>HYPERLINK("/home/agent/ScenceRecog/DEDUCE/data/val/bed_room/RGB100W_CRL30VDJ208Z2127_116444743002872679.jpg")</f>
        <v/>
      </c>
      <c r="B38" t="n">
        <v>0</v>
      </c>
    </row>
    <row r="39">
      <c r="A39">
        <f>HYPERLINK("/home/agent/ScenceRecog/DEDUCE/data/val/bed_room/RGB100W_CRL30VDJ208Z2106_116444745427685999.jpg")</f>
        <v/>
      </c>
      <c r="B39" t="n">
        <v>4</v>
      </c>
    </row>
    <row r="40">
      <c r="A40">
        <f>HYPERLINK("/home/agent/ScenceRecog/DEDUCE/data/val/bed_room/RGB100W_CRL30VDJ208Z2074_116444736521301168.jpg")</f>
        <v/>
      </c>
      <c r="B40" t="n">
        <v>4</v>
      </c>
    </row>
    <row r="41">
      <c r="A41">
        <f>HYPERLINK("/home/agent/ScenceRecog/DEDUCE/data/val/bed_room/RGB100W_CRL30VDJ208Z2084_116444811360191011.jpg")</f>
        <v/>
      </c>
      <c r="B41" t="n">
        <v>3</v>
      </c>
    </row>
    <row r="42">
      <c r="A42">
        <f>HYPERLINK("/home/agent/ScenceRecog/DEDUCE/data/val/bed_room/RGB100W_CRL30VDJ208Z2103_116445978367040397.jpg")</f>
        <v/>
      </c>
      <c r="B42" t="n">
        <v>0</v>
      </c>
    </row>
    <row r="43">
      <c r="A43">
        <f>HYPERLINK("/home/agent/ScenceRecog/DEDUCE/data/val/bed_room/RGB200W_010102104221006_116445679097546345.jpg")</f>
        <v/>
      </c>
      <c r="B43" t="n">
        <v>2</v>
      </c>
    </row>
    <row r="44">
      <c r="A44">
        <f>HYPERLINK("/home/agent/ScenceRecog/DEDUCE/data/val/bed_room/RGB100W_CRL30VDJ208Z2062_116444779861048129.jpg")</f>
        <v/>
      </c>
      <c r="B44" t="n">
        <v>0</v>
      </c>
    </row>
    <row r="45">
      <c r="A45">
        <f>HYPERLINK("/home/agent/ScenceRecog/DEDUCE/data/val/bed_room/RGB100W_542500000108_116444742631540973.jpg")</f>
        <v/>
      </c>
      <c r="B45" t="n">
        <v>3</v>
      </c>
    </row>
    <row r="46">
      <c r="A46">
        <f>HYPERLINK("/home/agent/ScenceRecog/DEDUCE/data/val/bed_room/RGB100W_CRL30VDJ208Z2141_116444762194513773.jpg")</f>
        <v/>
      </c>
      <c r="B46" t="n">
        <v>0</v>
      </c>
    </row>
    <row r="47">
      <c r="A47">
        <f>HYPERLINK("/home/agent/ScenceRecog/DEDUCE/data/val/bed_room/RGB100W_CRL30VDJ7B0042_116446124003717709.jpg")</f>
        <v/>
      </c>
      <c r="B47" t="n">
        <v>3</v>
      </c>
    </row>
    <row r="48">
      <c r="A48">
        <f>HYPERLINK("/home/agent/ScenceRecog/DEDUCE/data/val/bed_room/RGB100W_CRL30VDJ208Z2109_116444774922680891.jpg")</f>
        <v/>
      </c>
      <c r="B48" t="n">
        <v>3</v>
      </c>
    </row>
    <row r="49">
      <c r="A49">
        <f>HYPERLINK("/home/agent/ScenceRecog/DEDUCE/data/val/bed_room/RGB100W_CRL30VDJ208Z2070_116444835127204163.jpg")</f>
        <v/>
      </c>
      <c r="B49" t="n">
        <v>0</v>
      </c>
    </row>
    <row r="50">
      <c r="A50">
        <f>HYPERLINK("/home/agent/ScenceRecog/DEDUCE/data/val/bed_room/RGB100W_CRL30VDJ208Z2059_116445290786201920.jpg")</f>
        <v/>
      </c>
      <c r="B50" t="n">
        <v>0</v>
      </c>
    </row>
    <row r="51">
      <c r="A51">
        <f>HYPERLINK("/home/agent/ScenceRecog/DEDUCE/data/val/bed_room/RGB100W_CRL30VDJ208Z2102_116445286959553703.jpg")</f>
        <v/>
      </c>
      <c r="B51" t="n">
        <v>1</v>
      </c>
    </row>
    <row r="52">
      <c r="A52">
        <f>HYPERLINK("/home/agent/ScenceRecog/DEDUCE/data/val/bed_room/RGB200W_29984CRL30V00000120_116444898347712620.jpg")</f>
        <v/>
      </c>
      <c r="B52" t="n">
        <v>0</v>
      </c>
    </row>
    <row r="53">
      <c r="A53">
        <f>HYPERLINK("/home/agent/ScenceRecog/DEDUCE/data/val/bed_room/RGB100W_542500000105_116444769046768427.jpg")</f>
        <v/>
      </c>
      <c r="B53" t="n">
        <v>3</v>
      </c>
    </row>
    <row r="54">
      <c r="A54">
        <f>HYPERLINK("/home/agent/ScenceRecog/DEDUCE/data/val/bed_room/RGB100W_CRL30VDJ208Z2121_116444749748742111.jpg")</f>
        <v/>
      </c>
      <c r="B54" t="n">
        <v>3</v>
      </c>
    </row>
    <row r="55">
      <c r="A55">
        <f>HYPERLINK("/home/agent/ScenceRecog/DEDUCE/data/val/bed_room/RGB200W_010102104221008_116444769194672272.jpg")</f>
        <v/>
      </c>
      <c r="B55" t="n">
        <v>0</v>
      </c>
    </row>
    <row r="56">
      <c r="A56">
        <f>HYPERLINK("/home/agent/ScenceRecog/DEDUCE/data/val/bed_room/RGB100W_542500000134_116444774405623347.jpg")</f>
        <v/>
      </c>
      <c r="B56" t="n">
        <v>0</v>
      </c>
    </row>
    <row r="57">
      <c r="A57">
        <f>HYPERLINK("/home/agent/ScenceRecog/DEDUCE/data/val/bed_room/RGB200W_010102104221006_116445560755447769.jpg")</f>
        <v/>
      </c>
      <c r="B57" t="n">
        <v>2</v>
      </c>
    </row>
    <row r="58">
      <c r="A58">
        <f>HYPERLINK("/home/agent/ScenceRecog/DEDUCE/data/val/bed_room/RGB100W_CRL30VDJ208Z2119_116444760116906796.jpg")</f>
        <v/>
      </c>
      <c r="B58" t="n">
        <v>0</v>
      </c>
    </row>
    <row r="59">
      <c r="A59">
        <f>HYPERLINK("/home/agent/ScenceRecog/DEDUCE/data/val/bed_room/RGB200W_010102104221006_116446203239185283.jpg")</f>
        <v/>
      </c>
      <c r="B59" t="n">
        <v>0</v>
      </c>
    </row>
    <row r="60">
      <c r="A60">
        <f>HYPERLINK("/home/agent/ScenceRecog/DEDUCE/data/val/bed_room/RGB100W_CRL30VDJ208Z2083_116444799094811573.jpg")</f>
        <v/>
      </c>
      <c r="B60" t="n">
        <v>1</v>
      </c>
    </row>
    <row r="61">
      <c r="A61">
        <f>HYPERLINK("/home/agent/ScenceRecog/DEDUCE/data/val/bed_room/RGB100W_CRL30VDJ208Z2097_116444745023758037.jpg")</f>
        <v/>
      </c>
      <c r="B61" t="n">
        <v>0</v>
      </c>
    </row>
    <row r="62">
      <c r="A62">
        <f>HYPERLINK("/home/agent/ScenceRecog/DEDUCE/data/val/bed_room/RGB100W_CRL30VDJ208Z2116_116445342081161302.jpg")</f>
        <v/>
      </c>
      <c r="B62" t="n">
        <v>3</v>
      </c>
    </row>
    <row r="63">
      <c r="A63">
        <f>HYPERLINK("/home/agent/ScenceRecog/DEDUCE/data/val/bed_room/RGB100W_CRL30VDJ208Z2141_116444774588828204.jpg")</f>
        <v/>
      </c>
      <c r="B63" t="n">
        <v>0</v>
      </c>
    </row>
    <row r="64">
      <c r="A64">
        <f>HYPERLINK("/home/agent/ScenceRecog/DEDUCE/data/val/bed_room/RGB100W_CRL30VDJ7B0042_116444751907828247.jpg")</f>
        <v/>
      </c>
      <c r="B64" t="n">
        <v>3</v>
      </c>
    </row>
    <row r="65">
      <c r="A65">
        <f>HYPERLINK("/home/agent/ScenceRecog/DEDUCE/data/val/bed_room/RGB100W_CRL30VDJ208Z2096_116444947324807988.jpg")</f>
        <v/>
      </c>
      <c r="B65" t="n">
        <v>0</v>
      </c>
    </row>
    <row r="66">
      <c r="A66">
        <f>HYPERLINK("/home/agent/ScenceRecog/DEDUCE/data/val/bed_room/RGB100W_CRL30VDJ208Z2121_116444746246527434.jpg")</f>
        <v/>
      </c>
      <c r="B66" t="n">
        <v>1</v>
      </c>
    </row>
    <row r="67">
      <c r="A67">
        <f>HYPERLINK("/home/agent/ScenceRecog/DEDUCE/data/val/bed_room/RGB100W_CRL30VDJ208Z2119_116444737771448986.jpg")</f>
        <v/>
      </c>
      <c r="B67" t="n">
        <v>0</v>
      </c>
    </row>
    <row r="68">
      <c r="A68">
        <f>HYPERLINK("/home/agent/ScenceRecog/DEDUCE/data/val/bed_room/RGB100W_CRL30VDJ208Z2070_116444937608421218.jpg")</f>
        <v/>
      </c>
      <c r="B68" t="n">
        <v>3</v>
      </c>
    </row>
    <row r="69">
      <c r="A69">
        <f>HYPERLINK("/home/agent/ScenceRecog/DEDUCE/data/val/bed_room/RGB100W_CRL30VDJ208Z2070_116444875014006346.jpg")</f>
        <v/>
      </c>
      <c r="B69" t="n">
        <v>1</v>
      </c>
    </row>
    <row r="70">
      <c r="A70">
        <f>HYPERLINK("/home/agent/ScenceRecog/DEDUCE/data/val/bed_room/RGB100W_CRL30VDJ208Z2113_116444915542442293.jpg")</f>
        <v/>
      </c>
      <c r="B70" t="n">
        <v>0</v>
      </c>
    </row>
    <row r="71">
      <c r="A71">
        <f>HYPERLINK("/home/agent/ScenceRecog/DEDUCE/data/val/bed_room/RGB100W_CRL30VDJ208Z2110_116444867733393358.jpg")</f>
        <v/>
      </c>
      <c r="B71" t="n">
        <v>3</v>
      </c>
    </row>
    <row r="72">
      <c r="A72">
        <f>HYPERLINK("/home/agent/ScenceRecog/DEDUCE/data/val/bed_room/RGB100W_CRL30VDJ208Z2122_116444813563797575.jpg")</f>
        <v/>
      </c>
      <c r="B72" t="n">
        <v>0</v>
      </c>
    </row>
    <row r="73">
      <c r="A73">
        <f>HYPERLINK("/home/agent/ScenceRecog/DEDUCE/data/val/bed_room/RGB100W_CRL30VDJ208Z2078_116444875083409846.jpg")</f>
        <v/>
      </c>
      <c r="B73" t="n">
        <v>0</v>
      </c>
    </row>
    <row r="74">
      <c r="A74">
        <f>HYPERLINK("/home/agent/ScenceRecog/DEDUCE/data/val/bed_room/RGB100W_542500000108_116445638517707145.jpg")</f>
        <v/>
      </c>
      <c r="B74" t="n">
        <v>0</v>
      </c>
    </row>
    <row r="75">
      <c r="A75">
        <f>HYPERLINK("/home/agent/ScenceRecog/DEDUCE/data/val/bed_room/RGB100W_CRL30VDJ208Z2119_116444799947795992.jpg")</f>
        <v/>
      </c>
      <c r="B75" t="n">
        <v>0</v>
      </c>
    </row>
    <row r="76">
      <c r="A76">
        <f>HYPERLINK("/home/agent/ScenceRecog/DEDUCE/data/val/bed_room/RGB100W_CRL30VDJ208Z2083_116445415447748407.jpg")</f>
        <v/>
      </c>
      <c r="B76" t="n">
        <v>0</v>
      </c>
    </row>
    <row r="77">
      <c r="A77">
        <f>HYPERLINK("/home/agent/ScenceRecog/DEDUCE/data/val/bed_room/RGB100W_CRL30VDJ208Z2122_116445441714042347.jpg")</f>
        <v/>
      </c>
      <c r="B77" t="n">
        <v>0</v>
      </c>
    </row>
    <row r="78">
      <c r="A78">
        <f>HYPERLINK("/home/agent/ScenceRecog/DEDUCE/data/val/bed_room/RGB100W_CRL30VDJ208Z2101_116445258394273302.jpg")</f>
        <v/>
      </c>
      <c r="B78" t="n">
        <v>0</v>
      </c>
    </row>
    <row r="79">
      <c r="A79">
        <f>HYPERLINK("/home/agent/ScenceRecog/DEDUCE/data/val/bed_room/RGB100W_CRL30VDJ208Z2127_116444815050898460.jpg")</f>
        <v/>
      </c>
      <c r="B79" t="n">
        <v>3</v>
      </c>
    </row>
    <row r="80">
      <c r="A80">
        <f>HYPERLINK("/home/agent/ScenceRecog/DEDUCE/data/val/bed_room/RGB100W_542500000134_116444840176725276.jpg")</f>
        <v/>
      </c>
      <c r="B80" t="n">
        <v>0</v>
      </c>
    </row>
    <row r="81">
      <c r="A81">
        <f>HYPERLINK("/home/agent/ScenceRecog/DEDUCE/data/val/bed_room/RGB100W_CRL30VDJ208Z2121_116444743863307809.jpg")</f>
        <v/>
      </c>
      <c r="B81" t="n">
        <v>0</v>
      </c>
    </row>
    <row r="82">
      <c r="A82">
        <f>HYPERLINK("/home/agent/ScenceRecog/DEDUCE/data/val/bed_room/RGB100W_542500000159_116445301553000452.jpg")</f>
        <v/>
      </c>
      <c r="B82" t="n">
        <v>0</v>
      </c>
    </row>
    <row r="83">
      <c r="A83">
        <f>HYPERLINK("/home/agent/ScenceRecog/DEDUCE/data/val/bed_room/RGB100W_CRL30VDJ208Z2075_116446162959756375.jpg")</f>
        <v/>
      </c>
      <c r="B83" t="n">
        <v>2</v>
      </c>
    </row>
    <row r="84">
      <c r="A84">
        <f>HYPERLINK("/home/agent/ScenceRecog/DEDUCE/data/val/bed_room/RGB100W_CRL30VDJ208Z2100_116446128232958881.jpg")</f>
        <v/>
      </c>
      <c r="B84" t="n">
        <v>3</v>
      </c>
    </row>
    <row r="85">
      <c r="A85">
        <f>HYPERLINK("/home/agent/ScenceRecog/DEDUCE/data/val/bed_room/RGB100W_542500000105_116444775258813651.jpg")</f>
        <v/>
      </c>
      <c r="B85" t="n">
        <v>0</v>
      </c>
    </row>
    <row r="86">
      <c r="A86">
        <f>HYPERLINK("/home/agent/ScenceRecog/DEDUCE/data/val/bed_room/RGB100W_CRL30VDJ208Z2070_116444865941505807.jpg")</f>
        <v/>
      </c>
      <c r="B86" t="n">
        <v>0</v>
      </c>
    </row>
    <row r="87">
      <c r="A87">
        <f>HYPERLINK("/home/agent/ScenceRecog/DEDUCE/data/val/bed_room/RGB100W_CRL30VDJ208Z2075_116445139416570753.jpg")</f>
        <v/>
      </c>
      <c r="B87" t="n">
        <v>4</v>
      </c>
    </row>
    <row r="88">
      <c r="A88">
        <f>HYPERLINK("/home/agent/ScenceRecog/DEDUCE/data/val/bed_room/RGB100W_CRL30VDJ208Z2070_116444957375286069.jpg")</f>
        <v/>
      </c>
      <c r="B88" t="n">
        <v>0</v>
      </c>
    </row>
    <row r="89">
      <c r="A89">
        <f>HYPERLINK("/home/agent/ScenceRecog/DEDUCE/data/val/bed_room/RGB100W_CRL30VDJ208Z2121_116444740696446040.jpg")</f>
        <v/>
      </c>
      <c r="B89" t="n">
        <v>3</v>
      </c>
    </row>
    <row r="90">
      <c r="A90">
        <f>HYPERLINK("/home/agent/ScenceRecog/DEDUCE/data/val/bed_room/RGB100W_CRL30VDJ208Z2133_116444752557986332.jpg")</f>
        <v/>
      </c>
      <c r="B90" t="n">
        <v>3</v>
      </c>
    </row>
    <row r="91">
      <c r="A91">
        <f>HYPERLINK("/home/agent/ScenceRecog/DEDUCE/data/val/bed_room/RGB100W_CRL30VDJ208Z2100_116445357875251997.jpg")</f>
        <v/>
      </c>
      <c r="B91" t="n">
        <v>0</v>
      </c>
    </row>
    <row r="92">
      <c r="A92">
        <f>HYPERLINK("/home/agent/ScenceRecog/DEDUCE/data/val/bed_room/RGB100W_CRL30VDJ208Z2127_116444792866819326.jpg")</f>
        <v/>
      </c>
      <c r="B92" t="n">
        <v>0</v>
      </c>
    </row>
    <row r="93">
      <c r="A93">
        <f>HYPERLINK("/home/agent/ScenceRecog/DEDUCE/data/val/bed_room/RGB200W_010102104221006_116445134488094187.jpg")</f>
        <v/>
      </c>
      <c r="B93" t="n">
        <v>3</v>
      </c>
    </row>
    <row r="94">
      <c r="A94">
        <f>HYPERLINK("/home/agent/ScenceRecog/DEDUCE/data/val/bed_room/RGB100W_CRL30VDJ208Z2122_116444808913372503.jpg")</f>
        <v/>
      </c>
      <c r="B94" t="n">
        <v>0</v>
      </c>
    </row>
    <row r="95">
      <c r="A95">
        <f>HYPERLINK("/home/agent/ScenceRecog/DEDUCE/data/val/bed_room/RGB200W_010102104221006_116444749901630399.jpg")</f>
        <v/>
      </c>
      <c r="B95" t="n">
        <v>0</v>
      </c>
    </row>
    <row r="96">
      <c r="A96">
        <f>HYPERLINK("/home/agent/ScenceRecog/DEDUCE/data/val/bed_room/RGB200W_29984CRL30V00067087_116445093870735431.jpg")</f>
        <v/>
      </c>
      <c r="B96" t="n">
        <v>0</v>
      </c>
    </row>
    <row r="97">
      <c r="A97">
        <f>HYPERLINK("/home/agent/ScenceRecog/DEDUCE/data/val/bed_room/RGB100W_CRL30VDJ208Z2130_116444761085426132.jpg")</f>
        <v/>
      </c>
      <c r="B97" t="n">
        <v>0</v>
      </c>
    </row>
    <row r="98">
      <c r="A98">
        <f>HYPERLINK("/home/agent/ScenceRecog/DEDUCE/data/val/bed_room/RGB100W_CRL30VDJ208Z2130_116444786814823206.jpg")</f>
        <v/>
      </c>
      <c r="B98" t="n">
        <v>0</v>
      </c>
    </row>
    <row r="99">
      <c r="A99">
        <f>HYPERLINK("/home/agent/ScenceRecog/DEDUCE/data/val/bed_room/RGB100W_542500000105_116444774159803559.jpg")</f>
        <v/>
      </c>
      <c r="B99" t="n">
        <v>0</v>
      </c>
    </row>
    <row r="100">
      <c r="A100">
        <f>HYPERLINK("/home/agent/ScenceRecog/DEDUCE/data/val/bed_room/RGB200W_010102104221008_116444784483213236.jpg")</f>
        <v/>
      </c>
      <c r="B100" t="n">
        <v>0</v>
      </c>
    </row>
    <row r="101">
      <c r="A101">
        <f>HYPERLINK("/home/agent/ScenceRecog/DEDUCE/data/val/bed_room/RGB100W_CRL30VDJ208Z2070_116444929867445172.jpg")</f>
        <v/>
      </c>
      <c r="B101" t="n">
        <v>0</v>
      </c>
    </row>
    <row r="102">
      <c r="A102">
        <f>HYPERLINK("/home/agent/ScenceRecog/DEDUCE/data/val/bed_room/RGB100W_CRL30VDJ208Z2078_116444741100010187.jpg")</f>
        <v/>
      </c>
      <c r="B102" t="n">
        <v>0</v>
      </c>
    </row>
    <row r="103">
      <c r="A103">
        <f>HYPERLINK("/home/agent/ScenceRecog/DEDUCE/data/val/bed_room/RGB100W_CRL30VDJ208Z2084_116444799109890361.jpg")</f>
        <v/>
      </c>
      <c r="B103" t="n">
        <v>0</v>
      </c>
    </row>
    <row r="104">
      <c r="A104">
        <f>HYPERLINK("/home/agent/ScenceRecog/DEDUCE/data/val/bed_room/RGB100W_CRL30VDJ208Z2078_116444890898399501.jpg")</f>
        <v/>
      </c>
      <c r="B104" t="n">
        <v>0</v>
      </c>
    </row>
    <row r="105">
      <c r="A105">
        <f>HYPERLINK("/home/agent/ScenceRecog/DEDUCE/data/val/bed_room/RGB100W_542500000088_116444742700797683.jpg")</f>
        <v/>
      </c>
      <c r="B105" t="n">
        <v>0</v>
      </c>
    </row>
    <row r="106">
      <c r="A106">
        <f>HYPERLINK("/home/agent/ScenceRecog/DEDUCE/data/val/bed_room/RGB100W_CRL30VDJ208Z2110_116444747596080278.jpg")</f>
        <v/>
      </c>
      <c r="B106" t="n">
        <v>3</v>
      </c>
    </row>
    <row r="107">
      <c r="A107">
        <f>HYPERLINK("/home/agent/ScenceRecog/DEDUCE/data/val/bed_room/RGB100W_CRL30VDJ208Z2070_116444745313110187.jpg")</f>
        <v/>
      </c>
      <c r="B107" t="n">
        <v>0</v>
      </c>
    </row>
    <row r="108">
      <c r="A108">
        <f>HYPERLINK("/home/agent/ScenceRecog/DEDUCE/data/val/bed_room/RGB100W_CRL30VDJ208Z2053_116444745136885790.jpg")</f>
        <v/>
      </c>
      <c r="B108" t="n">
        <v>0</v>
      </c>
    </row>
    <row r="109">
      <c r="A109">
        <f>HYPERLINK("/home/agent/ScenceRecog/DEDUCE/data/val/bed_room/RGB100W_542500000123_116444743422426119.jpg")</f>
        <v/>
      </c>
      <c r="B109" t="n">
        <v>0</v>
      </c>
    </row>
    <row r="110">
      <c r="A110">
        <f>HYPERLINK("/home/agent/ScenceRecog/DEDUCE/data/val/bed_room/RGB100W_CRL30VDJ208Z2126_116444749941218857.jpg")</f>
        <v/>
      </c>
      <c r="B110" t="n">
        <v>0</v>
      </c>
    </row>
    <row r="111">
      <c r="A111">
        <f>HYPERLINK("/home/agent/ScenceRecog/DEDUCE/data/val/bed_room/RGB100W_CRL30VDJ208Z2133_116444766065664413.jpg")</f>
        <v/>
      </c>
      <c r="B111" t="n">
        <v>0</v>
      </c>
    </row>
    <row r="112">
      <c r="A112">
        <f>HYPERLINK("/home/agent/ScenceRecog/DEDUCE/data/val/bed_room/RGB100W_CRL30VDJ7B0036_116444844812535078.jpg")</f>
        <v/>
      </c>
      <c r="B112" t="n">
        <v>0</v>
      </c>
    </row>
    <row r="113">
      <c r="A113">
        <f>HYPERLINK("/home/agent/ScenceRecog/DEDUCE/data/val/bed_room/RGB100W_CRL30VDJ208Z2101_116445275102114178.jpg")</f>
        <v/>
      </c>
      <c r="B113" t="n">
        <v>0</v>
      </c>
    </row>
    <row r="114">
      <c r="A114">
        <f>HYPERLINK("/home/agent/ScenceRecog/DEDUCE/data/val/bed_room/RGB100W_CRL30VDJ208Z2113_116445002441461861.jpg")</f>
        <v/>
      </c>
      <c r="B114" t="n">
        <v>3</v>
      </c>
    </row>
    <row r="115">
      <c r="A115">
        <f>HYPERLINK("/home/agent/ScenceRecog/DEDUCE/data/val/bed_room/RGB100W_CRL30VDJ208Z2119_116444758044457203.jpg")</f>
        <v/>
      </c>
      <c r="B115" t="n">
        <v>0</v>
      </c>
    </row>
    <row r="116">
      <c r="A116">
        <f>HYPERLINK("/home/agent/ScenceRecog/DEDUCE/data/val/bed_room/RGB100W_CRL30VDJ208Z2070_116444738791731480.jpg")</f>
        <v/>
      </c>
      <c r="B116" t="n">
        <v>0</v>
      </c>
    </row>
    <row r="117">
      <c r="A117">
        <f>HYPERLINK("/home/agent/ScenceRecog/DEDUCE/data/val/bed_room/RGB100W_CRL30VDJ208Z2097_116444814634776571.jpg")</f>
        <v/>
      </c>
      <c r="B117" t="n">
        <v>0</v>
      </c>
    </row>
    <row r="118">
      <c r="A118">
        <f>HYPERLINK("/home/agent/ScenceRecog/DEDUCE/data/val/bed_room/RGB200W_010102104221008_116444783188641583.jpg")</f>
        <v/>
      </c>
      <c r="B118" t="n">
        <v>0</v>
      </c>
    </row>
    <row r="119">
      <c r="A119">
        <f>HYPERLINK("/home/agent/ScenceRecog/DEDUCE/data/val/bed_room/RGB100W_CRL30VDJ208Z2122_116444738150296290.jpg")</f>
        <v/>
      </c>
      <c r="B119" t="n">
        <v>0</v>
      </c>
    </row>
    <row r="120">
      <c r="A120">
        <f>HYPERLINK("/home/agent/ScenceRecog/DEDUCE/data/val/bed_room/RGB200W_29984CRL30V00000120_116444799511239313.jpg")</f>
        <v/>
      </c>
      <c r="B120" t="n">
        <v>0</v>
      </c>
    </row>
    <row r="121">
      <c r="A121">
        <f>HYPERLINK("/home/agent/ScenceRecog/DEDUCE/data/val/bed_room/RGB100W_CRL30VDJ208Z2101_116445261027123208.jpg")</f>
        <v/>
      </c>
      <c r="B121" t="n">
        <v>2</v>
      </c>
    </row>
    <row r="122">
      <c r="A122">
        <f>HYPERLINK("/home/agent/ScenceRecog/DEDUCE/data/val/bed_room/RGB100W_CRL30VDJ208Z2116_116444763283013925.jpg")</f>
        <v/>
      </c>
      <c r="B122" t="n">
        <v>0</v>
      </c>
    </row>
    <row r="123">
      <c r="A123">
        <f>HYPERLINK("/home/agent/ScenceRecog/DEDUCE/data/val/bed_room/RGB100W_CRL30VDJ208Z2057_116445403959615376.jpg")</f>
        <v/>
      </c>
      <c r="B123" t="n">
        <v>0</v>
      </c>
    </row>
    <row r="124">
      <c r="A124">
        <f>HYPERLINK("/home/agent/ScenceRecog/DEDUCE/data/val/bed_room/RGB100W_CRL30VDJ208Z2106_116445210052643700.jpg")</f>
        <v/>
      </c>
      <c r="B124" t="n">
        <v>2</v>
      </c>
    </row>
    <row r="125">
      <c r="A125">
        <f>HYPERLINK("/home/agent/ScenceRecog/DEDUCE/data/val/bed_room/RGB100W_CRL30VDJ208Z2075_116444744517537188.jpg")</f>
        <v/>
      </c>
      <c r="B125" t="n">
        <v>0</v>
      </c>
    </row>
    <row r="126">
      <c r="A126">
        <f>HYPERLINK("/home/agent/ScenceRecog/DEDUCE/data/val/bed_room/RGB100W_CRL30VDJ208Z2122_116444892809122724.jpg")</f>
        <v/>
      </c>
      <c r="B126" t="n">
        <v>0</v>
      </c>
    </row>
    <row r="127">
      <c r="A127">
        <f>HYPERLINK("/home/agent/ScenceRecog/DEDUCE/data/val/bed_room/RGB200W_010102104221006_116445547529792999.jpg")</f>
        <v/>
      </c>
      <c r="B127" t="n">
        <v>0</v>
      </c>
    </row>
    <row r="128">
      <c r="A128">
        <f>HYPERLINK("/home/agent/ScenceRecog/DEDUCE/data/val/bed_room/RGB100W_CRL30VDJ208Z2078_116444748782342925.jpg")</f>
        <v/>
      </c>
      <c r="B128" t="n">
        <v>0</v>
      </c>
    </row>
    <row r="129">
      <c r="A129">
        <f>HYPERLINK("/home/agent/ScenceRecog/DEDUCE/data/val/bed_room/RGB200W_010102104221006_116446201063485418.jpg")</f>
        <v/>
      </c>
      <c r="B129" t="n">
        <v>3</v>
      </c>
    </row>
    <row r="130">
      <c r="A130">
        <f>HYPERLINK("/home/agent/ScenceRecog/DEDUCE/data/val/bed_room/RGB100W_CRL30VDJ208Z2070_116444965251922047.jpg")</f>
        <v/>
      </c>
      <c r="B130" t="n">
        <v>1</v>
      </c>
    </row>
    <row r="131">
      <c r="A131">
        <f>HYPERLINK("/home/agent/ScenceRecog/DEDUCE/data/val/bed_room/RGB100W_CRL30VDJ208Z2012_116445464651679477.jpg")</f>
        <v/>
      </c>
      <c r="B131" t="n">
        <v>0</v>
      </c>
    </row>
    <row r="132">
      <c r="A132">
        <f>HYPERLINK("/home/agent/ScenceRecog/DEDUCE/data/val/bed_room/RGB100W_CRL30VDJ208Z2127_116444829392241010.jpg")</f>
        <v/>
      </c>
      <c r="B132" t="n">
        <v>0</v>
      </c>
    </row>
    <row r="133">
      <c r="A133">
        <f>HYPERLINK("/home/agent/ScenceRecog/DEDUCE/data/val/bed_room/RGB100W_CRL30VDJ208Z2127_116444783995876884.jpg")</f>
        <v/>
      </c>
      <c r="B133" t="n">
        <v>0</v>
      </c>
    </row>
    <row r="134">
      <c r="A134">
        <f>HYPERLINK("/home/agent/ScenceRecog/DEDUCE/data/val/bed_room/RGB100W_CRL30VDJ208Z2127_116444833542585680.jpg")</f>
        <v/>
      </c>
      <c r="B134" t="n">
        <v>0</v>
      </c>
    </row>
    <row r="135">
      <c r="A135">
        <f>HYPERLINK("/home/agent/ScenceRecog/DEDUCE/data/val/bed_room/RGB100W_CRL30VDJ208Z2070_116444974048391936.jpg")</f>
        <v/>
      </c>
      <c r="B135" t="n">
        <v>0</v>
      </c>
    </row>
    <row r="136">
      <c r="A136">
        <f>HYPERLINK("/home/agent/ScenceRecog/DEDUCE/data/val/bed_room/RGB100W_542500000169_116444943170159852.jpg")</f>
        <v/>
      </c>
      <c r="B136" t="n">
        <v>0</v>
      </c>
    </row>
    <row r="137">
      <c r="A137">
        <f>HYPERLINK("/home/agent/ScenceRecog/DEDUCE/data/val/bed_room/RGB100W_CRL30VDJ208Z2096_116445128011918996.jpg")</f>
        <v/>
      </c>
      <c r="B137" t="n">
        <v>3</v>
      </c>
    </row>
    <row r="138">
      <c r="A138">
        <f>HYPERLINK("/home/agent/ScenceRecog/DEDUCE/data/val/bed_room/RGB100W_CRL30VDJ208Z2122_116444785428264998.jpg")</f>
        <v/>
      </c>
      <c r="B138" t="n">
        <v>0</v>
      </c>
    </row>
    <row r="139">
      <c r="A139">
        <f>HYPERLINK("/home/agent/ScenceRecog/DEDUCE/data/val/bed_room/RGB100W_542500000088_116444777499782926.jpg")</f>
        <v/>
      </c>
      <c r="B139" t="n">
        <v>1</v>
      </c>
    </row>
    <row r="140">
      <c r="A140">
        <f>HYPERLINK("/home/agent/ScenceRecog/DEDUCE/data/val/bed_room/RGB100W_CRL30VDJ208Z2070_116444740584213061.jpg")</f>
        <v/>
      </c>
      <c r="B140" t="n">
        <v>0</v>
      </c>
    </row>
    <row r="141">
      <c r="A141">
        <f>HYPERLINK("/home/agent/ScenceRecog/DEDUCE/data/val/bed_room/RGB100W_CRL30VDJ7B0042_116445658108031012.jpg")</f>
        <v/>
      </c>
      <c r="B141" t="n">
        <v>0</v>
      </c>
    </row>
    <row r="142">
      <c r="A142">
        <f>HYPERLINK("/home/agent/ScenceRecog/DEDUCE/data/val/bed_room/RGB100W_CRL30VDJ208Z2110_116444743718406616.jpg")</f>
        <v/>
      </c>
      <c r="B142" t="n">
        <v>2</v>
      </c>
    </row>
    <row r="143">
      <c r="A143">
        <f>HYPERLINK("/home/agent/ScenceRecog/DEDUCE/data/val/bed_room/RGB200W_010102104221008_116444796518596548.jpg")</f>
        <v/>
      </c>
      <c r="B143" t="n">
        <v>0</v>
      </c>
    </row>
    <row r="144">
      <c r="A144">
        <f>HYPERLINK("/home/agent/ScenceRecog/DEDUCE/data/val/bed_room/RGB100W_542500000159_116445301245818875.jpg")</f>
        <v/>
      </c>
      <c r="B144" t="n">
        <v>3</v>
      </c>
    </row>
    <row r="145">
      <c r="A145">
        <f>HYPERLINK("/home/agent/ScenceRecog/DEDUCE/data/val/bed_room/RGB100W_CRL30VDJ208Z2070_116444873055399261.jpg")</f>
        <v/>
      </c>
      <c r="B145" t="n">
        <v>0</v>
      </c>
    </row>
    <row r="146">
      <c r="A146">
        <f>HYPERLINK("/home/agent/ScenceRecog/DEDUCE/data/val/bed_room/RGB200W_29984CRL30V00000120_116445855712189046.jpg")</f>
        <v/>
      </c>
      <c r="B146" t="n">
        <v>0</v>
      </c>
    </row>
    <row r="147">
      <c r="A147">
        <f>HYPERLINK("/home/agent/ScenceRecog/DEDUCE/data/val/bed_room/RGB100W_CRL30VDJ208Z2116_116444913236381720.jpg")</f>
        <v/>
      </c>
      <c r="B147" t="n">
        <v>0</v>
      </c>
    </row>
    <row r="148">
      <c r="A148">
        <f>HYPERLINK("/home/agent/ScenceRecog/DEDUCE/data/val/bed_room/RGB200W_29984CRL30V00000120_116444904979936808.jpg")</f>
        <v/>
      </c>
      <c r="B148" t="n">
        <v>0</v>
      </c>
    </row>
    <row r="149">
      <c r="A149">
        <f>HYPERLINK("/home/agent/ScenceRecog/DEDUCE/data/val/bed_room/RGB100W_CRL30VDJ208Z2127_116444801578067767.jpg")</f>
        <v/>
      </c>
      <c r="B149" t="n">
        <v>2</v>
      </c>
    </row>
    <row r="150">
      <c r="A150">
        <f>HYPERLINK("/home/agent/ScenceRecog/DEDUCE/data/val/bed_room/RGB100W_CRL30VDJ208Z2070_116444941589217981.jpg")</f>
        <v/>
      </c>
      <c r="B150" t="n">
        <v>4</v>
      </c>
    </row>
    <row r="151">
      <c r="A151">
        <f>HYPERLINK("/home/agent/ScenceRecog/DEDUCE/data/val/bed_room/RGB100W_542500000105_116444784900433096.jpg")</f>
        <v/>
      </c>
      <c r="B151" t="n">
        <v>0</v>
      </c>
    </row>
    <row r="152">
      <c r="A152">
        <f>HYPERLINK("/home/agent/ScenceRecog/DEDUCE/data/val/bed_room/RGB100W_CRL30VDJ208Z2101_116445429356936528.jpg")</f>
        <v/>
      </c>
      <c r="B152" t="n">
        <v>3</v>
      </c>
    </row>
    <row r="153">
      <c r="A153">
        <f>HYPERLINK("/home/agent/ScenceRecog/DEDUCE/data/val/bed_room/RGB200W_010102104221006_116445682067992860.jpg")</f>
        <v/>
      </c>
      <c r="B153" t="n">
        <v>2</v>
      </c>
    </row>
    <row r="154">
      <c r="A154">
        <f>HYPERLINK("/home/agent/ScenceRecog/DEDUCE/data/val/bed_room/RGB200W_010102104221006_116445683923380941.jpg")</f>
        <v/>
      </c>
      <c r="B154" t="n">
        <v>2</v>
      </c>
    </row>
    <row r="155">
      <c r="A155">
        <f>HYPERLINK("/home/agent/ScenceRecog/DEDUCE/data/val/bed_room/RGB100W_CRL30VDJ208Z2082_116445328325358771.jpg")</f>
        <v/>
      </c>
      <c r="B155" t="n">
        <v>2</v>
      </c>
    </row>
    <row r="156">
      <c r="A156">
        <f>HYPERLINK("/home/agent/ScenceRecog/DEDUCE/data/val/bed_room/RGB100W_542500000123_116445302449989838.jpg")</f>
        <v/>
      </c>
      <c r="B156" t="n">
        <v>1</v>
      </c>
    </row>
    <row r="157">
      <c r="A157">
        <f>HYPERLINK("/home/agent/ScenceRecog/DEDUCE/data/val/bed_room/RGB100W_CRL30VDJ208Z2053_116444745874095407.jpg")</f>
        <v/>
      </c>
      <c r="B157" t="n">
        <v>0</v>
      </c>
    </row>
    <row r="158">
      <c r="A158">
        <f>HYPERLINK("/home/agent/ScenceRecog/DEDUCE/data/val/bed_room/RGB100W_CRL30VDJ208Z2122_116445499617880793.jpg")</f>
        <v/>
      </c>
      <c r="B158" t="n">
        <v>3</v>
      </c>
    </row>
    <row r="159">
      <c r="A159">
        <f>HYPERLINK("/home/agent/ScenceRecog/DEDUCE/data/val/bed_room/RGB100W_CRL30VDJ7B0036_116444850810475610.jpg")</f>
        <v/>
      </c>
      <c r="B159" t="n">
        <v>2</v>
      </c>
    </row>
    <row r="160">
      <c r="A160">
        <f>HYPERLINK("/home/agent/ScenceRecog/DEDUCE/data/val/bed_room/RGB100W_CRL30VDJ208Z2130_116444755810080177.jpg")</f>
        <v/>
      </c>
      <c r="B160" t="n">
        <v>0</v>
      </c>
    </row>
    <row r="161">
      <c r="A161">
        <f>HYPERLINK("/home/agent/ScenceRecog/DEDUCE/data/val/bed_room/RGB200W_29984CRL30V00067087_116445347724234773.jpg")</f>
        <v/>
      </c>
      <c r="B161" t="n">
        <v>0</v>
      </c>
    </row>
    <row r="162">
      <c r="A162">
        <f>HYPERLINK("/home/agent/ScenceRecog/DEDUCE/data/val/bed_room/RGB100W_CRL30VDJ208Z2122_116444837772765350.jpg")</f>
        <v/>
      </c>
      <c r="B162" t="n">
        <v>3</v>
      </c>
    </row>
    <row r="163">
      <c r="A163">
        <f>HYPERLINK("/home/agent/ScenceRecog/DEDUCE/data/val/bed_room/RGB100W_CRL30VDJ208Z2133_116444740693483489.jpg")</f>
        <v/>
      </c>
      <c r="B163" t="n">
        <v>0</v>
      </c>
    </row>
    <row r="164">
      <c r="A164">
        <f>HYPERLINK("/home/agent/ScenceRecog/DEDUCE/data/val/bed_room/RGB200W_29984CRL30V00000120_116444910862471746.jpg")</f>
        <v/>
      </c>
      <c r="B164" t="n">
        <v>2</v>
      </c>
    </row>
    <row r="165">
      <c r="A165">
        <f>HYPERLINK("/home/agent/ScenceRecog/DEDUCE/data/val/bed_room/RGB100W_CRL30VDJ208Z2096_116444826292384687.jpg")</f>
        <v/>
      </c>
      <c r="B165" t="n">
        <v>0</v>
      </c>
    </row>
    <row r="166">
      <c r="A166">
        <f>HYPERLINK("/home/agent/ScenceRecog/DEDUCE/data/val/bed_room/RGB100W_CRL30VDJ208Z2116_116444917088004324.jpg")</f>
        <v/>
      </c>
      <c r="B166" t="n">
        <v>0</v>
      </c>
    </row>
    <row r="167">
      <c r="A167">
        <f>HYPERLINK("/home/agent/ScenceRecog/DEDUCE/data/val/bed_room/RGB100W_CRL30VDJ208Z2070_116444869748563235.jpg")</f>
        <v/>
      </c>
      <c r="B167" t="n">
        <v>0</v>
      </c>
    </row>
    <row r="168">
      <c r="A168">
        <f>HYPERLINK("/home/agent/ScenceRecog/DEDUCE/data/val/bed_room/RGB100W_CRL30VDJ208Z2070_116444942509423477.jpg")</f>
        <v/>
      </c>
      <c r="B168" t="n">
        <v>3</v>
      </c>
    </row>
    <row r="169">
      <c r="A169">
        <f>HYPERLINK("/home/agent/ScenceRecog/DEDUCE/data/val/bed_room/RGB200W_010102104221008_116444802870191938.jpg")</f>
        <v/>
      </c>
      <c r="B169" t="n">
        <v>0</v>
      </c>
    </row>
    <row r="170">
      <c r="A170">
        <f>HYPERLINK("/home/agent/ScenceRecog/DEDUCE/data/val/bed_room/RGB100W_542500000123_116444743240754232.jpg")</f>
        <v/>
      </c>
      <c r="B170" t="n">
        <v>1</v>
      </c>
    </row>
    <row r="171">
      <c r="A171">
        <f>HYPERLINK("/home/agent/ScenceRecog/DEDUCE/data/val/bed_room/RGB100W_542500000083_116445104813406389.jpg")</f>
        <v/>
      </c>
      <c r="B171" t="n">
        <v>1</v>
      </c>
    </row>
    <row r="172">
      <c r="A172">
        <f>HYPERLINK("/home/agent/ScenceRecog/DEDUCE/data/val/bed_room/RGB100W_CRL30VDJ208Z2074_116444822002404305.jpg")</f>
        <v/>
      </c>
      <c r="B172" t="n">
        <v>4</v>
      </c>
    </row>
    <row r="173">
      <c r="A173">
        <f>HYPERLINK("/home/agent/ScenceRecog/DEDUCE/data/val/bed_room/RGB100W_CRL30VDJ208Z2101_116445259431612955.jpg")</f>
        <v/>
      </c>
      <c r="B173" t="n">
        <v>0</v>
      </c>
    </row>
    <row r="174">
      <c r="A174">
        <f>HYPERLINK("/home/agent/ScenceRecog/DEDUCE/data/val/bed_room/RGB100W_CRL30VDJ208Z2084_116445165609686325.jpg")</f>
        <v/>
      </c>
      <c r="B174" t="n">
        <v>0</v>
      </c>
    </row>
    <row r="175">
      <c r="A175">
        <f>HYPERLINK("/home/agent/ScenceRecog/DEDUCE/data/val/bed_room/RGB100W_CRL30VDJ208Z2100_116446194734950907.jpg")</f>
        <v/>
      </c>
      <c r="B175" t="n">
        <v>3</v>
      </c>
    </row>
    <row r="176">
      <c r="A176">
        <f>HYPERLINK("/home/agent/ScenceRecog/DEDUCE/data/val/bed_room/RGB100W_CRL30VDJ208Z2070_116444835555586952.jpg")</f>
        <v/>
      </c>
      <c r="B176" t="n">
        <v>0</v>
      </c>
    </row>
    <row r="177">
      <c r="A177">
        <f>HYPERLINK("/home/agent/ScenceRecog/DEDUCE/data/val/bed_room/RGB100W_CRL30VDJ208Z2116_116444748873205555.jpg")</f>
        <v/>
      </c>
      <c r="B177" t="n">
        <v>0</v>
      </c>
    </row>
    <row r="178">
      <c r="A178">
        <f>HYPERLINK("/home/agent/ScenceRecog/DEDUCE/data/val/bed_room/RGB100W_CRL30VDJ208Z2130_116444800860318172.jpg")</f>
        <v/>
      </c>
      <c r="B178" t="n">
        <v>0</v>
      </c>
    </row>
    <row r="179">
      <c r="A179">
        <f>HYPERLINK("/home/agent/ScenceRecog/DEDUCE/data/val/bed_room/RGB100W_CRL30VDJ208Z2103_116445450137586875.jpg")</f>
        <v/>
      </c>
      <c r="B179" t="n">
        <v>3</v>
      </c>
    </row>
    <row r="180">
      <c r="A180">
        <f>HYPERLINK("/home/agent/ScenceRecog/DEDUCE/data/val/bed_room/RGB100W_CRL30VDJ208Z2075_116445188268734173.jpg")</f>
        <v/>
      </c>
      <c r="B180" t="n">
        <v>2</v>
      </c>
    </row>
    <row r="181">
      <c r="A181">
        <f>HYPERLINK("/home/agent/ScenceRecog/DEDUCE/data/val/bed_room/RGB200W_010102104221008_116445644438502452.jpg")</f>
        <v/>
      </c>
      <c r="B181" t="n">
        <v>0</v>
      </c>
    </row>
    <row r="182">
      <c r="A182">
        <f>HYPERLINK("/home/agent/ScenceRecog/DEDUCE/data/val/bed_room/RGB100W_CRL30VDJ208Z2119_116444743953154126.jpg")</f>
        <v/>
      </c>
      <c r="B182" t="n">
        <v>0</v>
      </c>
    </row>
    <row r="183">
      <c r="A183">
        <f>HYPERLINK("/home/agent/ScenceRecog/DEDUCE/data/val/bed_room/RGB200W_29984CRL30V00067087_116444750774684433.jpg")</f>
        <v/>
      </c>
      <c r="B183" t="n">
        <v>0</v>
      </c>
    </row>
    <row r="184">
      <c r="A184">
        <f>HYPERLINK("/home/agent/ScenceRecog/DEDUCE/data/val/bed_room/RGB200W_29984CRL30V00067087_116444751981672010.jpg")</f>
        <v/>
      </c>
      <c r="B184" t="n">
        <v>0</v>
      </c>
    </row>
    <row r="185">
      <c r="A185">
        <f>HYPERLINK("/home/agent/ScenceRecog/DEDUCE/data/val/bed_room/RGB100W_CRL30VDJ208Z2103_116445449277223359.jpg")</f>
        <v/>
      </c>
      <c r="B185" t="n">
        <v>0</v>
      </c>
    </row>
    <row r="186">
      <c r="A186">
        <f>HYPERLINK("/home/agent/ScenceRecog/DEDUCE/data/val/bed_room/RGB100W_CRL30VDJ208Z2074_116444780471296352.jpg")</f>
        <v/>
      </c>
      <c r="B186" t="n">
        <v>1</v>
      </c>
    </row>
    <row r="187">
      <c r="A187">
        <f>HYPERLINK("/home/agent/ScenceRecog/DEDUCE/data/val/bed_room/RGB200W_29984CRL30V00000120_116444903199510880.jpg")</f>
        <v/>
      </c>
      <c r="B187" t="n">
        <v>0</v>
      </c>
    </row>
    <row r="188">
      <c r="A188">
        <f>HYPERLINK("/home/agent/ScenceRecog/DEDUCE/data/val/bed_room/RGB100W_542500000083_116445085381751238.jpg")</f>
        <v/>
      </c>
      <c r="B188" t="n">
        <v>1</v>
      </c>
    </row>
    <row r="189">
      <c r="A189">
        <f>HYPERLINK("/home/agent/ScenceRecog/DEDUCE/data/val/bed_room/RGB100W_CRL30VDJ208Z2101_116445255191572827.jpg")</f>
        <v/>
      </c>
      <c r="B189" t="n">
        <v>2</v>
      </c>
    </row>
    <row r="190">
      <c r="A190">
        <f>HYPERLINK("/home/agent/ScenceRecog/DEDUCE/data/val/bed_room/RGB100W_CRL30VDJ208Z2062_116444808392526529.jpg")</f>
        <v/>
      </c>
      <c r="B190" t="n">
        <v>0</v>
      </c>
    </row>
    <row r="191">
      <c r="A191">
        <f>HYPERLINK("/home/agent/ScenceRecog/DEDUCE/data/val/bed_room/RGB100W_CRL30VDJ208Z2070_116444933417940394.jpg")</f>
        <v/>
      </c>
      <c r="B191" t="n">
        <v>0</v>
      </c>
    </row>
    <row r="192">
      <c r="A192">
        <f>HYPERLINK("/home/agent/ScenceRecog/DEDUCE/data/val/bed_room/RGB100W_CRL30VDJ208Z2096_116444809941316330.jpg")</f>
        <v/>
      </c>
      <c r="B192" t="n">
        <v>0</v>
      </c>
    </row>
    <row r="193">
      <c r="A193">
        <f>HYPERLINK("/home/agent/ScenceRecog/DEDUCE/data/val/bed_room/RGB100W_CRL30VDJ208Z2062_116444772496518841.jpg")</f>
        <v/>
      </c>
      <c r="B193" t="n">
        <v>0</v>
      </c>
    </row>
    <row r="194">
      <c r="A194">
        <f>HYPERLINK("/home/agent/ScenceRecog/DEDUCE/data/val/bed_room/RGB100W_542500000159_116445280567690452.jpg")</f>
        <v/>
      </c>
      <c r="B194" t="n">
        <v>0</v>
      </c>
    </row>
    <row r="195">
      <c r="A195">
        <f>HYPERLINK("/home/agent/ScenceRecog/DEDUCE/data/val/bed_room/RGB100W_CRL30VDJ208Z2070_116444757853364656.jpg")</f>
        <v/>
      </c>
      <c r="B195" t="n">
        <v>0</v>
      </c>
    </row>
    <row r="196">
      <c r="A196">
        <f>HYPERLINK("/home/agent/ScenceRecog/DEDUCE/data/val/bed_room/RGB200W_010102104221006_116445568012512696.jpg")</f>
        <v/>
      </c>
      <c r="B196" t="n">
        <v>2</v>
      </c>
    </row>
    <row r="197">
      <c r="A197">
        <f>HYPERLINK("/home/agent/ScenceRecog/DEDUCE/data/val/bed_room/RGB200W_010102104221008_116444783680370686.jpg")</f>
        <v/>
      </c>
      <c r="B197" t="n">
        <v>0</v>
      </c>
    </row>
    <row r="198">
      <c r="A198">
        <f>HYPERLINK("/home/agent/ScenceRecog/DEDUCE/data/val/bed_room/RGB100W_542500000159_116445293038992810.jpg")</f>
        <v/>
      </c>
      <c r="B198" t="n">
        <v>3</v>
      </c>
    </row>
    <row r="199">
      <c r="A199">
        <f>HYPERLINK("/home/agent/ScenceRecog/DEDUCE/data/val/bed_room/RGB100W_CRL30VDJ208Z2127_116444783322956092.jpg")</f>
        <v/>
      </c>
      <c r="B199" t="n">
        <v>0</v>
      </c>
    </row>
    <row r="200">
      <c r="A200">
        <f>HYPERLINK("/home/agent/ScenceRecog/DEDUCE/data/val/bed_room/RGB100W_CRL30VDJ208Z2113_116445007897579810.jpg")</f>
        <v/>
      </c>
      <c r="B200" t="n">
        <v>0</v>
      </c>
    </row>
    <row r="201">
      <c r="A201">
        <f>HYPERLINK("/home/agent/ScenceRecog/DEDUCE/data/val/bed_room/RGB100W_CRL30VDJ208Z2103_116446043659863648.jpg")</f>
        <v/>
      </c>
      <c r="B201" t="n">
        <v>0</v>
      </c>
    </row>
    <row r="202">
      <c r="A202">
        <f>HYPERLINK("/home/agent/ScenceRecog/DEDUCE/data/val/bed_room/RGB100W_CRL30VDJ208Z2084_116444927837116366.jpg")</f>
        <v/>
      </c>
      <c r="B202" t="n">
        <v>3</v>
      </c>
    </row>
    <row r="203">
      <c r="A203">
        <f>HYPERLINK("/home/agent/ScenceRecog/DEDUCE/data/val/bed_room/RGB100W_542500000108_116444744458231418.jpg")</f>
        <v/>
      </c>
      <c r="B203" t="n">
        <v>3</v>
      </c>
    </row>
    <row r="204">
      <c r="A204">
        <f>HYPERLINK("/home/agent/ScenceRecog/DEDUCE/data/val/bed_room/RGB100W_542500000192_116444969954886157.jpg")</f>
        <v/>
      </c>
      <c r="B204" t="n">
        <v>3</v>
      </c>
    </row>
    <row r="205">
      <c r="A205">
        <f>HYPERLINK("/home/agent/ScenceRecog/DEDUCE/data/val/bed_room/RGB100W_CRL30VDJ208Z2075_116444743537758148.jpg")</f>
        <v/>
      </c>
      <c r="B205" t="n">
        <v>0</v>
      </c>
    </row>
    <row r="206">
      <c r="A206">
        <f>HYPERLINK("/home/agent/ScenceRecog/DEDUCE/data/val/bed_room/RGB100W_CRL30VDJ208Z2127_116444744994480282.jpg")</f>
        <v/>
      </c>
      <c r="B206" t="n">
        <v>0</v>
      </c>
    </row>
    <row r="207">
      <c r="A207">
        <f>HYPERLINK("/home/agent/ScenceRecog/DEDUCE/data/val/bed_room/RGB100W_CRL30VDJ208Z2075_116445133007603641.jpg")</f>
        <v/>
      </c>
      <c r="B207" t="n">
        <v>1</v>
      </c>
    </row>
    <row r="208">
      <c r="A208">
        <f>HYPERLINK("/home/agent/ScenceRecog/DEDUCE/data/val/bed_room/RGB100W_CRL30VDJ208Z2111_116444788436779207.jpg")</f>
        <v/>
      </c>
      <c r="B208" t="n">
        <v>3</v>
      </c>
    </row>
    <row r="209">
      <c r="A209">
        <f>HYPERLINK("/home/agent/ScenceRecog/DEDUCE/data/val/bed_room/RGB100W_CRL30VDJ7B0036_116444840526525790.jpg")</f>
        <v/>
      </c>
      <c r="B209" t="n">
        <v>0</v>
      </c>
    </row>
    <row r="210">
      <c r="A210">
        <f>HYPERLINK("/home/agent/ScenceRecog/DEDUCE/data/val/bed_room/RGB100W_CRL30VDJ208Z2078_116444756500688511.jpg")</f>
        <v/>
      </c>
      <c r="B210" t="n">
        <v>3</v>
      </c>
    </row>
    <row r="211">
      <c r="A211">
        <f>HYPERLINK("/home/agent/ScenceRecog/DEDUCE/data/val/bed_room/RGB100W_CRL30VDJ208Z2130_116444755872928726.jpg")</f>
        <v/>
      </c>
      <c r="B211" t="n">
        <v>0</v>
      </c>
    </row>
    <row r="212">
      <c r="A212">
        <f>HYPERLINK("/home/agent/ScenceRecog/DEDUCE/data/val/bed_room/RGB200W_29984CRL30V00000120_116444791339003311.jpg")</f>
        <v/>
      </c>
      <c r="B212" t="n">
        <v>3</v>
      </c>
    </row>
    <row r="213">
      <c r="A213">
        <f>HYPERLINK("/home/agent/ScenceRecog/DEDUCE/data/val/bed_room/RGB100W_CRL30VDJ208Z2082_116445948630752972.jpg")</f>
        <v/>
      </c>
      <c r="B213" t="n">
        <v>0</v>
      </c>
    </row>
    <row r="214">
      <c r="A214">
        <f>HYPERLINK("/home/agent/ScenceRecog/DEDUCE/data/val/bed_room/RGB100W_CRL30VDJ208Z2113_116446201691343849.jpg")</f>
        <v/>
      </c>
      <c r="B214" t="n">
        <v>0</v>
      </c>
    </row>
    <row r="215">
      <c r="A215">
        <f>HYPERLINK("/home/agent/ScenceRecog/DEDUCE/data/val/bed_room/RGB200W_010102104221008_116445648457064100.jpg")</f>
        <v/>
      </c>
      <c r="B215" t="n">
        <v>0</v>
      </c>
    </row>
    <row r="216">
      <c r="A216">
        <f>HYPERLINK("/home/agent/ScenceRecog/DEDUCE/data/val/bed_room/RGB200W_010102104221006_116446197930075704.jpg")</f>
        <v/>
      </c>
      <c r="B216" t="n">
        <v>2</v>
      </c>
    </row>
    <row r="217">
      <c r="A217">
        <f>HYPERLINK("/home/agent/ScenceRecog/DEDUCE/data/val/bed_room/RGB100W_CRL30VDJ208Z2106_116444867368892894.jpg")</f>
        <v/>
      </c>
      <c r="B217" t="n">
        <v>0</v>
      </c>
    </row>
    <row r="218">
      <c r="A218">
        <f>HYPERLINK("/home/agent/ScenceRecog/DEDUCE/data/val/bed_room/RGB100W_CRL30VDJ208Z2084_116445165730494885.jpg")</f>
        <v/>
      </c>
      <c r="B218" t="n">
        <v>0</v>
      </c>
    </row>
    <row r="219">
      <c r="A219">
        <f>HYPERLINK("/home/agent/ScenceRecog/DEDUCE/data/val/bed_room/RGB100W_CRL30VDJ208Z2102_116445039878021495.jpg")</f>
        <v/>
      </c>
      <c r="B219" t="n">
        <v>2</v>
      </c>
    </row>
    <row r="220">
      <c r="A220">
        <f>HYPERLINK("/home/agent/ScenceRecog/DEDUCE/data/val/bed_room/RGB100W_CRL30VDJ208Z2084_116444930168772990.jpg")</f>
        <v/>
      </c>
      <c r="B220" t="n">
        <v>0</v>
      </c>
    </row>
    <row r="221">
      <c r="A221">
        <f>HYPERLINK("/home/agent/ScenceRecog/DEDUCE/data/val/bed_room/RGB100W_542500000108_116445639439326291.jpg")</f>
        <v/>
      </c>
      <c r="B221" t="n">
        <v>0</v>
      </c>
    </row>
    <row r="222">
      <c r="A222">
        <f>HYPERLINK("/home/agent/ScenceRecog/DEDUCE/data/val/bed_room/RGB100W_CRL30VDJ208Z2121_116444738765517239.jpg")</f>
        <v/>
      </c>
      <c r="B222" t="n">
        <v>2</v>
      </c>
    </row>
    <row r="223">
      <c r="A223">
        <f>HYPERLINK("/home/agent/ScenceRecog/DEDUCE/data/val/bed_room/RGB200W_29984CRL30V00067087_116445069266027699.jpg")</f>
        <v/>
      </c>
      <c r="B223" t="n">
        <v>0</v>
      </c>
    </row>
    <row r="224">
      <c r="A224">
        <f>HYPERLINK("/home/agent/ScenceRecog/DEDUCE/data/val/bed_room/RGB200W_29984CRL30V00000120_116444913781926466.jpg")</f>
        <v/>
      </c>
      <c r="B224" t="n">
        <v>0</v>
      </c>
    </row>
    <row r="225">
      <c r="A225">
        <f>HYPERLINK("/home/agent/ScenceRecog/DEDUCE/data/val/bed_room/RGB100W_CRL30VDJ208Z2082_116445826115422966.jpg")</f>
        <v/>
      </c>
      <c r="B225" t="n">
        <v>0</v>
      </c>
    </row>
    <row r="226">
      <c r="A226">
        <f>HYPERLINK("/home/agent/ScenceRecog/DEDUCE/data/val/bed_room/RGB100W_CRL30VDJ7B0042_116445592245673378.jpg")</f>
        <v/>
      </c>
      <c r="B226" t="n">
        <v>0</v>
      </c>
    </row>
    <row r="227">
      <c r="A227">
        <f>HYPERLINK("/home/agent/ScenceRecog/DEDUCE/data/val/bed_room/RGB200W_29984CRL30V00000120_116444798023230164.jpg")</f>
        <v/>
      </c>
      <c r="B227" t="n">
        <v>0</v>
      </c>
    </row>
    <row r="228">
      <c r="A228">
        <f>HYPERLINK("/home/agent/ScenceRecog/DEDUCE/data/val/bed_room/RGB100W_CRL30VDJ208Z2082_116445259574287704.jpg")</f>
        <v/>
      </c>
      <c r="B228" t="n">
        <v>0</v>
      </c>
    </row>
    <row r="229">
      <c r="A229">
        <f>HYPERLINK("/home/agent/ScenceRecog/DEDUCE/data/val/bed_room/RGB200W_010102104221006_116445547654240696.jpg")</f>
        <v/>
      </c>
      <c r="B229" t="n">
        <v>0</v>
      </c>
    </row>
    <row r="230">
      <c r="A230">
        <f>HYPERLINK("/home/agent/ScenceRecog/DEDUCE/data/val/bed_room/RGB100W_CRL30VDJ208Z2012_116445461417752389.jpg")</f>
        <v/>
      </c>
      <c r="B230" t="n">
        <v>0</v>
      </c>
    </row>
    <row r="231">
      <c r="A231">
        <f>HYPERLINK("/home/agent/ScenceRecog/DEDUCE/data/val/bed_room/RGB100W_CRL30VDJ208Z2127_116445276575045675.jpg")</f>
        <v/>
      </c>
      <c r="B231" t="n">
        <v>0</v>
      </c>
    </row>
    <row r="232">
      <c r="A232">
        <f>HYPERLINK("/home/agent/ScenceRecog/DEDUCE/data/val/bed_room/RGB100W_CRL30VDJ208Z2082_116445198737746584.jpg")</f>
        <v/>
      </c>
      <c r="B232" t="n">
        <v>3</v>
      </c>
    </row>
    <row r="233">
      <c r="A233">
        <f>HYPERLINK("/home/agent/ScenceRecog/DEDUCE/data/val/bed_room/RGB100W_CRL30VDJ208Z2116_116444985357550696.jpg")</f>
        <v/>
      </c>
      <c r="B233" t="n">
        <v>0</v>
      </c>
    </row>
    <row r="234">
      <c r="A234">
        <f>HYPERLINK("/home/agent/ScenceRecog/DEDUCE/data/val/bed_room/RGB100W_CRL30VDJ208Z2122_116444797709168580.jpg")</f>
        <v/>
      </c>
      <c r="B234" t="n">
        <v>3</v>
      </c>
    </row>
    <row r="235">
      <c r="A235">
        <f>HYPERLINK("/home/agent/ScenceRecog/DEDUCE/data/val/bed_room/RGB100W_CRL30VDJ208Z2100_116446182583367678.jpg")</f>
        <v/>
      </c>
      <c r="B235" t="n">
        <v>4</v>
      </c>
    </row>
    <row r="236">
      <c r="A236">
        <f>HYPERLINK("/home/agent/ScenceRecog/DEDUCE/data/val/bed_room/RGB100W_CRL30VDJ208Z2122_116444890664400431.jpg")</f>
        <v/>
      </c>
      <c r="B236" t="n">
        <v>0</v>
      </c>
    </row>
    <row r="237">
      <c r="A237">
        <f>HYPERLINK("/home/agent/ScenceRecog/DEDUCE/data/val/bed_room/RGB100W_CRL30VDJ208Z2127_116444754912409659.jpg")</f>
        <v/>
      </c>
      <c r="B237" t="n">
        <v>0</v>
      </c>
    </row>
    <row r="238">
      <c r="A238">
        <f>HYPERLINK("/home/agent/ScenceRecog/DEDUCE/data/val/bed_room/RGB100W_CRL30VDJ208Z2070_116444921777765586.jpg")</f>
        <v/>
      </c>
      <c r="B238" t="n">
        <v>0</v>
      </c>
    </row>
    <row r="239">
      <c r="A239">
        <f>HYPERLINK("/home/agent/ScenceRecog/DEDUCE/data/val/bed_room/RGB100W_CRL30VDJ7B0036_116444841996547502.jpg")</f>
        <v/>
      </c>
      <c r="B239" t="n">
        <v>0</v>
      </c>
    </row>
    <row r="240">
      <c r="A240">
        <f>HYPERLINK("/home/agent/ScenceRecog/DEDUCE/data/val/bed_room/RGB100W_CRL30VDJ208Z2127_116445462477945383.jpg")</f>
        <v/>
      </c>
      <c r="B240" t="n">
        <v>0</v>
      </c>
    </row>
    <row r="241">
      <c r="A241">
        <f>HYPERLINK("/home/agent/ScenceRecog/DEDUCE/data/val/toilet_room/RGB100W_CRL30VDJ7B0036_116444746261413230.jpg")</f>
        <v/>
      </c>
      <c r="B241" t="n">
        <v>4</v>
      </c>
    </row>
    <row r="242">
      <c r="A242">
        <f>HYPERLINK("/home/agent/ScenceRecog/DEDUCE/data/val/toilet_room/RGB100W_CRL30VDJ208Z2059_116445290724922501.jpg")</f>
        <v/>
      </c>
      <c r="B242" t="n">
        <v>4</v>
      </c>
    </row>
    <row r="243">
      <c r="A243">
        <f>HYPERLINK("/home/agent/ScenceRecog/DEDUCE/data/val/toilet_room/RGB100W_CRL30VDJ208Z2127_116444818399734494.jpg")</f>
        <v/>
      </c>
      <c r="B243" t="n">
        <v>2</v>
      </c>
    </row>
    <row r="244">
      <c r="A244">
        <f>HYPERLINK("/home/agent/ScenceRecog/DEDUCE/data/val/toilet_room/RGB100W_542500000159_116445280261550837.jpg")</f>
        <v/>
      </c>
      <c r="B244" t="n">
        <v>0</v>
      </c>
    </row>
    <row r="245">
      <c r="A245">
        <f>HYPERLINK("/home/agent/ScenceRecog/DEDUCE/data/val/toilet_room/RGB100W_3IROBOTIX15974801322130_116444766131175927.jpg")</f>
        <v/>
      </c>
      <c r="B245" t="n">
        <v>2</v>
      </c>
    </row>
    <row r="246">
      <c r="A246">
        <f>HYPERLINK("/home/agent/ScenceRecog/DEDUCE/data/val/toilet_room/RGB100W_CRL30VDJ208Z2102_116445048354736147.jpg")</f>
        <v/>
      </c>
      <c r="B246" t="n">
        <v>4</v>
      </c>
    </row>
    <row r="247">
      <c r="A247">
        <f>HYPERLINK("/home/agent/ScenceRecog/DEDUCE/data/val/toilet_room/RGB100W_CRL30VDJ208Z2103_116445460213444802.jpg")</f>
        <v/>
      </c>
      <c r="B247" t="n">
        <v>4</v>
      </c>
    </row>
    <row r="248">
      <c r="A248">
        <f>HYPERLINK("/home/agent/ScenceRecog/DEDUCE/data/val/toilet_room/RGB100W_CRL30VDJ208Z2059_116445307035495726.jpg")</f>
        <v/>
      </c>
      <c r="B248" t="n">
        <v>4</v>
      </c>
    </row>
    <row r="249">
      <c r="A249">
        <f>HYPERLINK("/home/agent/ScenceRecog/DEDUCE/data/val/toilet_room/RGB100W_CRL30VDJ208Z2102_116445052530260375.jpg")</f>
        <v/>
      </c>
      <c r="B249" t="n">
        <v>1</v>
      </c>
    </row>
    <row r="250">
      <c r="A250">
        <f>HYPERLINK("/home/agent/ScenceRecog/DEDUCE/data/val/toilet_room/RGB100W_CRL30VDJ7B0036_116444838637457241.jpg")</f>
        <v/>
      </c>
      <c r="B250" t="n">
        <v>4</v>
      </c>
    </row>
    <row r="251">
      <c r="A251">
        <f>HYPERLINK("/home/agent/ScenceRecog/DEDUCE/data/val/toilet_room/RGB100W_CRL30VDJ208Z2113_116446068928248303.jpg")</f>
        <v/>
      </c>
      <c r="B251" t="n">
        <v>0</v>
      </c>
    </row>
    <row r="252">
      <c r="A252">
        <f>HYPERLINK("/home/agent/ScenceRecog/DEDUCE/data/val/toilet_room/RGB100W_CRL30VDJ7B0036_116444795979723488.jpg")</f>
        <v/>
      </c>
      <c r="B252" t="n">
        <v>4</v>
      </c>
    </row>
    <row r="253">
      <c r="A253">
        <f>HYPERLINK("/home/agent/ScenceRecog/DEDUCE/data/val/toilet_room/RGB100W_CRL30VDJ208Z2113_116446065872748243.jpg")</f>
        <v/>
      </c>
      <c r="B253" t="n">
        <v>3</v>
      </c>
    </row>
    <row r="254">
      <c r="A254">
        <f>HYPERLINK("/home/agent/ScenceRecog/DEDUCE/data/val/toilet_room/RGB100W_CRL30VDJ208Z2127_116444794421937445.jpg")</f>
        <v/>
      </c>
      <c r="B254" t="n">
        <v>2</v>
      </c>
    </row>
    <row r="255">
      <c r="A255">
        <f>HYPERLINK("/home/agent/ScenceRecog/DEDUCE/data/val/toilet_room/RGB100W_CRL30VDJ208Z2102_116445048292854630.jpg")</f>
        <v/>
      </c>
      <c r="B255" t="n">
        <v>4</v>
      </c>
    </row>
    <row r="256">
      <c r="A256">
        <f>HYPERLINK("/home/agent/ScenceRecog/DEDUCE/data/val/toilet_room/RGB200W_010102104221006_116445571309062354.jpg")</f>
        <v/>
      </c>
      <c r="B256" t="n">
        <v>4</v>
      </c>
    </row>
    <row r="257">
      <c r="A257">
        <f>HYPERLINK("/home/agent/ScenceRecog/DEDUCE/data/val/toilet_room/RGB100W_CRL30VDJ208Z2009_116445548174084665.jpg")</f>
        <v/>
      </c>
      <c r="B257" t="n">
        <v>4</v>
      </c>
    </row>
    <row r="258">
      <c r="A258">
        <f>HYPERLINK("/home/agent/ScenceRecog/DEDUCE/data/val/toilet_room/RGB100W_CRL30VDJ208Z2102_116445050190566187.jpg")</f>
        <v/>
      </c>
      <c r="B258" t="n">
        <v>4</v>
      </c>
    </row>
    <row r="259">
      <c r="A259">
        <f>HYPERLINK("/home/agent/ScenceRecog/DEDUCE/data/val/toilet_room/RGB100W_CRL30VDJ208Z2097_116444806290141920.jpg")</f>
        <v/>
      </c>
      <c r="B259" t="n">
        <v>4</v>
      </c>
    </row>
    <row r="260">
      <c r="A260">
        <f>HYPERLINK("/home/agent/ScenceRecog/DEDUCE/data/val/toilet_room/RGB100W_CRL30VDJ7B0037_116444823413154927.jpg")</f>
        <v/>
      </c>
      <c r="B260" t="n">
        <v>3</v>
      </c>
    </row>
    <row r="261">
      <c r="A261">
        <f>HYPERLINK("/home/agent/ScenceRecog/DEDUCE/data/val/toilet_room/RGB100W_CRL30VDJ208Z2102_116445046275326585.jpg")</f>
        <v/>
      </c>
      <c r="B261" t="n">
        <v>2</v>
      </c>
    </row>
    <row r="262">
      <c r="A262">
        <f>HYPERLINK("/home/agent/ScenceRecog/DEDUCE/data/val/toilet_room/RGB100W_CRL30VDJ208Z2103_116446129385659097.jpg")</f>
        <v/>
      </c>
      <c r="B262" t="n">
        <v>4</v>
      </c>
    </row>
    <row r="263">
      <c r="A263">
        <f>HYPERLINK("/home/agent/ScenceRecog/DEDUCE/data/val/toilet_room/RGB100W_CRL30VDJ208Z2127_116444780579754655.jpg")</f>
        <v/>
      </c>
      <c r="B263" t="n">
        <v>2</v>
      </c>
    </row>
    <row r="264">
      <c r="A264">
        <f>HYPERLINK("/home/agent/ScenceRecog/DEDUCE/data/val/toilet_room/RGB100W_CRL30VDJ208Z2127_116444737382064747.jpg")</f>
        <v/>
      </c>
      <c r="B264" t="n">
        <v>2</v>
      </c>
    </row>
    <row r="265">
      <c r="A265">
        <f>HYPERLINK("/home/agent/ScenceRecog/DEDUCE/data/val/toilet_room/RGB100W_CRL30VDJ208Z2097_116444811791887940.jpg")</f>
        <v/>
      </c>
      <c r="B265" t="n">
        <v>4</v>
      </c>
    </row>
    <row r="266">
      <c r="A266">
        <f>HYPERLINK("/home/agent/ScenceRecog/DEDUCE/data/val/toilet_room/RGB100W_CRL30VDJ208Z2103_116445458622655860.jpg")</f>
        <v/>
      </c>
      <c r="B266" t="n">
        <v>4</v>
      </c>
    </row>
    <row r="267">
      <c r="A267">
        <f>HYPERLINK("/home/agent/ScenceRecog/DEDUCE/data/val/toilet_room/RGB100W_CRL30VDJ208Z2057_116445387133780817.jpg")</f>
        <v/>
      </c>
      <c r="B267" t="n">
        <v>4</v>
      </c>
    </row>
    <row r="268">
      <c r="A268">
        <f>HYPERLINK("/home/agent/ScenceRecog/DEDUCE/data/val/toilet_room/RGB200W_010102104221006_116446201885105375.jpg")</f>
        <v/>
      </c>
      <c r="B268" t="n">
        <v>1</v>
      </c>
    </row>
    <row r="269">
      <c r="A269">
        <f>HYPERLINK("/home/agent/ScenceRecog/DEDUCE/data/val/toilet_room/RGB100W_CRL30VDJ208Z2101_116445263161180134.jpg")</f>
        <v/>
      </c>
      <c r="B269" t="n">
        <v>4</v>
      </c>
    </row>
    <row r="270">
      <c r="A270">
        <f>HYPERLINK("/home/agent/ScenceRecog/DEDUCE/data/val/toilet_room/RGB200W_010102104221006_116445683674103760.jpg")</f>
        <v/>
      </c>
      <c r="B270" t="n">
        <v>1</v>
      </c>
    </row>
    <row r="271">
      <c r="A271">
        <f>HYPERLINK("/home/agent/ScenceRecog/DEDUCE/data/val/toilet_room/RGB100W_CRL30VDJ208Z2127_116444776732441585.jpg")</f>
        <v/>
      </c>
      <c r="B271" t="n">
        <v>2</v>
      </c>
    </row>
    <row r="272">
      <c r="A272">
        <f>HYPERLINK("/home/agent/ScenceRecog/DEDUCE/data/val/toilet_room/RGB100W_CRL30VDJ208Z2059_116445315638750131.jpg")</f>
        <v/>
      </c>
      <c r="B272" t="n">
        <v>4</v>
      </c>
    </row>
    <row r="273">
      <c r="A273">
        <f>HYPERLINK("/home/agent/ScenceRecog/DEDUCE/data/val/toilet_room/RGB100W_CRL30VDJ208Z2127_116444802767221635.jpg")</f>
        <v/>
      </c>
      <c r="B273" t="n">
        <v>2</v>
      </c>
    </row>
    <row r="274">
      <c r="A274">
        <f>HYPERLINK("/home/agent/ScenceRecog/DEDUCE/data/val/toilet_room/RGB100W_CRL30VDJ208Z2059_116445287487315565.jpg")</f>
        <v/>
      </c>
      <c r="B274" t="n">
        <v>4</v>
      </c>
    </row>
    <row r="275">
      <c r="A275">
        <f>HYPERLINK("/home/agent/ScenceRecog/DEDUCE/data/val/toilet_room/RGB100W_CRL30VDJ208Z2009_116445553734986038.jpg")</f>
        <v/>
      </c>
      <c r="B275" t="n">
        <v>4</v>
      </c>
    </row>
    <row r="276">
      <c r="A276">
        <f>HYPERLINK("/home/agent/ScenceRecog/DEDUCE/data/val/toilet_room/RGB100W_CRL30VDJ208Z2127_116444738966620656.jpg")</f>
        <v/>
      </c>
      <c r="B276" t="n">
        <v>2</v>
      </c>
    </row>
    <row r="277">
      <c r="A277">
        <f>HYPERLINK("/home/agent/ScenceRecog/DEDUCE/data/val/toilet_room/RGB100W_542500000108_116444770584536753.jpg")</f>
        <v/>
      </c>
      <c r="B277" t="n">
        <v>4</v>
      </c>
    </row>
    <row r="278">
      <c r="A278">
        <f>HYPERLINK("/home/agent/ScenceRecog/DEDUCE/data/val/toilet_room/RGB100W_CRL30VDJ208Z2059_116445296524557000.jpg")</f>
        <v/>
      </c>
      <c r="B278" t="n">
        <v>4</v>
      </c>
    </row>
    <row r="279">
      <c r="A279">
        <f>HYPERLINK("/home/agent/ScenceRecog/DEDUCE/data/val/toilet_room/RGB100W_CRL30VDJ208Z2101_116445258762007925.jpg")</f>
        <v/>
      </c>
      <c r="B279" t="n">
        <v>4</v>
      </c>
    </row>
    <row r="280">
      <c r="A280">
        <f>HYPERLINK("/home/agent/ScenceRecog/DEDUCE/data/val/toilet_room/RGB100W_CRL30VDJ208Z2102_116444756232788010.jpg")</f>
        <v/>
      </c>
      <c r="B280" t="n">
        <v>4</v>
      </c>
    </row>
    <row r="281">
      <c r="A281">
        <f>HYPERLINK("/home/agent/ScenceRecog/DEDUCE/data/val/toilet_room/RGB100W_CRL30VDJ208Z2102_116445058586748823.jpg")</f>
        <v/>
      </c>
      <c r="B281" t="n">
        <v>4</v>
      </c>
    </row>
    <row r="282">
      <c r="A282">
        <f>HYPERLINK("/home/agent/ScenceRecog/DEDUCE/data/val/toilet_room/RGB200W_29984CRL30V00000120_116445856862546440.jpg")</f>
        <v/>
      </c>
      <c r="B282" t="n">
        <v>3</v>
      </c>
    </row>
    <row r="283">
      <c r="A283">
        <f>HYPERLINK("/home/agent/ScenceRecog/DEDUCE/data/val/toilet_room/RGB100W_CRL30VDJ208Z2103_116445466431442760.jpg")</f>
        <v/>
      </c>
      <c r="B283" t="n">
        <v>4</v>
      </c>
    </row>
    <row r="284">
      <c r="A284">
        <f>HYPERLINK("/home/agent/ScenceRecog/DEDUCE/data/val/toilet_room/RGB100W_CRL30VDJ7B0036_116444836930093592.jpg")</f>
        <v/>
      </c>
      <c r="B284" t="n">
        <v>4</v>
      </c>
    </row>
    <row r="285">
      <c r="A285">
        <f>HYPERLINK("/home/agent/ScenceRecog/DEDUCE/data/val/toilet_room/RGB100W_CRL30VDJ208Z2101_116445255741389816.jpg")</f>
        <v/>
      </c>
      <c r="B285" t="n">
        <v>4</v>
      </c>
    </row>
    <row r="286">
      <c r="A286">
        <f>HYPERLINK("/home/agent/ScenceRecog/DEDUCE/data/val/toilet_room/RGB100W_CRL30VDJ208Z2127_116444738946081203.jpg")</f>
        <v/>
      </c>
      <c r="B286" t="n">
        <v>2</v>
      </c>
    </row>
    <row r="287">
      <c r="A287">
        <f>HYPERLINK("/home/agent/ScenceRecog/DEDUCE/data/val/others/RGB100W_CRL30VDJ208Z2057_116445387256256253.jpg")</f>
        <v/>
      </c>
      <c r="B287" t="n">
        <v>3</v>
      </c>
    </row>
    <row r="288">
      <c r="A288">
        <f>HYPERLINK("/home/agent/ScenceRecog/DEDUCE/data/val/others/RGB100W_CRL30VDJ208Z2109_116444741947794667.jpg")</f>
        <v/>
      </c>
      <c r="B288" t="n">
        <v>3</v>
      </c>
    </row>
    <row r="289">
      <c r="A289">
        <f>HYPERLINK("/home/agent/ScenceRecog/DEDUCE/data/val/others/RGB100W_CRL30VDJ7B0042_116444802344155670.jpg")</f>
        <v/>
      </c>
      <c r="B289" t="n">
        <v>3</v>
      </c>
    </row>
    <row r="290">
      <c r="A290">
        <f>HYPERLINK("/home/agent/ScenceRecog/DEDUCE/data/val/others/RGB100W_CRL30VDJ208Z2070_116445534921275501.jpg")</f>
        <v/>
      </c>
      <c r="B290" t="n">
        <v>3</v>
      </c>
    </row>
    <row r="291">
      <c r="A291">
        <f>HYPERLINK("/home/agent/ScenceRecog/DEDUCE/data/val/others/RGB100W_CRL30VDJ208Z2122_116444865985831332.jpg")</f>
        <v/>
      </c>
      <c r="B291" t="n">
        <v>3</v>
      </c>
    </row>
    <row r="292">
      <c r="A292">
        <f>HYPERLINK("/home/agent/ScenceRecog/DEDUCE/data/val/others/RGB100W_CRL30VDJ208Z2070_116444843030517603.jpg")</f>
        <v/>
      </c>
      <c r="B292" t="n">
        <v>3</v>
      </c>
    </row>
    <row r="293">
      <c r="A293">
        <f>HYPERLINK("/home/agent/ScenceRecog/DEDUCE/data/val/others/RGB200W_010102104221008_116444781794678417.jpg")</f>
        <v/>
      </c>
      <c r="B293" t="n">
        <v>3</v>
      </c>
    </row>
    <row r="294">
      <c r="A294">
        <f>HYPERLINK("/home/agent/ScenceRecog/DEDUCE/data/val/others/RGB100W_CRL30VDJ208Z2119_116444761522350402.jpg")</f>
        <v/>
      </c>
      <c r="B294" t="n">
        <v>3</v>
      </c>
    </row>
    <row r="295">
      <c r="A295">
        <f>HYPERLINK("/home/agent/ScenceRecog/DEDUCE/data/val/others/RGB100W_CRL30VDJ208Z2078_116444740282709070.jpg")</f>
        <v/>
      </c>
      <c r="B295" t="n">
        <v>3</v>
      </c>
    </row>
    <row r="296">
      <c r="A296">
        <f>HYPERLINK("/home/agent/ScenceRecog/DEDUCE/data/val/others/RGB100W_CRL30VDJ208Z2070_116444758525369561.jpg")</f>
        <v/>
      </c>
      <c r="B296" t="n">
        <v>3</v>
      </c>
    </row>
    <row r="297">
      <c r="A297">
        <f>HYPERLINK("/home/agent/ScenceRecog/DEDUCE/data/val/others/RGB100W_CRL30VDJ7B0036_116444794297686258.jpg")</f>
        <v/>
      </c>
      <c r="B297" t="n">
        <v>1</v>
      </c>
    </row>
    <row r="298">
      <c r="A298">
        <f>HYPERLINK("/home/agent/ScenceRecog/DEDUCE/data/val/others/RGB100W_542500000134_116444816931057358.jpg")</f>
        <v/>
      </c>
      <c r="B298" t="n">
        <v>3</v>
      </c>
    </row>
    <row r="299">
      <c r="A299">
        <f>HYPERLINK("/home/agent/ScenceRecog/DEDUCE/data/val/others/RGB100W_CRL30VDJ208Z2100_116446130139928409.jpg")</f>
        <v/>
      </c>
      <c r="B299" t="n">
        <v>3</v>
      </c>
    </row>
    <row r="300">
      <c r="A300">
        <f>HYPERLINK("/home/agent/ScenceRecog/DEDUCE/data/val/others/RGB100W_CRL30VDJ208Z2070_116445593409370071.jpg")</f>
        <v/>
      </c>
      <c r="B300" t="n">
        <v>2</v>
      </c>
    </row>
    <row r="301">
      <c r="A301">
        <f>HYPERLINK("/home/agent/ScenceRecog/DEDUCE/data/val/others/RGB100W_CRL30VDJ208Z2078_116444800743512226.jpg")</f>
        <v/>
      </c>
      <c r="B301" t="n">
        <v>3</v>
      </c>
    </row>
    <row r="302">
      <c r="A302">
        <f>HYPERLINK("/home/agent/ScenceRecog/DEDUCE/data/val/others/RGB100W_542500000123_116445288261427692.jpg")</f>
        <v/>
      </c>
      <c r="B302" t="n">
        <v>1</v>
      </c>
    </row>
    <row r="303">
      <c r="A303">
        <f>HYPERLINK("/home/agent/ScenceRecog/DEDUCE/data/val/others/RGB100W_CRL30VDJ7B0037_116444927365766531.jpg")</f>
        <v/>
      </c>
      <c r="B303" t="n">
        <v>3</v>
      </c>
    </row>
    <row r="304">
      <c r="A304">
        <f>HYPERLINK("/home/agent/ScenceRecog/DEDUCE/data/val/others/RGB100W_CRL30VDJ208Z2116_116445502918271096.jpg")</f>
        <v/>
      </c>
      <c r="B304" t="n">
        <v>3</v>
      </c>
    </row>
    <row r="305">
      <c r="A305">
        <f>HYPERLINK("/home/agent/ScenceRecog/DEDUCE/data/val/others/RGB100W_CRL30VDJ208Z2106_116444813065511557.jpg")</f>
        <v/>
      </c>
      <c r="B305" t="n">
        <v>3</v>
      </c>
    </row>
    <row r="306">
      <c r="A306">
        <f>HYPERLINK("/home/agent/ScenceRecog/DEDUCE/data/val/others/RGB100W_CRL30VDJ208Z2133_116444760787545708.jpg")</f>
        <v/>
      </c>
      <c r="B306" t="n">
        <v>3</v>
      </c>
    </row>
    <row r="307">
      <c r="A307">
        <f>HYPERLINK("/home/agent/ScenceRecog/DEDUCE/data/val/others/RGB100W_CRL30VDJ208Z2100_116446141115091197.jpg")</f>
        <v/>
      </c>
      <c r="B307" t="n">
        <v>1</v>
      </c>
    </row>
    <row r="308">
      <c r="A308">
        <f>HYPERLINK("/home/agent/ScenceRecog/DEDUCE/data/val/others/RGB100W_CRL30VDJ7B0042_116444753604152182.jpg")</f>
        <v/>
      </c>
      <c r="B308" t="n">
        <v>3</v>
      </c>
    </row>
    <row r="309">
      <c r="A309">
        <f>HYPERLINK("/home/agent/ScenceRecog/DEDUCE/data/val/others/RGB100W_CRL30VDJ208Z2082_116445209611080289.jpg")</f>
        <v/>
      </c>
      <c r="B309" t="n">
        <v>3</v>
      </c>
    </row>
    <row r="310">
      <c r="A310">
        <f>HYPERLINK("/home/agent/ScenceRecog/DEDUCE/data/val/others/RGB100W_CRL30VDJ7B0037_116444794171221032.jpg")</f>
        <v/>
      </c>
      <c r="B310" t="n">
        <v>3</v>
      </c>
    </row>
    <row r="311">
      <c r="A311">
        <f>HYPERLINK("/home/agent/ScenceRecog/DEDUCE/data/val/others/RGB100W_CRL30VDJ208Z2101_116444928307908968.jpg")</f>
        <v/>
      </c>
      <c r="B311" t="n">
        <v>3</v>
      </c>
    </row>
    <row r="312">
      <c r="A312">
        <f>HYPERLINK("/home/agent/ScenceRecog/DEDUCE/data/val/others/RGB100W_CRL30VDJ208Z2121_116444745668283620.jpg")</f>
        <v/>
      </c>
      <c r="B312" t="n">
        <v>3</v>
      </c>
    </row>
    <row r="313">
      <c r="A313">
        <f>HYPERLINK("/home/agent/ScenceRecog/DEDUCE/data/val/others/RGB200W_29984CRL30V00000120_116444795310205101.jpg")</f>
        <v/>
      </c>
      <c r="B313" t="n">
        <v>3</v>
      </c>
    </row>
    <row r="314">
      <c r="A314">
        <f>HYPERLINK("/home/agent/ScenceRecog/DEDUCE/data/val/others/RGB100W_CRL30VDJ208Z2082_116444867762607815.jpg")</f>
        <v/>
      </c>
      <c r="B314" t="n">
        <v>3</v>
      </c>
    </row>
    <row r="315">
      <c r="A315">
        <f>HYPERLINK("/home/agent/ScenceRecog/DEDUCE/data/val/others/RGB100W_CRL30VDJ7B0045_116444769883987879.jpg")</f>
        <v/>
      </c>
      <c r="B315" t="n">
        <v>3</v>
      </c>
    </row>
    <row r="316">
      <c r="A316">
        <f>HYPERLINK("/home/agent/ScenceRecog/DEDUCE/data/val/others/RGB100W_CRL30VDJ208Z2109_116444748008339819.jpg")</f>
        <v/>
      </c>
      <c r="B316" t="n">
        <v>3</v>
      </c>
    </row>
    <row r="317">
      <c r="A317">
        <f>HYPERLINK("/home/agent/ScenceRecog/DEDUCE/data/val/others/RGB100W_CRL30VDJ208Z2110_116444754430324011.jpg")</f>
        <v/>
      </c>
      <c r="B317" t="n">
        <v>3</v>
      </c>
    </row>
    <row r="318">
      <c r="A318">
        <f>HYPERLINK("/home/agent/ScenceRecog/DEDUCE/data/val/others/RGB100W_CRL30VDJ208Z2074_116444736205412863.jpg")</f>
        <v/>
      </c>
      <c r="B318" t="n">
        <v>3</v>
      </c>
    </row>
    <row r="319">
      <c r="A319">
        <f>HYPERLINK("/home/agent/ScenceRecog/DEDUCE/data/val/others/RGB100W_CRL30VDJ208Z2102_116444936245543208.jpg")</f>
        <v/>
      </c>
      <c r="B319" t="n">
        <v>3</v>
      </c>
    </row>
    <row r="320">
      <c r="A320">
        <f>HYPERLINK("/home/agent/ScenceRecog/DEDUCE/data/val/others/RGB100W_CRL30VDJ7B0036_116444836991764818.jpg")</f>
        <v/>
      </c>
      <c r="B320" t="n">
        <v>1</v>
      </c>
    </row>
    <row r="321">
      <c r="A321">
        <f>HYPERLINK("/home/agent/ScenceRecog/DEDUCE/data/val/others/RGB100W_542500000088_116444900457998097.jpg")</f>
        <v/>
      </c>
      <c r="B321" t="n">
        <v>3</v>
      </c>
    </row>
    <row r="322">
      <c r="A322">
        <f>HYPERLINK("/home/agent/ScenceRecog/DEDUCE/data/val/others/RGB100W_CRL30VDJ208Z2057_116445395925892559.jpg")</f>
        <v/>
      </c>
      <c r="B322" t="n">
        <v>3</v>
      </c>
    </row>
    <row r="323">
      <c r="A323">
        <f>HYPERLINK("/home/agent/ScenceRecog/DEDUCE/data/val/others/RGB100W_CRL30VDJ208Z2111_116444829500659858.jpg")</f>
        <v/>
      </c>
      <c r="B323" t="n">
        <v>3</v>
      </c>
    </row>
    <row r="324">
      <c r="A324">
        <f>HYPERLINK("/home/agent/ScenceRecog/DEDUCE/data/val/others/RGB100W_CRL30VDJ7B0036_116444870079585661.jpg")</f>
        <v/>
      </c>
      <c r="B324" t="n">
        <v>1</v>
      </c>
    </row>
    <row r="325">
      <c r="A325">
        <f>HYPERLINK("/home/agent/ScenceRecog/DEDUCE/data/val/others/RGB100W_CRL30VDJ208Z2078_116444849647941592.jpg")</f>
        <v/>
      </c>
      <c r="B325" t="n">
        <v>3</v>
      </c>
    </row>
    <row r="326">
      <c r="A326">
        <f>HYPERLINK("/home/agent/ScenceRecog/DEDUCE/data/val/others/RGB100W_CRL30VDJ208Z2126_116445364882002367.jpg")</f>
        <v/>
      </c>
      <c r="B326" t="n">
        <v>3</v>
      </c>
    </row>
    <row r="327">
      <c r="A327">
        <f>HYPERLINK("/home/agent/ScenceRecog/DEDUCE/data/val/others/RGB100W_542500000159_116445305526737088.jpg")</f>
        <v/>
      </c>
      <c r="B327" t="n">
        <v>3</v>
      </c>
    </row>
    <row r="328">
      <c r="A328">
        <f>HYPERLINK("/home/agent/ScenceRecog/DEDUCE/data/val/others/RGB100W_CRL30VDJ208Z2110_116444740797689106.jpg")</f>
        <v/>
      </c>
      <c r="B328" t="n">
        <v>3</v>
      </c>
    </row>
    <row r="329">
      <c r="A329">
        <f>HYPERLINK("/home/agent/ScenceRecog/DEDUCE/data/val/others/RGB100W_CRL30VDJ7B0045_116444739373581744.jpg")</f>
        <v/>
      </c>
      <c r="B329" t="n">
        <v>4</v>
      </c>
    </row>
    <row r="330">
      <c r="A330">
        <f>HYPERLINK("/home/agent/ScenceRecog/DEDUCE/data/val/others/RGB100W_CRL30VDJ208Z2121_116444751512475143.jpg")</f>
        <v/>
      </c>
      <c r="B330" t="n">
        <v>3</v>
      </c>
    </row>
    <row r="331">
      <c r="A331">
        <f>HYPERLINK("/home/agent/ScenceRecog/DEDUCE/data/val/others/RGB100W_CRL30VDJ208Z2070_116445587826026199.jpg")</f>
        <v/>
      </c>
      <c r="B331" t="n">
        <v>3</v>
      </c>
    </row>
    <row r="332">
      <c r="A332">
        <f>HYPERLINK("/home/agent/ScenceRecog/DEDUCE/data/val/others/RGB100W_CRL30VDJ208Z2078_116444787977264279.jpg")</f>
        <v/>
      </c>
      <c r="B332" t="n">
        <v>3</v>
      </c>
    </row>
    <row r="333">
      <c r="A333">
        <f>HYPERLINK("/home/agent/ScenceRecog/DEDUCE/data/val/others/RGB100W_CRL30VDJ208Z2083_116444783764007199.jpg")</f>
        <v/>
      </c>
      <c r="B333" t="n">
        <v>3</v>
      </c>
    </row>
    <row r="334">
      <c r="A334">
        <f>HYPERLINK("/home/agent/ScenceRecog/DEDUCE/data/val/others/RGB100W_CRL30VDJ208Z2121_116444738718087013.jpg")</f>
        <v/>
      </c>
      <c r="B334" t="n">
        <v>3</v>
      </c>
    </row>
    <row r="335">
      <c r="A335">
        <f>HYPERLINK("/home/agent/ScenceRecog/DEDUCE/data/val/others/RGB100W_CRL30VDJ208Z2075_116445250265813386.jpg")</f>
        <v/>
      </c>
      <c r="B335" t="n">
        <v>3</v>
      </c>
    </row>
    <row r="336">
      <c r="A336">
        <f>HYPERLINK("/home/agent/ScenceRecog/DEDUCE/data/val/others/RGB100W_CRL30VDJ7B0036_116444801831375850.jpg")</f>
        <v/>
      </c>
      <c r="B336" t="n">
        <v>3</v>
      </c>
    </row>
    <row r="337">
      <c r="A337">
        <f>HYPERLINK("/home/agent/ScenceRecog/DEDUCE/data/val/others/RGB100W_CRL30VDJ208Z2121_116444737848663672.jpg")</f>
        <v/>
      </c>
      <c r="B337" t="n">
        <v>3</v>
      </c>
    </row>
    <row r="338">
      <c r="A338">
        <f>HYPERLINK("/home/agent/ScenceRecog/DEDUCE/data/val/others/RGB100W_CRL30VDJ7B0042_116444792973864507.jpg")</f>
        <v/>
      </c>
      <c r="B338" t="n">
        <v>4</v>
      </c>
    </row>
    <row r="339">
      <c r="A339">
        <f>HYPERLINK("/home/agent/ScenceRecog/DEDUCE/data/val/others/RGB100W_CRL30VDJ208Z2109_116444753219617686.jpg")</f>
        <v/>
      </c>
      <c r="B339" t="n">
        <v>3</v>
      </c>
    </row>
    <row r="340">
      <c r="A340">
        <f>HYPERLINK("/home/agent/ScenceRecog/DEDUCE/data/val/others/RGB100W_CRL30VDJ208Z2106_116444847179337188.jpg")</f>
        <v/>
      </c>
      <c r="B340" t="n">
        <v>3</v>
      </c>
    </row>
    <row r="341">
      <c r="A341">
        <f>HYPERLINK("/home/agent/ScenceRecog/DEDUCE/data/val/others/RGB100W_CRL30VDJ208Z2009_116444761668979902.jpg")</f>
        <v/>
      </c>
      <c r="B341" t="n">
        <v>3</v>
      </c>
    </row>
    <row r="342">
      <c r="A342">
        <f>HYPERLINK("/home/agent/ScenceRecog/DEDUCE/data/val/others/RGB100W_CRL30VDJ208Z2127_116445286696889175.jpg")</f>
        <v/>
      </c>
      <c r="B342" t="n">
        <v>3</v>
      </c>
    </row>
    <row r="343">
      <c r="A343">
        <f>HYPERLINK("/home/agent/ScenceRecog/DEDUCE/data/val/others/RGB100W_CRL30VDJ208Z2084_116444927533306172.jpg")</f>
        <v/>
      </c>
      <c r="B343" t="n">
        <v>3</v>
      </c>
    </row>
    <row r="344">
      <c r="A344">
        <f>HYPERLINK("/home/agent/ScenceRecog/DEDUCE/data/val/others/RGB100W_CRL30VDJ208Z2078_116444762218045612.jpg")</f>
        <v/>
      </c>
      <c r="B344" t="n">
        <v>3</v>
      </c>
    </row>
    <row r="345">
      <c r="A345">
        <f>HYPERLINK("/home/agent/ScenceRecog/DEDUCE/data/val/others/RGB100W_542500000123_116444752078627802.jpg")</f>
        <v/>
      </c>
      <c r="B345" t="n">
        <v>3</v>
      </c>
    </row>
    <row r="346">
      <c r="A346">
        <f>HYPERLINK("/home/agent/ScenceRecog/DEDUCE/data/val/others/RGB100W_CRL30VDJ208Z2119_116444737742853885.jpg")</f>
        <v/>
      </c>
      <c r="B346" t="n">
        <v>3</v>
      </c>
    </row>
    <row r="347">
      <c r="A347">
        <f>HYPERLINK("/home/agent/ScenceRecog/DEDUCE/data/val/others/RGB100W_CRL30VDJ208Z2074_116444814890743263.jpg")</f>
        <v/>
      </c>
      <c r="B347" t="n">
        <v>3</v>
      </c>
    </row>
    <row r="348">
      <c r="A348">
        <f>HYPERLINK("/home/agent/ScenceRecog/DEDUCE/data/val/others/RGB100W_CRL30VDJ208Z2100_116445359165877650.jpg")</f>
        <v/>
      </c>
      <c r="B348" t="n">
        <v>3</v>
      </c>
    </row>
    <row r="349">
      <c r="A349">
        <f>HYPERLINK("/home/agent/ScenceRecog/DEDUCE/data/val/others/RGB100W_CRL30VDJ208Z2074_116444778987133232.jpg")</f>
        <v/>
      </c>
      <c r="B349" t="n">
        <v>3</v>
      </c>
    </row>
    <row r="350">
      <c r="A350">
        <f>HYPERLINK("/home/agent/ScenceRecog/DEDUCE/data/val/others/RGB100W_CRL30VDJ208Z2074_116444764657665449.jpg")</f>
        <v/>
      </c>
      <c r="B350" t="n">
        <v>3</v>
      </c>
    </row>
    <row r="351">
      <c r="A351">
        <f>HYPERLINK("/home/agent/ScenceRecog/DEDUCE/data/val/others/RGB100W_CRL30VDJ208Z2119_116444741685127542.jpg")</f>
        <v/>
      </c>
      <c r="B351" t="n">
        <v>3</v>
      </c>
    </row>
    <row r="352">
      <c r="A352">
        <f>HYPERLINK("/home/agent/ScenceRecog/DEDUCE/data/val/others/RGB100W_CRL30VDJ7B0045_116444744050826876.jpg")</f>
        <v/>
      </c>
      <c r="B352" t="n">
        <v>3</v>
      </c>
    </row>
    <row r="353">
      <c r="A353">
        <f>HYPERLINK("/home/agent/ScenceRecog/DEDUCE/data/val/others/RGB100W_CRL30VDJ208Z2070_116445727290184155.jpg")</f>
        <v/>
      </c>
      <c r="B353" t="n">
        <v>3</v>
      </c>
    </row>
    <row r="354">
      <c r="A354">
        <f>HYPERLINK("/home/agent/ScenceRecog/DEDUCE/data/val/others/RGB100W_CRL30VDJ208Z2101_116445435752578721.jpg")</f>
        <v/>
      </c>
      <c r="B354" t="n">
        <v>3</v>
      </c>
    </row>
    <row r="355">
      <c r="A355">
        <f>HYPERLINK("/home/agent/ScenceRecog/DEDUCE/data/val/others/RGB100W_CRL30VDJ208Z2078_116444838035738654.jpg")</f>
        <v/>
      </c>
      <c r="B355" t="n">
        <v>3</v>
      </c>
    </row>
    <row r="356">
      <c r="A356">
        <f>HYPERLINK("/home/agent/ScenceRecog/DEDUCE/data/val/others/RGB100W_CRL30VDJ208Z2064_116444766527291034.jpg")</f>
        <v/>
      </c>
      <c r="B356" t="n">
        <v>3</v>
      </c>
    </row>
    <row r="357">
      <c r="A357">
        <f>HYPERLINK("/home/agent/ScenceRecog/DEDUCE/data/val/others/RGB100W_CRL30VDJ208Z2082_116444838498783381.jpg")</f>
        <v/>
      </c>
      <c r="B357" t="n">
        <v>3</v>
      </c>
    </row>
    <row r="358">
      <c r="A358">
        <f>HYPERLINK("/home/agent/ScenceRecog/DEDUCE/data/val/others/RGB100W_CRL30VDJ7B0036_116444803497313053.jpg")</f>
        <v/>
      </c>
      <c r="B358" t="n">
        <v>1</v>
      </c>
    </row>
    <row r="359">
      <c r="A359">
        <f>HYPERLINK("/home/agent/ScenceRecog/DEDUCE/data/val/others/RGB100W_CRL30VDJ208Z2121_116444737443706307.jpg")</f>
        <v/>
      </c>
      <c r="B359" t="n">
        <v>3</v>
      </c>
    </row>
    <row r="360">
      <c r="A360">
        <f>HYPERLINK("/home/agent/ScenceRecog/DEDUCE/data/val/others/RGB100W_542500000134_116444840908248949.jpg")</f>
        <v/>
      </c>
      <c r="B360" t="n">
        <v>3</v>
      </c>
    </row>
    <row r="361">
      <c r="A361">
        <f>HYPERLINK("/home/agent/ScenceRecog/DEDUCE/data/val/others/RGB100W_CRL30VDJ208Z2121_116444739025412362.jpg")</f>
        <v/>
      </c>
      <c r="B361" t="n">
        <v>3</v>
      </c>
    </row>
    <row r="362">
      <c r="A362">
        <f>HYPERLINK("/home/agent/ScenceRecog/DEDUCE/data/val/others/RGB100W_CRL30VDJ208Z2122_116444750077330822.jpg")</f>
        <v/>
      </c>
      <c r="B362" t="n">
        <v>3</v>
      </c>
    </row>
    <row r="363">
      <c r="A363">
        <f>HYPERLINK("/home/agent/ScenceRecog/DEDUCE/data/val/others/RGB100W_CRL30VDJ7B0045_116444945567378480.jpg")</f>
        <v/>
      </c>
      <c r="B363" t="n">
        <v>3</v>
      </c>
    </row>
    <row r="364">
      <c r="A364">
        <f>HYPERLINK("/home/agent/ScenceRecog/DEDUCE/data/val/others/RGB200W_010102104221006_116444738255901102.jpg")</f>
        <v/>
      </c>
      <c r="B364" t="n">
        <v>3</v>
      </c>
    </row>
    <row r="365">
      <c r="A365">
        <f>HYPERLINK("/home/agent/ScenceRecog/DEDUCE/data/val/others/RGB100W_CRL30VDJ208Z2057_116444759569616820.jpg")</f>
        <v/>
      </c>
      <c r="B365" t="n">
        <v>3</v>
      </c>
    </row>
    <row r="366">
      <c r="A366">
        <f>HYPERLINK("/home/agent/ScenceRecog/DEDUCE/data/val/others/RGB100W_542500000134_116444762345969543.jpg")</f>
        <v/>
      </c>
      <c r="B366" t="n">
        <v>3</v>
      </c>
    </row>
    <row r="367">
      <c r="A367">
        <f>HYPERLINK("/home/agent/ScenceRecog/DEDUCE/data/val/others/RGB100W_CRL30VDJ208Z2062_116444773172239151.jpg")</f>
        <v/>
      </c>
      <c r="B367" t="n">
        <v>3</v>
      </c>
    </row>
    <row r="368">
      <c r="A368">
        <f>HYPERLINK("/home/agent/ScenceRecog/DEDUCE/data/val/others/RGB100W_CRL30VDJ7B0037_116444799185440895.jpg")</f>
        <v/>
      </c>
      <c r="B368" t="n">
        <v>3</v>
      </c>
    </row>
    <row r="369">
      <c r="A369">
        <f>HYPERLINK("/home/agent/ScenceRecog/DEDUCE/data/val/others/RGB100W_CRL30VDJ208Z2106_116444834876926516.jpg")</f>
        <v/>
      </c>
      <c r="B369" t="n">
        <v>3</v>
      </c>
    </row>
    <row r="370">
      <c r="A370">
        <f>HYPERLINK("/home/agent/ScenceRecog/DEDUCE/data/val/others/RGB200W_29984CRL30V00000120_116444789858765994.jpg")</f>
        <v/>
      </c>
      <c r="B370" t="n">
        <v>3</v>
      </c>
    </row>
    <row r="371">
      <c r="A371">
        <f>HYPERLINK("/home/agent/ScenceRecog/DEDUCE/data/val/others/RGB100W_CRL30VDJ208Z2074_116444751732929225.jpg")</f>
        <v/>
      </c>
      <c r="B371" t="n">
        <v>3</v>
      </c>
    </row>
    <row r="372">
      <c r="A372">
        <f>HYPERLINK("/home/agent/ScenceRecog/DEDUCE/data/val/others/RGB100W_542500000192_116445379900186400.jpg")</f>
        <v/>
      </c>
      <c r="B372" t="n">
        <v>3</v>
      </c>
    </row>
    <row r="373">
      <c r="A373">
        <f>HYPERLINK("/home/agent/ScenceRecog/DEDUCE/data/val/others/RGB100W_CRL30VDJ208Z2078_116444740219799862.jpg")</f>
        <v/>
      </c>
      <c r="B373" t="n">
        <v>3</v>
      </c>
    </row>
    <row r="374">
      <c r="A374">
        <f>HYPERLINK("/home/agent/ScenceRecog/DEDUCE/data/val/others/RGB100W_CRL30VDJ208Z2133_116444766004200331.jpg")</f>
        <v/>
      </c>
      <c r="B374" t="n">
        <v>3</v>
      </c>
    </row>
    <row r="375">
      <c r="A375">
        <f>HYPERLINK("/home/agent/ScenceRecog/DEDUCE/data/val/others/RGB100W_CRL30VDJ208Z2101_116445028569325291.jpg")</f>
        <v/>
      </c>
      <c r="B375" t="n">
        <v>3</v>
      </c>
    </row>
    <row r="376">
      <c r="A376">
        <f>HYPERLINK("/home/agent/ScenceRecog/DEDUCE/data/val/others/RGB100W_CRL30VDJ208Z2070_116444933902239940.jpg")</f>
        <v/>
      </c>
      <c r="B376" t="n">
        <v>3</v>
      </c>
    </row>
    <row r="377">
      <c r="A377">
        <f>HYPERLINK("/home/agent/ScenceRecog/DEDUCE/data/val/others/RGB100W_CRL30VDJ208Z2012_116444974658820353.jpg")</f>
        <v/>
      </c>
      <c r="B377" t="n">
        <v>3</v>
      </c>
    </row>
    <row r="378">
      <c r="A378">
        <f>HYPERLINK("/home/agent/ScenceRecog/DEDUCE/data/val/others/RGB100W_CRL30VDJ208Z2084_116444791184632189.jpg")</f>
        <v/>
      </c>
      <c r="B378" t="n">
        <v>3</v>
      </c>
    </row>
    <row r="379">
      <c r="A379">
        <f>HYPERLINK("/home/agent/ScenceRecog/DEDUCE/data/val/others/RGB100W_CRL30VDJ208Z2121_116444747710838266.jpg")</f>
        <v/>
      </c>
      <c r="B379" t="n">
        <v>3</v>
      </c>
    </row>
    <row r="380">
      <c r="A380">
        <f>HYPERLINK("/home/agent/ScenceRecog/DEDUCE/data/val/others/RGB100W_CRL30VDJ208Z2096_116444883272793932.jpg")</f>
        <v/>
      </c>
      <c r="B380" t="n">
        <v>3</v>
      </c>
    </row>
    <row r="381">
      <c r="A381">
        <f>HYPERLINK("/home/agent/ScenceRecog/DEDUCE/data/val/others/RGB100W_CRL30VDJ7B0036_116444909793677991.jpg")</f>
        <v/>
      </c>
      <c r="B381" t="n">
        <v>3</v>
      </c>
    </row>
    <row r="382">
      <c r="A382">
        <f>HYPERLINK("/home/agent/ScenceRecog/DEDUCE/data/val/others/RGB100W_CRL30VDJ208Z2103_116445242730400780.jpg")</f>
        <v/>
      </c>
      <c r="B382" t="n">
        <v>3</v>
      </c>
    </row>
    <row r="383">
      <c r="A383">
        <f>HYPERLINK("/home/agent/ScenceRecog/DEDUCE/data/val/others/RGB100W_CRL30VDJ208Z2100_116446159180467909.jpg")</f>
        <v/>
      </c>
      <c r="B383" t="n">
        <v>3</v>
      </c>
    </row>
    <row r="384">
      <c r="A384">
        <f>HYPERLINK("/home/agent/ScenceRecog/DEDUCE/data/val/others/RGB100W_CRL30VDJ208Z2100_116446178135004788.jpg")</f>
        <v/>
      </c>
      <c r="B384" t="n">
        <v>3</v>
      </c>
    </row>
    <row r="385">
      <c r="A385">
        <f>HYPERLINK("/home/agent/ScenceRecog/DEDUCE/data/val/others/RGB100W_CRL30VDJ208Z2110_116444736856485701.jpg")</f>
        <v/>
      </c>
      <c r="B385" t="n">
        <v>3</v>
      </c>
    </row>
    <row r="386">
      <c r="A386">
        <f>HYPERLINK("/home/agent/ScenceRecog/DEDUCE/data/val/others/RGB100W_CRL30VDJ208Z2082_116444740356483624.jpg")</f>
        <v/>
      </c>
      <c r="B386" t="n">
        <v>3</v>
      </c>
    </row>
    <row r="387">
      <c r="A387">
        <f>HYPERLINK("/home/agent/ScenceRecog/DEDUCE/data/val/others/RGB100W_542500000108_116444760773985208.jpg")</f>
        <v/>
      </c>
      <c r="B387" t="n">
        <v>3</v>
      </c>
    </row>
    <row r="388">
      <c r="A388">
        <f>HYPERLINK("/home/agent/ScenceRecog/DEDUCE/data/val/others/RGB100W_542500000108_116445582037845282.jpg")</f>
        <v/>
      </c>
      <c r="B388" t="n">
        <v>3</v>
      </c>
    </row>
    <row r="389">
      <c r="A389">
        <f>HYPERLINK("/home/agent/ScenceRecog/DEDUCE/data/val/others/RGB200W_010102104221008_116444747173851020.jpg")</f>
        <v/>
      </c>
      <c r="B389" t="n">
        <v>3</v>
      </c>
    </row>
    <row r="390">
      <c r="A390">
        <f>HYPERLINK("/home/agent/ScenceRecog/DEDUCE/data/val/others/RGB100W_CRL30VDJ7B0045_116444739569461151.jpg")</f>
        <v/>
      </c>
      <c r="B390" t="n">
        <v>3</v>
      </c>
    </row>
    <row r="391">
      <c r="A391">
        <f>HYPERLINK("/home/agent/ScenceRecog/DEDUCE/data/val/others/RGB100W_CRL30VDJ208Z2053_116444897932842873.jpg")</f>
        <v/>
      </c>
      <c r="B391" t="n">
        <v>3</v>
      </c>
    </row>
    <row r="392">
      <c r="A392">
        <f>HYPERLINK("/home/agent/ScenceRecog/DEDUCE/data/val/others/RGB100W_542500000088_116444866712782789.jpg")</f>
        <v/>
      </c>
      <c r="B392" t="n">
        <v>3</v>
      </c>
    </row>
    <row r="393">
      <c r="A393">
        <f>HYPERLINK("/home/agent/ScenceRecog/DEDUCE/data/val/others/RGB100W_CRL30VDJ208Z2127_116444777784579028.jpg")</f>
        <v/>
      </c>
      <c r="B393" t="n">
        <v>3</v>
      </c>
    </row>
    <row r="394">
      <c r="A394">
        <f>HYPERLINK("/home/agent/ScenceRecog/DEDUCE/data/val/others/RGB100W_CRL30VDJ208Z2062_116445263714078787.jpg")</f>
        <v/>
      </c>
      <c r="B394" t="n">
        <v>3</v>
      </c>
    </row>
    <row r="395">
      <c r="A395">
        <f>HYPERLINK("/home/agent/ScenceRecog/DEDUCE/data/val/others/RGB100W_CRL30VDJ7B0036_116445430946529825.jpg")</f>
        <v/>
      </c>
      <c r="B395" t="n">
        <v>3</v>
      </c>
    </row>
    <row r="396">
      <c r="A396">
        <f>HYPERLINK("/home/agent/ScenceRecog/DEDUCE/data/val/others/RGB100W_CRL30VDJ208Z2126_116444741284718257.jpg")</f>
        <v/>
      </c>
      <c r="B396" t="n">
        <v>3</v>
      </c>
    </row>
    <row r="397">
      <c r="A397">
        <f>HYPERLINK("/home/agent/ScenceRecog/DEDUCE/data/val/others/RGB100W_CRL30VDJ208Z2078_116444750002442588.jpg")</f>
        <v/>
      </c>
      <c r="B397" t="n">
        <v>3</v>
      </c>
    </row>
    <row r="398">
      <c r="A398">
        <f>HYPERLINK("/home/agent/ScenceRecog/DEDUCE/data/val/others/RGB100W_CRL30VDJ208Z2116_116444744371906973.jpg")</f>
        <v/>
      </c>
      <c r="B398" t="n">
        <v>3</v>
      </c>
    </row>
    <row r="399">
      <c r="A399">
        <f>HYPERLINK("/home/agent/ScenceRecog/DEDUCE/data/val/others/RGB100W_CRL30VDJ208Z2078_116444770621204787.jpg")</f>
        <v/>
      </c>
      <c r="B399" t="n">
        <v>3</v>
      </c>
    </row>
    <row r="400">
      <c r="A400">
        <f>HYPERLINK("/home/agent/ScenceRecog/DEDUCE/data/val/others/RGB100W_CRL30VDJ208Z2064_116444782530286261.jpg")</f>
        <v/>
      </c>
      <c r="B400" t="n">
        <v>3</v>
      </c>
    </row>
    <row r="401">
      <c r="A401">
        <f>HYPERLINK("/home/agent/ScenceRecog/DEDUCE/data/val/others/RGB100W_CRL30VDJ208Z2113_116446071674263568.jpg")</f>
        <v/>
      </c>
      <c r="B401" t="n">
        <v>1</v>
      </c>
    </row>
    <row r="402">
      <c r="A402">
        <f>HYPERLINK("/home/agent/ScenceRecog/DEDUCE/data/val/others/RGB100W_CRL30VDJ208Z2096_116444824829000277.jpg")</f>
        <v/>
      </c>
      <c r="B402" t="n">
        <v>3</v>
      </c>
    </row>
    <row r="403">
      <c r="A403">
        <f>HYPERLINK("/home/agent/ScenceRecog/DEDUCE/data/val/others/RGB100W_CRL30VDJ208Z2082_116444822989311372.jpg")</f>
        <v/>
      </c>
      <c r="B403" t="n">
        <v>3</v>
      </c>
    </row>
    <row r="404">
      <c r="A404">
        <f>HYPERLINK("/home/agent/ScenceRecog/DEDUCE/data/val/others/RGB100W_CRL30VDJ7B0037_116444786655789259.jpg")</f>
        <v/>
      </c>
      <c r="B404" t="n">
        <v>3</v>
      </c>
    </row>
    <row r="405">
      <c r="A405">
        <f>HYPERLINK("/home/agent/ScenceRecog/DEDUCE/data/val/others/RGB100W_CRL30VDJ7B0042_116444873198713580.jpg")</f>
        <v/>
      </c>
      <c r="B405" t="n">
        <v>3</v>
      </c>
    </row>
    <row r="406">
      <c r="A406">
        <f>HYPERLINK("/home/agent/ScenceRecog/DEDUCE/data/val/others/RGB100W_CRL30VDJ208Z2127_116444920869336016.jpg")</f>
        <v/>
      </c>
      <c r="B406" t="n">
        <v>3</v>
      </c>
    </row>
    <row r="407">
      <c r="A407">
        <f>HYPERLINK("/home/agent/ScenceRecog/DEDUCE/data/val/others/RGB100W_CRL30VDJ208Z2075_116446034076674958.jpg")</f>
        <v/>
      </c>
      <c r="B407" t="n">
        <v>3</v>
      </c>
    </row>
    <row r="408">
      <c r="A408">
        <f>HYPERLINK("/home/agent/ScenceRecog/DEDUCE/data/val/others/RGB100W_CRL30VDJ208Z2053_116444746967007042.jpg")</f>
        <v/>
      </c>
      <c r="B408" t="n">
        <v>3</v>
      </c>
    </row>
    <row r="409">
      <c r="A409">
        <f>HYPERLINK("/home/agent/ScenceRecog/DEDUCE/data/val/others/RGB200W_010102104221006_116445567847328203.jpg")</f>
        <v/>
      </c>
      <c r="B409" t="n">
        <v>3</v>
      </c>
    </row>
    <row r="410">
      <c r="A410">
        <f>HYPERLINK("/home/agent/ScenceRecog/DEDUCE/data/val/others/RGB100W_CRL30VDJ208Z2057_116444753362627856.jpg")</f>
        <v/>
      </c>
      <c r="B410" t="n">
        <v>3</v>
      </c>
    </row>
    <row r="411">
      <c r="A411">
        <f>HYPERLINK("/home/agent/ScenceRecog/DEDUCE/data/val/others/RGB100W_542500000083_116445105391744450.jpg")</f>
        <v/>
      </c>
      <c r="B411" t="n">
        <v>3</v>
      </c>
    </row>
    <row r="412">
      <c r="A412">
        <f>HYPERLINK("/home/agent/ScenceRecog/DEDUCE/data/val/others/RGB100W_CRL30VDJ208Z2141_116446103655439176.jpg")</f>
        <v/>
      </c>
      <c r="B412" t="n">
        <v>3</v>
      </c>
    </row>
    <row r="413">
      <c r="A413">
        <f>HYPERLINK("/home/agent/ScenceRecog/DEDUCE/data/val/others/RGB100W_CRL30VDJ7B0042_116445403311919704.jpg")</f>
        <v/>
      </c>
      <c r="B413" t="n">
        <v>3</v>
      </c>
    </row>
    <row r="414">
      <c r="A414">
        <f>HYPERLINK("/home/agent/ScenceRecog/DEDUCE/data/val/others/RGB100W_CRL30VDJ208Z2075_116445132520719121.jpg")</f>
        <v/>
      </c>
      <c r="B414" t="n">
        <v>3</v>
      </c>
    </row>
    <row r="415">
      <c r="A415">
        <f>HYPERLINK("/home/agent/ScenceRecog/DEDUCE/data/val/others/RGB100W_CRL30VDJ7B0045_116445583408811774.jpg")</f>
        <v/>
      </c>
      <c r="B415" t="n">
        <v>3</v>
      </c>
    </row>
    <row r="416">
      <c r="A416">
        <f>HYPERLINK("/home/agent/ScenceRecog/DEDUCE/data/val/others/RGB100W_CRL30VDJ7B0037_116444776617094379.jpg")</f>
        <v/>
      </c>
      <c r="B416" t="n">
        <v>3</v>
      </c>
    </row>
    <row r="417">
      <c r="A417">
        <f>HYPERLINK("/home/agent/ScenceRecog/DEDUCE/data/val/others/RGB100W_CRL30VDJ7B0036_116444784110759488.jpg")</f>
        <v/>
      </c>
      <c r="B417" t="n">
        <v>3</v>
      </c>
    </row>
    <row r="418">
      <c r="A418">
        <f>HYPERLINK("/home/agent/ScenceRecog/DEDUCE/data/val/others/RGB100W_CRL30VDJ208Z2082_116444779743332434.jpg")</f>
        <v/>
      </c>
      <c r="B418" t="n">
        <v>3</v>
      </c>
    </row>
    <row r="419">
      <c r="A419">
        <f>HYPERLINK("/home/agent/ScenceRecog/DEDUCE/data/val/others/RGB100W_CRL30VDJ208Z2122_116444891522089330.jpg")</f>
        <v/>
      </c>
      <c r="B419" t="n">
        <v>3</v>
      </c>
    </row>
    <row r="420">
      <c r="A420">
        <f>HYPERLINK("/home/agent/ScenceRecog/DEDUCE/data/val/others/RGB100W_CRL30VDJ208Z2121_116444736205086371.jpg")</f>
        <v/>
      </c>
      <c r="B420" t="n">
        <v>3</v>
      </c>
    </row>
    <row r="421">
      <c r="A421">
        <f>HYPERLINK("/home/agent/ScenceRecog/DEDUCE/data/val/others/RGB100W_CRL30VDJ208Z2109_116444820962473975.jpg")</f>
        <v/>
      </c>
      <c r="B421" t="n">
        <v>3</v>
      </c>
    </row>
    <row r="422">
      <c r="A422">
        <f>HYPERLINK("/home/agent/ScenceRecog/DEDUCE/data/val/others/RGB200W_010102104221008_116444796394169061.jpg")</f>
        <v/>
      </c>
      <c r="B422" t="n">
        <v>2</v>
      </c>
    </row>
    <row r="423">
      <c r="A423">
        <f>HYPERLINK("/home/agent/ScenceRecog/DEDUCE/data/val/others/RGB100W_CRL30VDJ208Z2113_116445606383003644.jpg")</f>
        <v/>
      </c>
      <c r="B423" t="n">
        <v>1</v>
      </c>
    </row>
    <row r="424">
      <c r="A424">
        <f>HYPERLINK("/home/agent/ScenceRecog/DEDUCE/data/val/others/RGB100W_CRL30VDJ7B0042_116445580291679473.jpg")</f>
        <v/>
      </c>
      <c r="B424" t="n">
        <v>3</v>
      </c>
    </row>
    <row r="425">
      <c r="A425">
        <f>HYPERLINK("/home/agent/ScenceRecog/DEDUCE/data/val/others/RGB100W_CRL30VDJ208Z2075_116446094226370615.jpg")</f>
        <v/>
      </c>
      <c r="B425" t="n">
        <v>3</v>
      </c>
    </row>
    <row r="426">
      <c r="A426">
        <f>HYPERLINK("/home/agent/ScenceRecog/DEDUCE/data/val/others/RGB100W_CRL30VDJ208Z2084_116444802380610325.jpg")</f>
        <v/>
      </c>
      <c r="B426" t="n">
        <v>3</v>
      </c>
    </row>
    <row r="427">
      <c r="A427">
        <f>HYPERLINK("/home/agent/ScenceRecog/DEDUCE/data/val/others/RGB100W_CRL30VDJ208Z2102_116444743587928899.jpg")</f>
        <v/>
      </c>
      <c r="B427" t="n">
        <v>3</v>
      </c>
    </row>
    <row r="428">
      <c r="A428">
        <f>HYPERLINK("/home/agent/ScenceRecog/DEDUCE/data/val/others/RGB100W_CRL30VDJ208Z2111_116444823223393544.jpg")</f>
        <v/>
      </c>
      <c r="B428" t="n">
        <v>3</v>
      </c>
    </row>
    <row r="429">
      <c r="A429">
        <f>HYPERLINK("/home/agent/ScenceRecog/DEDUCE/data/val/others/RGB100W_CRL30VDJ208Z2078_116444747675645831.jpg")</f>
        <v/>
      </c>
      <c r="B429" t="n">
        <v>3</v>
      </c>
    </row>
    <row r="430">
      <c r="A430">
        <f>HYPERLINK("/home/agent/ScenceRecog/DEDUCE/data/val/others/RGB100W_CRL30VDJ208Z2062_116444774792120208.jpg")</f>
        <v/>
      </c>
      <c r="B430" t="n">
        <v>3</v>
      </c>
    </row>
    <row r="431">
      <c r="A431">
        <f>HYPERLINK("/home/agent/ScenceRecog/DEDUCE/data/val/others/RGB100W_CRL30VDJ208Z2121_116444743649814107.jpg")</f>
        <v/>
      </c>
      <c r="B431" t="n">
        <v>3</v>
      </c>
    </row>
    <row r="432">
      <c r="A432">
        <f>HYPERLINK("/home/agent/ScenceRecog/DEDUCE/data/val/others/RGB100W_CRL30VDJ7B0042_116445746064553803.jpg")</f>
        <v/>
      </c>
      <c r="B432" t="n">
        <v>3</v>
      </c>
    </row>
    <row r="433">
      <c r="A433">
        <f>HYPERLINK("/home/agent/ScenceRecog/DEDUCE/data/val/others/RGB100W_CRL30VDJ208Z2127_116444751251686545.jpg")</f>
        <v/>
      </c>
      <c r="B433" t="n">
        <v>3</v>
      </c>
    </row>
    <row r="434">
      <c r="A434">
        <f>HYPERLINK("/home/agent/ScenceRecog/DEDUCE/data/val/others/RGB100W_CRL30VDJ7B0042_116445647475263446.jpg")</f>
        <v/>
      </c>
      <c r="B434" t="n">
        <v>3</v>
      </c>
    </row>
    <row r="435">
      <c r="A435">
        <f>HYPERLINK("/home/agent/ScenceRecog/DEDUCE/data/val/others/RGB100W_CRL30VDJ208Z2082_116445592328924337.jpg")</f>
        <v/>
      </c>
      <c r="B435" t="n">
        <v>3</v>
      </c>
    </row>
    <row r="436">
      <c r="A436">
        <f>HYPERLINK("/home/agent/ScenceRecog/DEDUCE/data/val/others/RGB100W_CRL30VDJ208Z2064_116445573624863040.jpg")</f>
        <v/>
      </c>
      <c r="B436" t="n">
        <v>3</v>
      </c>
    </row>
    <row r="437">
      <c r="A437">
        <f>HYPERLINK("/home/agent/ScenceRecog/DEDUCE/data/val/others/RGB100W_CRL30VDJ208Z2102_116444775662749137.jpg")</f>
        <v/>
      </c>
      <c r="B437" t="n">
        <v>3</v>
      </c>
    </row>
    <row r="438">
      <c r="A438">
        <f>HYPERLINK("/home/agent/ScenceRecog/DEDUCE/data/val/others/RGB100W_542500000088_116444915253247075.jpg")</f>
        <v/>
      </c>
      <c r="B438" t="n">
        <v>3</v>
      </c>
    </row>
    <row r="439">
      <c r="A439">
        <f>HYPERLINK("/home/agent/ScenceRecog/DEDUCE/data/val/others/RGB100W_CRL30VDJ208Z2103_116445985617666178.jpg")</f>
        <v/>
      </c>
      <c r="B439" t="n">
        <v>3</v>
      </c>
    </row>
    <row r="440">
      <c r="A440">
        <f>HYPERLINK("/home/agent/ScenceRecog/DEDUCE/data/val/others/RGB200W_29984CRL30V00000120_116444881120164121.jpg")</f>
        <v/>
      </c>
      <c r="B440" t="n">
        <v>4</v>
      </c>
    </row>
    <row r="441">
      <c r="A441">
        <f>HYPERLINK("/home/agent/ScenceRecog/DEDUCE/data/val/others/RGB100W_CRL30VDJ208Z2084_116445541624141045.jpg")</f>
        <v/>
      </c>
      <c r="B441" t="n">
        <v>3</v>
      </c>
    </row>
    <row r="442">
      <c r="A442">
        <f>HYPERLINK("/home/agent/ScenceRecog/DEDUCE/data/val/others/RGB100W_CRL30VDJ7B0045_116445371274676925.jpg")</f>
        <v/>
      </c>
      <c r="B442" t="n">
        <v>3</v>
      </c>
    </row>
    <row r="443">
      <c r="A443">
        <f>HYPERLINK("/home/agent/ScenceRecog/DEDUCE/data/val/others/RGB100W_CRL30VDJ208Z2012_116445404417285502.jpg")</f>
        <v/>
      </c>
      <c r="B443" t="n">
        <v>3</v>
      </c>
    </row>
    <row r="444">
      <c r="A444">
        <f>HYPERLINK("/home/agent/ScenceRecog/DEDUCE/data/val/others/RGB100W_CRL30VDJ208Z2102_116444786226673435.jpg")</f>
        <v/>
      </c>
      <c r="B444" t="n">
        <v>3</v>
      </c>
    </row>
    <row r="445">
      <c r="A445">
        <f>HYPERLINK("/home/agent/ScenceRecog/DEDUCE/data/val/others/RGB100W_CRL30VDJ208Z2084_116445363328607018.jpg")</f>
        <v/>
      </c>
      <c r="B445" t="n">
        <v>3</v>
      </c>
    </row>
    <row r="446">
      <c r="A446">
        <f>HYPERLINK("/home/agent/ScenceRecog/DEDUCE/data/val/others/RGB100W_CRL30VDJ208Z2121_116444750252450886.jpg")</f>
        <v/>
      </c>
      <c r="B446" t="n">
        <v>3</v>
      </c>
    </row>
    <row r="447">
      <c r="A447">
        <f>HYPERLINK("/home/agent/ScenceRecog/DEDUCE/data/val/others/RGB100W_542500000192_116444972702562684.jpg")</f>
        <v/>
      </c>
      <c r="B447" t="n">
        <v>3</v>
      </c>
    </row>
    <row r="448">
      <c r="A448">
        <f>HYPERLINK("/home/agent/ScenceRecog/DEDUCE/data/val/others/RGB100W_CRL30VDJ208Z2103_116446122909533369.jpg")</f>
        <v/>
      </c>
      <c r="B448" t="n">
        <v>3</v>
      </c>
    </row>
    <row r="449">
      <c r="A449">
        <f>HYPERLINK("/home/agent/ScenceRecog/DEDUCE/data/val/others/RGB100W_CRL30VDJ208Z2075_116445173081149027.jpg")</f>
        <v/>
      </c>
      <c r="B449" t="n">
        <v>3</v>
      </c>
    </row>
    <row r="450">
      <c r="A450">
        <f>HYPERLINK("/home/agent/ScenceRecog/DEDUCE/data/val/others/RGB100W_CRL30VDJ208Z2012_116444777641088587.jpg")</f>
        <v/>
      </c>
      <c r="B450" t="n">
        <v>3</v>
      </c>
    </row>
    <row r="451">
      <c r="A451">
        <f>HYPERLINK("/home/agent/ScenceRecog/DEDUCE/data/val/others/RGB100W_CRL30VDJ208Z2074_116444771495899609.jpg")</f>
        <v/>
      </c>
      <c r="B451" t="n">
        <v>3</v>
      </c>
    </row>
    <row r="452">
      <c r="A452">
        <f>HYPERLINK("/home/agent/ScenceRecog/DEDUCE/data/val/others/RGB200W_010102104221006_116444744907637162.jpg")</f>
        <v/>
      </c>
      <c r="B452" t="n">
        <v>3</v>
      </c>
    </row>
    <row r="453">
      <c r="A453">
        <f>HYPERLINK("/home/agent/ScenceRecog/DEDUCE/data/val/others/RGB100W_CRL30VDJ208Z2133_116444751214737576.jpg")</f>
        <v/>
      </c>
      <c r="B453" t="n">
        <v>3</v>
      </c>
    </row>
    <row r="454">
      <c r="A454">
        <f>HYPERLINK("/home/agent/ScenceRecog/DEDUCE/data/val/others/RGB100W_CRL30VDJ208Z2064_116445570191958084.jpg")</f>
        <v/>
      </c>
      <c r="B454" t="n">
        <v>3</v>
      </c>
    </row>
    <row r="455">
      <c r="A455">
        <f>HYPERLINK("/home/agent/ScenceRecog/DEDUCE/data/val/others/RGB100W_CRL30VDJ208Z2121_116444758455498494.jpg")</f>
        <v/>
      </c>
      <c r="B455" t="n">
        <v>3</v>
      </c>
    </row>
    <row r="456">
      <c r="A456">
        <f>HYPERLINK("/home/agent/ScenceRecog/DEDUCE/data/val/others/RGB100W_CRL30VDJ208Z2070_116445754633931153.jpg")</f>
        <v/>
      </c>
      <c r="B456" t="n">
        <v>3</v>
      </c>
    </row>
    <row r="457">
      <c r="A457">
        <f>HYPERLINK("/home/agent/ScenceRecog/DEDUCE/data/val/others/RGB100W_CRL30VDJ208Z2141_116444753659635537.jpg")</f>
        <v/>
      </c>
      <c r="B457" t="n">
        <v>3</v>
      </c>
    </row>
    <row r="458">
      <c r="A458">
        <f>HYPERLINK("/home/agent/ScenceRecog/DEDUCE/data/val/others/RGB100W_CRL30VDJ208Z2009_116444736709178779.jpg")</f>
        <v/>
      </c>
      <c r="B458" t="n">
        <v>0</v>
      </c>
    </row>
    <row r="459">
      <c r="A459">
        <f>HYPERLINK("/home/agent/ScenceRecog/DEDUCE/data/val/others/RGB200W_010102104221006_116444796824013662.jpg")</f>
        <v/>
      </c>
      <c r="B459" t="n">
        <v>3</v>
      </c>
    </row>
    <row r="460">
      <c r="A460">
        <f>HYPERLINK("/home/agent/ScenceRecog/DEDUCE/data/val/others/RGB100W_CRL30VDJ208Z2078_116444875372845566.jpg")</f>
        <v/>
      </c>
      <c r="B460" t="n">
        <v>3</v>
      </c>
    </row>
    <row r="461">
      <c r="A461">
        <f>HYPERLINK("/home/agent/ScenceRecog/DEDUCE/data/val/others/RGB100W_CRL30VDJ208Z2074_116444737679008270.jpg")</f>
        <v/>
      </c>
      <c r="B461" t="n">
        <v>3</v>
      </c>
    </row>
    <row r="462">
      <c r="A462">
        <f>HYPERLINK("/home/agent/ScenceRecog/DEDUCE/data/val/others/RGB100W_CRL30VDJ7B0042_116446137639755411.jpg")</f>
        <v/>
      </c>
      <c r="B462" t="n">
        <v>3</v>
      </c>
    </row>
    <row r="463">
      <c r="A463">
        <f>HYPERLINK("/home/agent/ScenceRecog/DEDUCE/data/val/others/RGB100W_542500000108_116444979980581787.jpg")</f>
        <v/>
      </c>
      <c r="B463" t="n">
        <v>3</v>
      </c>
    </row>
    <row r="464">
      <c r="A464">
        <f>HYPERLINK("/home/agent/ScenceRecog/DEDUCE/data/val/others/RGB100W_CRL30VDJ208Z2111_116444755165541894.jpg")</f>
        <v/>
      </c>
      <c r="B464" t="n">
        <v>3</v>
      </c>
    </row>
    <row r="465">
      <c r="A465">
        <f>HYPERLINK("/home/agent/ScenceRecog/DEDUCE/data/val/others/RGB100W_CRL30VDJ208Z2075_116446247608126273.jpg")</f>
        <v/>
      </c>
      <c r="B465" t="n">
        <v>3</v>
      </c>
    </row>
    <row r="466">
      <c r="A466">
        <f>HYPERLINK("/home/agent/ScenceRecog/DEDUCE/data/val/others/RGB100W_CRL30VDJ208Z2127_116444741089606763.jpg")</f>
        <v/>
      </c>
      <c r="B466" t="n">
        <v>3</v>
      </c>
    </row>
    <row r="467">
      <c r="A467">
        <f>HYPERLINK("/home/agent/ScenceRecog/DEDUCE/data/val/others/RGB100W_CRL30VDJ208Z2012_116445328684751040.jpg")</f>
        <v/>
      </c>
      <c r="B467" t="n">
        <v>2</v>
      </c>
    </row>
    <row r="468">
      <c r="A468">
        <f>HYPERLINK("/home/agent/ScenceRecog/DEDUCE/data/val/others/RGB100W_CRL30VDJ208Z2103_116445452096137521.jpg")</f>
        <v/>
      </c>
      <c r="B468" t="n">
        <v>3</v>
      </c>
    </row>
    <row r="469">
      <c r="A469">
        <f>HYPERLINK("/home/agent/ScenceRecog/DEDUCE/data/val/others/RGB100W_CRL30VDJ208Z2078_116444793048279949.jpg")</f>
        <v/>
      </c>
      <c r="B469" t="n">
        <v>3</v>
      </c>
    </row>
    <row r="470">
      <c r="A470">
        <f>HYPERLINK("/home/agent/ScenceRecog/DEDUCE/data/val/others/RGB100W_CRL30VDJ208Z2070_116445375427435429.jpg")</f>
        <v/>
      </c>
      <c r="B470" t="n">
        <v>3</v>
      </c>
    </row>
    <row r="471">
      <c r="A471">
        <f>HYPERLINK("/home/agent/ScenceRecog/DEDUCE/data/val/others/RGB100W_CRL30VDJ208Z2062_116445297234981664.jpg")</f>
        <v/>
      </c>
      <c r="B471" t="n">
        <v>3</v>
      </c>
    </row>
    <row r="472">
      <c r="A472">
        <f>HYPERLINK("/home/agent/ScenceRecog/DEDUCE/data/val/others/RGB100W_CRL30VDJ208Z2126_116444737003218838.jpg")</f>
        <v/>
      </c>
      <c r="B472" t="n">
        <v>3</v>
      </c>
    </row>
    <row r="473">
      <c r="A473">
        <f>HYPERLINK("/home/agent/ScenceRecog/DEDUCE/data/val/others/RGB100W_CRL30VDJ208Z2121_116445000345459805.jpg")</f>
        <v/>
      </c>
      <c r="B473" t="n">
        <v>3</v>
      </c>
    </row>
    <row r="474">
      <c r="A474">
        <f>HYPERLINK("/home/agent/ScenceRecog/DEDUCE/data/val/others/RGB100W_CRL30VDJ208Z2101_116444743186539763.jpg")</f>
        <v/>
      </c>
      <c r="B474" t="n">
        <v>3</v>
      </c>
    </row>
    <row r="475">
      <c r="A475">
        <f>HYPERLINK("/home/agent/ScenceRecog/DEDUCE/data/val/others/RGB100W_542500000088_116444819274370402.jpg")</f>
        <v/>
      </c>
      <c r="B475" t="n">
        <v>3</v>
      </c>
    </row>
    <row r="476">
      <c r="A476">
        <f>HYPERLINK("/home/agent/ScenceRecog/DEDUCE/data/val/others/RGB100W_CRL30VDJ208Z2082_116444883695526307.jpg")</f>
        <v/>
      </c>
      <c r="B476" t="n">
        <v>3</v>
      </c>
    </row>
    <row r="477">
      <c r="A477">
        <f>HYPERLINK("/home/agent/ScenceRecog/DEDUCE/data/val/others/RGB100W_CRL30VDJ208Z2053_116444806786810598.jpg")</f>
        <v/>
      </c>
      <c r="B477" t="n">
        <v>3</v>
      </c>
    </row>
    <row r="478">
      <c r="A478">
        <f>HYPERLINK("/home/agent/ScenceRecog/DEDUCE/data/val/others/RGB100W_CRL30VDJ208Z2130_116444749393743102.jpg")</f>
        <v/>
      </c>
      <c r="B478" t="n">
        <v>3</v>
      </c>
    </row>
    <row r="479">
      <c r="A479">
        <f>HYPERLINK("/home/agent/ScenceRecog/DEDUCE/data/val/others/RGB100W_CRL30VDJ208Z2062_116445596248888611.jpg")</f>
        <v/>
      </c>
      <c r="B479" t="n">
        <v>3</v>
      </c>
    </row>
    <row r="480">
      <c r="A480">
        <f>HYPERLINK("/home/agent/ScenceRecog/DEDUCE/data/val/others/RGB100W_CRL30VDJ208Z2083_116444841569463796.jpg")</f>
        <v/>
      </c>
      <c r="B480" t="n">
        <v>3</v>
      </c>
    </row>
    <row r="481">
      <c r="A481">
        <f>HYPERLINK("/home/agent/ScenceRecog/DEDUCE/data/val/others/RGB100W_CRL30VDJ208Z2111_116444743115964760.jpg")</f>
        <v/>
      </c>
      <c r="B481" t="n">
        <v>3</v>
      </c>
    </row>
    <row r="482">
      <c r="A482">
        <f>HYPERLINK("/home/agent/ScenceRecog/DEDUCE/data/val/others/RGB100W_CRL30VDJ208Z2109_116444793018268245.jpg")</f>
        <v/>
      </c>
      <c r="B482" t="n">
        <v>3</v>
      </c>
    </row>
    <row r="483">
      <c r="A483">
        <f>HYPERLINK("/home/agent/ScenceRecog/DEDUCE/data/val/others/RGB100W_CRL30VDJ208Z2082_116445847016101481.jpg")</f>
        <v/>
      </c>
      <c r="B483" t="n">
        <v>3</v>
      </c>
    </row>
    <row r="484">
      <c r="A484">
        <f>HYPERLINK("/home/agent/ScenceRecog/DEDUCE/data/val/others/RGB100W_542500000123_116444759557329004.jpg")</f>
        <v/>
      </c>
      <c r="B484" t="n">
        <v>4</v>
      </c>
    </row>
    <row r="485">
      <c r="A485">
        <f>HYPERLINK("/home/agent/ScenceRecog/DEDUCE/data/val/others/RGB100W_CRL30VDJ208Z2116_116444877752945660.jpg")</f>
        <v/>
      </c>
      <c r="B485" t="n">
        <v>3</v>
      </c>
    </row>
    <row r="486">
      <c r="A486">
        <f>HYPERLINK("/home/agent/ScenceRecog/DEDUCE/data/val/others/RGB100W_CRL30VDJ208Z2078_116444740681689276.jpg")</f>
        <v/>
      </c>
      <c r="B486" t="n">
        <v>3</v>
      </c>
    </row>
    <row r="487">
      <c r="A487">
        <f>HYPERLINK("/home/agent/ScenceRecog/DEDUCE/data/val/others/RGB100W_CRL30VDJ208Z2075_116446166947183792.jpg")</f>
        <v/>
      </c>
      <c r="B487" t="n">
        <v>3</v>
      </c>
    </row>
    <row r="488">
      <c r="A488">
        <f>HYPERLINK("/home/agent/ScenceRecog/DEDUCE/data/val/drawing_room/RGB100W_542500000108_116444752406902022.jpg")</f>
        <v/>
      </c>
      <c r="B488" t="n">
        <v>2</v>
      </c>
    </row>
    <row r="489">
      <c r="A489">
        <f>HYPERLINK("/home/agent/ScenceRecog/DEDUCE/data/val/drawing_room/RGB100W_CRL30VDJ208Z2122_116444740509215821.jpg")</f>
        <v/>
      </c>
      <c r="B489" t="n">
        <v>3</v>
      </c>
    </row>
    <row r="490">
      <c r="A490">
        <f>HYPERLINK("/home/agent/ScenceRecog/DEDUCE/data/val/drawing_room/RGB100W_CRL30VDJ208Z2082_116444780975416550.jpg")</f>
        <v/>
      </c>
      <c r="B490" t="n">
        <v>2</v>
      </c>
    </row>
    <row r="491">
      <c r="A491">
        <f>HYPERLINK("/home/agent/ScenceRecog/DEDUCE/data/val/drawing_room/RGB100W_CRL30VDJ208Z2082_116444768418644427.jpg")</f>
        <v/>
      </c>
      <c r="B491" t="n">
        <v>2</v>
      </c>
    </row>
    <row r="492">
      <c r="A492">
        <f>HYPERLINK("/home/agent/ScenceRecog/DEDUCE/data/val/drawing_room/RGB100W_542500000192_116445358788100256.jpg")</f>
        <v/>
      </c>
      <c r="B492" t="n">
        <v>4</v>
      </c>
    </row>
    <row r="493">
      <c r="A493">
        <f>HYPERLINK("/home/agent/ScenceRecog/DEDUCE/data/val/drawing_room/RGB100W_CRL30VDJ208Z2110_116444739558882776.jpg")</f>
        <v/>
      </c>
      <c r="B493" t="n">
        <v>3</v>
      </c>
    </row>
    <row r="494">
      <c r="A494">
        <f>HYPERLINK("/home/agent/ScenceRecog/DEDUCE/data/val/drawing_room/RGB100W_CRL30VDJ208Z2070_116444745107845608.jpg")</f>
        <v/>
      </c>
      <c r="B494" t="n">
        <v>2</v>
      </c>
    </row>
    <row r="495">
      <c r="A495">
        <f>HYPERLINK("/home/agent/ScenceRecog/DEDUCE/data/val/drawing_room/RGB100W_CRL30VDJ208Z2070_116445745070799887.jpg")</f>
        <v/>
      </c>
      <c r="B495" t="n">
        <v>3</v>
      </c>
    </row>
    <row r="496">
      <c r="A496">
        <f>HYPERLINK("/home/agent/ScenceRecog/DEDUCE/data/val/drawing_room/RGB100W_CRL30VDJ7B0036_116444777190233739.jpg")</f>
        <v/>
      </c>
      <c r="B496" t="n">
        <v>2</v>
      </c>
    </row>
    <row r="497">
      <c r="A497">
        <f>HYPERLINK("/home/agent/ScenceRecog/DEDUCE/data/val/drawing_room/RGB100W_CRL30VDJ208Z2012_116445330247341429.jpg")</f>
        <v/>
      </c>
      <c r="B497" t="n">
        <v>0</v>
      </c>
    </row>
    <row r="498">
      <c r="A498">
        <f>HYPERLINK("/home/agent/ScenceRecog/DEDUCE/data/val/drawing_room/RGB100W_CRL30VDJ7B0036_116444778869939805.jpg")</f>
        <v/>
      </c>
      <c r="B498" t="n">
        <v>1</v>
      </c>
    </row>
    <row r="499">
      <c r="A499">
        <f>HYPERLINK("/home/agent/ScenceRecog/DEDUCE/data/val/drawing_room/RGB100W_CRL30VDJ208Z2084_116444805851712820.jpg")</f>
        <v/>
      </c>
      <c r="B499" t="n">
        <v>0</v>
      </c>
    </row>
    <row r="500">
      <c r="A500">
        <f>HYPERLINK("/home/agent/ScenceRecog/DEDUCE/data/val/drawing_room/RGB100W_CRL30VDJ208Z2075_116446217165400414.jpg")</f>
        <v/>
      </c>
      <c r="B500" t="n">
        <v>1</v>
      </c>
    </row>
    <row r="501">
      <c r="A501">
        <f>HYPERLINK("/home/agent/ScenceRecog/DEDUCE/data/val/drawing_room/RGB100W_542500000105_116444744983955717.jpg")</f>
        <v/>
      </c>
      <c r="B501" t="n">
        <v>1</v>
      </c>
    </row>
    <row r="502">
      <c r="A502">
        <f>HYPERLINK("/home/agent/ScenceRecog/DEDUCE/data/val/drawing_room/RGB100W_CRL30VDJ208Z2082_116444737903395776.jpg")</f>
        <v/>
      </c>
      <c r="B502" t="n">
        <v>1</v>
      </c>
    </row>
    <row r="503">
      <c r="A503">
        <f>HYPERLINK("/home/agent/ScenceRecog/DEDUCE/data/val/drawing_room/RGB100W_CRL30VDJ208Z2012_116445548172692997.jpg")</f>
        <v/>
      </c>
      <c r="B503" t="n">
        <v>0</v>
      </c>
    </row>
    <row r="504">
      <c r="A504">
        <f>HYPERLINK("/home/agent/ScenceRecog/DEDUCE/data/val/drawing_room/RGB100W_CRL30VDJ208Z2101_116444755395075464.jpg")</f>
        <v/>
      </c>
      <c r="B504" t="n">
        <v>0</v>
      </c>
    </row>
    <row r="505">
      <c r="A505">
        <f>HYPERLINK("/home/agent/ScenceRecog/DEDUCE/data/val/drawing_room/RGB100W_CRL30VDJ208Z2075_116446025035109669.jpg")</f>
        <v/>
      </c>
      <c r="B505" t="n">
        <v>2</v>
      </c>
    </row>
    <row r="506">
      <c r="A506">
        <f>HYPERLINK("/home/agent/ScenceRecog/DEDUCE/data/val/drawing_room/RGB100W_CRL30VDJ208Z2070_116444752336284758.jpg")</f>
        <v/>
      </c>
      <c r="B506" t="n">
        <v>1</v>
      </c>
    </row>
    <row r="507">
      <c r="A507">
        <f>HYPERLINK("/home/agent/ScenceRecog/DEDUCE/data/val/drawing_room/RGB100W_CRL30VDJ208Z2012_116445282085987603.jpg")</f>
        <v/>
      </c>
      <c r="B507" t="n">
        <v>0</v>
      </c>
    </row>
    <row r="508">
      <c r="A508">
        <f>HYPERLINK("/home/agent/ScenceRecog/DEDUCE/data/val/drawing_room/RGB100W_CRL30VDJ208Z2102_116444742754582542.jpg")</f>
        <v/>
      </c>
      <c r="B508" t="n">
        <v>0</v>
      </c>
    </row>
    <row r="509">
      <c r="A509">
        <f>HYPERLINK("/home/agent/ScenceRecog/DEDUCE/data/val/drawing_room/RGB100W_CRL30VDJ208Z2070_116445727401753881.jpg")</f>
        <v/>
      </c>
      <c r="B509" t="n">
        <v>2</v>
      </c>
    </row>
    <row r="510">
      <c r="A510">
        <f>HYPERLINK("/home/agent/ScenceRecog/DEDUCE/data/val/drawing_room/RGB100W_CRL30VDJ208Z2012_116444934676049002.jpg")</f>
        <v/>
      </c>
      <c r="B510" t="n">
        <v>2</v>
      </c>
    </row>
    <row r="511">
      <c r="A511">
        <f>HYPERLINK("/home/agent/ScenceRecog/DEDUCE/data/val/drawing_room/RGB100W_CRL30VDJ208Z2084_116444801707818131.jpg")</f>
        <v/>
      </c>
      <c r="B511" t="n">
        <v>2</v>
      </c>
    </row>
    <row r="512">
      <c r="A512">
        <f>HYPERLINK("/home/agent/ScenceRecog/DEDUCE/data/val/drawing_room/RGB100W_3IROBOTIX15974801322130_116444742120865616.jpg")</f>
        <v/>
      </c>
      <c r="B512" t="n">
        <v>2</v>
      </c>
    </row>
    <row r="513">
      <c r="A513">
        <f>HYPERLINK("/home/agent/ScenceRecog/DEDUCE/data/val/drawing_room/RGB100W_CRL30VDJ7B0036_116444781501216919.jpg")</f>
        <v/>
      </c>
      <c r="B513" t="n">
        <v>1</v>
      </c>
    </row>
    <row r="514">
      <c r="A514">
        <f>HYPERLINK("/home/agent/ScenceRecog/DEDUCE/data/val/drawing_room/RGB100W_CRL30VDJ208Z2012_116444903848126513.jpg")</f>
        <v/>
      </c>
      <c r="B514" t="n">
        <v>0</v>
      </c>
    </row>
    <row r="515">
      <c r="A515">
        <f>HYPERLINK("/home/agent/ScenceRecog/DEDUCE/data/val/drawing_room/RGB100W_CRL30VDJ7B0036_116444770275556122.jpg")</f>
        <v/>
      </c>
      <c r="B515" t="n">
        <v>0</v>
      </c>
    </row>
    <row r="516">
      <c r="A516">
        <f>HYPERLINK("/home/agent/ScenceRecog/DEDUCE/data/val/drawing_room/RGB100W_CRL30VDJ208Z2084_116444807412972055.jpg")</f>
        <v/>
      </c>
      <c r="B516" t="n">
        <v>2</v>
      </c>
    </row>
    <row r="517">
      <c r="A517">
        <f>HYPERLINK("/home/agent/ScenceRecog/DEDUCE/data/val/drawing_room/RGB100W_CRL30VDJ208Z2070_116445712226821444.jpg")</f>
        <v/>
      </c>
      <c r="B517" t="n">
        <v>0</v>
      </c>
    </row>
    <row r="518">
      <c r="A518">
        <f>HYPERLINK("/home/agent/ScenceRecog/DEDUCE/data/val/drawing_room/RGB100W_CRL30VDJ208Z2070_116445710058456879.jpg")</f>
        <v/>
      </c>
      <c r="B518" t="n">
        <v>0</v>
      </c>
    </row>
    <row r="519">
      <c r="A519">
        <f>HYPERLINK("/home/agent/ScenceRecog/DEDUCE/data/val/drawing_room/RGB100W_CRL30VDJ208Z2113_116444774289639226.jpg")</f>
        <v/>
      </c>
      <c r="B519" t="n">
        <v>1</v>
      </c>
    </row>
    <row r="520">
      <c r="A520">
        <f>HYPERLINK("/home/agent/ScenceRecog/DEDUCE/data/val/drawing_room/RGB100W_CRL30VDJ208Z2012_116445271389100632.jpg")</f>
        <v/>
      </c>
      <c r="B520" t="n">
        <v>3</v>
      </c>
    </row>
    <row r="521">
      <c r="A521">
        <f>HYPERLINK("/home/agent/ScenceRecog/DEDUCE/data/val/drawing_room/RGB100W_CRL30VDJ208Z2012_116445329020214213.jpg")</f>
        <v/>
      </c>
      <c r="B521" t="n">
        <v>2</v>
      </c>
    </row>
    <row r="522">
      <c r="A522">
        <f>HYPERLINK("/home/agent/ScenceRecog/DEDUCE/data/val/drawing_room/RGB100W_CRL30VDJ208Z2119_116444746223664937.jpg")</f>
        <v/>
      </c>
      <c r="B522" t="n">
        <v>2</v>
      </c>
    </row>
    <row r="523">
      <c r="A523">
        <f>HYPERLINK("/home/agent/ScenceRecog/DEDUCE/data/val/drawing_room/RGB100W_CRL30VDJ7B0036_116444770927636371.jpg")</f>
        <v/>
      </c>
      <c r="B523" t="n">
        <v>2</v>
      </c>
    </row>
    <row r="524">
      <c r="A524">
        <f>HYPERLINK("/home/agent/ScenceRecog/DEDUCE/data/val/drawing_room/RGB100W_CRL30VDJ208Z2070_116444759260854177.jpg")</f>
        <v/>
      </c>
      <c r="B524" t="n">
        <v>3</v>
      </c>
    </row>
    <row r="525">
      <c r="A525">
        <f>HYPERLINK("/home/agent/ScenceRecog/DEDUCE/data/val/drawing_room/RGB100W_CRL30VDJ208Z2012_116445346274968096.jpg")</f>
        <v/>
      </c>
      <c r="B525" t="n">
        <v>2</v>
      </c>
    </row>
    <row r="526">
      <c r="A526">
        <f>HYPERLINK("/home/agent/ScenceRecog/DEDUCE/data/val/drawing_room/RGB100W_CRL30VDJ7B0045_116444789489847526.jpg")</f>
        <v/>
      </c>
      <c r="B526" t="n">
        <v>3</v>
      </c>
    </row>
    <row r="527">
      <c r="A527">
        <f>HYPERLINK("/home/agent/ScenceRecog/DEDUCE/data/val/drawing_room/RGB100W_CRL30VDJ208Z2110_116444737687540519.jpg")</f>
        <v/>
      </c>
      <c r="B527" t="n">
        <v>4</v>
      </c>
    </row>
    <row r="528">
      <c r="A528">
        <f>HYPERLINK("/home/agent/ScenceRecog/DEDUCE/data/val/drawing_room/RGB100W_CRL30VDJ208Z2084_116444806371564590.jpg")</f>
        <v/>
      </c>
      <c r="B528" t="n">
        <v>2</v>
      </c>
    </row>
    <row r="529">
      <c r="A529">
        <f>HYPERLINK("/home/agent/ScenceRecog/DEDUCE/data/val/drawing_room/RGB100W_CRL30VDJ208Z2078_116444742055538905.jpg")</f>
        <v/>
      </c>
      <c r="B529" t="n">
        <v>2</v>
      </c>
    </row>
    <row r="530">
      <c r="A530">
        <f>HYPERLINK("/home/agent/ScenceRecog/DEDUCE/data/val/drawing_room/RGB100W_CRL30VDJ208Z2096_116444818202335810.jpg")</f>
        <v/>
      </c>
      <c r="B530" t="n">
        <v>2</v>
      </c>
    </row>
    <row r="531">
      <c r="A531">
        <f>HYPERLINK("/home/agent/ScenceRecog/DEDUCE/data/val/drawing_room/RGB100W_CRL30VDJ208Z2070_116445735177626862.jpg")</f>
        <v/>
      </c>
      <c r="B531" t="n">
        <v>0</v>
      </c>
    </row>
    <row r="532">
      <c r="A532">
        <f>HYPERLINK("/home/agent/ScenceRecog/DEDUCE/data/val/drawing_room/RGB100W_CRL30VDJ208Z2012_116444911247271851.jpg")</f>
        <v/>
      </c>
      <c r="B532" t="n">
        <v>3</v>
      </c>
    </row>
    <row r="533">
      <c r="A533">
        <f>HYPERLINK("/home/agent/ScenceRecog/DEDUCE/data/val/drawing_room/RGB100W_CRL30VDJ208Z2119_116444747449089638.jpg")</f>
        <v/>
      </c>
      <c r="B533" t="n">
        <v>2</v>
      </c>
    </row>
    <row r="534">
      <c r="A534">
        <f>HYPERLINK("/home/agent/ScenceRecog/DEDUCE/data/val/drawing_room/RGB100W_CRL30VDJ208Z2009_116444745883735108.jpg")</f>
        <v/>
      </c>
      <c r="B534" t="n">
        <v>4</v>
      </c>
    </row>
    <row r="535">
      <c r="A535">
        <f>HYPERLINK("/home/agent/ScenceRecog/DEDUCE/data/val/drawing_room/RGB100W_CRL30VDJ208Z2078_116444742871327678.jpg")</f>
        <v/>
      </c>
      <c r="B535" t="n">
        <v>2</v>
      </c>
    </row>
    <row r="536">
      <c r="A536">
        <f>HYPERLINK("/home/agent/ScenceRecog/DEDUCE/data/val/drawing_room/RGB100W_CRL30VDJ208Z2070_116445723723471891.jpg")</f>
        <v/>
      </c>
      <c r="B536" t="n">
        <v>0</v>
      </c>
    </row>
    <row r="537">
      <c r="A537">
        <f>HYPERLINK("/home/agent/ScenceRecog/DEDUCE/data/val/drawing_room/RGB100W_CRL30VDJ208Z2106_116444748324051602.jpg")</f>
        <v/>
      </c>
      <c r="B537" t="n">
        <v>2</v>
      </c>
    </row>
    <row r="538">
      <c r="A538">
        <f>HYPERLINK("/home/agent/ScenceRecog/DEDUCE/data/val/drawing_room/RGB100W_CRL30VDJ208Z2078_116444747121954408.jpg")</f>
        <v/>
      </c>
      <c r="B538" t="n">
        <v>2</v>
      </c>
    </row>
    <row r="539">
      <c r="A539">
        <f>HYPERLINK("/home/agent/ScenceRecog/DEDUCE/data/val/drawing_room/RGB200W_29984CRL30V00000120_116444809687028053.jpg")</f>
        <v/>
      </c>
      <c r="B539" t="n">
        <v>0</v>
      </c>
    </row>
    <row r="540">
      <c r="A540">
        <f>HYPERLINK("/home/agent/ScenceRecog/DEDUCE/data/val/drawing_room/RGB100W_CRL30VDJ208Z2075_116446033891913026.jpg")</f>
        <v/>
      </c>
      <c r="B540" t="n">
        <v>1</v>
      </c>
    </row>
    <row r="541">
      <c r="A541">
        <f>HYPERLINK("/home/agent/ScenceRecog/DEDUCE/data/val/drawing_room/RGB100W_542500000134_116444761067217922.jpg")</f>
        <v/>
      </c>
      <c r="B541" t="n">
        <v>2</v>
      </c>
    </row>
    <row r="542">
      <c r="A542">
        <f>HYPERLINK("/home/agent/ScenceRecog/DEDUCE/data/val/drawing_room/RGB100W_CRL30VDJ208Z2109_116444745632435967.jpg")</f>
        <v/>
      </c>
      <c r="B542" t="n">
        <v>0</v>
      </c>
    </row>
    <row r="543">
      <c r="A543">
        <f>HYPERLINK("/home/agent/ScenceRecog/DEDUCE/data/val/drawing_room/RGB100W_3IROBOTIX15974801322130_116444747853976881.jpg")</f>
        <v/>
      </c>
      <c r="B543" t="n">
        <v>2</v>
      </c>
    </row>
    <row r="544">
      <c r="A544">
        <f>HYPERLINK("/home/agent/ScenceRecog/DEDUCE/data/val/drawing_room/RGB100W_CRL30VDJ208Z2074_116444753474517633.jpg")</f>
        <v/>
      </c>
      <c r="B544" t="n">
        <v>1</v>
      </c>
    </row>
    <row r="545">
      <c r="A545">
        <f>HYPERLINK("/home/agent/ScenceRecog/DEDUCE/data/val/drawing_room/RGB100W_CRL30VDJ7B0036_116444786474726858.jpg")</f>
        <v/>
      </c>
      <c r="B545" t="n">
        <v>1</v>
      </c>
    </row>
    <row r="546">
      <c r="A546">
        <f>HYPERLINK("/home/agent/ScenceRecog/DEDUCE/data/val/drawing_room/RGB100W_CRL30VDJ7B0045_116444777190337744.jpg")</f>
        <v/>
      </c>
      <c r="B546" t="n">
        <v>2</v>
      </c>
    </row>
    <row r="547">
      <c r="A547">
        <f>HYPERLINK("/home/agent/ScenceRecog/DEDUCE/data/val/drawing_room/RGB100W_CRL30VDJ7B0036_116444772652022884.jpg")</f>
        <v/>
      </c>
      <c r="B547" t="n">
        <v>0</v>
      </c>
    </row>
    <row r="548">
      <c r="A548">
        <f>HYPERLINK("/home/agent/ScenceRecog/DEDUCE/data/val/drawing_room/RGB100W_CRL30VDJ208Z2084_116444803878794232.jpg")</f>
        <v/>
      </c>
      <c r="B548" t="n">
        <v>0</v>
      </c>
    </row>
    <row r="549">
      <c r="A549">
        <f>HYPERLINK("/home/agent/ScenceRecog/DEDUCE/data/val/drawing_room/RGB200W_010102104221008_116445209154991157.jpg")</f>
        <v/>
      </c>
      <c r="B549" t="n">
        <v>0</v>
      </c>
    </row>
    <row r="550">
      <c r="A550">
        <f>HYPERLINK("/home/agent/ScenceRecog/DEDUCE/data/val/drawing_room/RGB100W_CRL30VDJ208Z2113_116444773738476066.jpg")</f>
        <v/>
      </c>
      <c r="B550" t="n">
        <v>1</v>
      </c>
    </row>
    <row r="551">
      <c r="A551">
        <f>HYPERLINK("/home/agent/ScenceRecog/DEDUCE/data/val/drawing_room/RGB100W_3IROBOTIX15974801322130_116444753553798473.jpg")</f>
        <v/>
      </c>
      <c r="B551" t="n">
        <v>2</v>
      </c>
    </row>
    <row r="552">
      <c r="A552">
        <f>HYPERLINK("/home/agent/ScenceRecog/DEDUCE/data/val/drawing_room/RGB100W_542500000083_116445447420033555.jpg")</f>
        <v/>
      </c>
      <c r="B552" t="n">
        <v>0</v>
      </c>
    </row>
    <row r="553">
      <c r="A553">
        <f>HYPERLINK("/home/agent/ScenceRecog/DEDUCE/data/val/drawing_room/RGB100W_542500000083_116445442704150213.jpg")</f>
        <v/>
      </c>
      <c r="B553" t="n">
        <v>0</v>
      </c>
    </row>
    <row r="554">
      <c r="A554">
        <f>HYPERLINK("/home/agent/ScenceRecog/DEDUCE/data/val/drawing_room/RGB100W_CRL30VDJ208Z2059_116445296950566926.jpg")</f>
        <v/>
      </c>
      <c r="B554" t="n">
        <v>2</v>
      </c>
    </row>
    <row r="555">
      <c r="A555">
        <f>HYPERLINK("/home/agent/ScenceRecog/DEDUCE/data/val/drawing_room/RGB100W_CRL30VDJ208Z2070_116444742243540057.jpg")</f>
        <v/>
      </c>
      <c r="B555" t="n">
        <v>4</v>
      </c>
    </row>
    <row r="556">
      <c r="A556">
        <f>HYPERLINK("/home/agent/ScenceRecog/DEDUCE/data/val/drawing_room/RGB100W_CRL30VDJ208Z2084_116444809411890834.jpg")</f>
        <v/>
      </c>
      <c r="B556" t="n">
        <v>0</v>
      </c>
    </row>
    <row r="557">
      <c r="A557">
        <f>HYPERLINK("/home/agent/ScenceRecog/DEDUCE/data/val/drawing_room/RGB100W_CRL30VDJ208Z2012_116445032530640047.jpg")</f>
        <v/>
      </c>
      <c r="B557" t="n">
        <v>0</v>
      </c>
    </row>
    <row r="558">
      <c r="A558">
        <f>HYPERLINK("/home/agent/ScenceRecog/DEDUCE/data/val/drawing_room/RGB100W_CRL30VDJ7B0036_116444771858737337.jpg")</f>
        <v/>
      </c>
      <c r="B558" t="n">
        <v>1</v>
      </c>
    </row>
    <row r="559">
      <c r="A559">
        <f>HYPERLINK("/home/agent/ScenceRecog/DEDUCE/data/val/drawing_room/RGB100W_CRL30VDJ208Z2009_116445572100342940.jpg")</f>
        <v/>
      </c>
      <c r="B559" t="n">
        <v>2</v>
      </c>
    </row>
    <row r="560">
      <c r="A560">
        <f>HYPERLINK("/home/agent/ScenceRecog/DEDUCE/data/val/drawing_room/RGB100W_CRL30VDJ208Z2103_116444870311150685.jpg")</f>
        <v/>
      </c>
      <c r="B560" t="n">
        <v>3</v>
      </c>
    </row>
    <row r="561">
      <c r="A561">
        <f>HYPERLINK("/home/agent/ScenceRecog/DEDUCE/data/val/drawing_room/RGB100W_3IROBOTIX15974801322130_116444747671871630.jpg")</f>
        <v/>
      </c>
      <c r="B561" t="n">
        <v>2</v>
      </c>
    </row>
    <row r="562">
      <c r="A562">
        <f>HYPERLINK("/home/agent/ScenceRecog/DEDUCE/data/val/drawing_room/RGB100W_CRL30VDJ208Z2070_116445730052904915.jpg")</f>
        <v/>
      </c>
      <c r="B562" t="n">
        <v>0</v>
      </c>
    </row>
    <row r="563">
      <c r="A563">
        <f>HYPERLINK("/home/agent/ScenceRecog/DEDUCE/data/val/drawing_room/RGB100W_CRL30VDJ208Z2059_116445301347725861.jpg")</f>
        <v/>
      </c>
      <c r="B563" t="n">
        <v>2</v>
      </c>
    </row>
    <row r="564">
      <c r="A564">
        <f>HYPERLINK("/home/agent/ScenceRecog/DEDUCE/data/val/drawing_room/RGB100W_542500000181_116444755890453751.jpg")</f>
        <v/>
      </c>
      <c r="B564" t="n">
        <v>2</v>
      </c>
    </row>
    <row r="565">
      <c r="A565">
        <f>HYPERLINK("/home/agent/ScenceRecog/DEDUCE/data/val/drawing_room/RGB100W_3IROBOTIX15974801322130_116444745110534214.jpg")</f>
        <v/>
      </c>
      <c r="B565" t="n">
        <v>2</v>
      </c>
    </row>
    <row r="566">
      <c r="A566">
        <f>HYPERLINK("/home/agent/ScenceRecog/DEDUCE/data/val/drawing_room/RGB100W_CRL30VDJ208Z2082_116444806480035919.jpg")</f>
        <v/>
      </c>
      <c r="B566" t="n">
        <v>3</v>
      </c>
    </row>
    <row r="567">
      <c r="A567">
        <f>HYPERLINK("/home/agent/ScenceRecog/DEDUCE/data/val/drawing_room/RGB100W_CRL30VDJ208Z2078_116444744401991034.jpg")</f>
        <v/>
      </c>
      <c r="B567" t="n">
        <v>2</v>
      </c>
    </row>
    <row r="568">
      <c r="A568">
        <f>HYPERLINK("/home/agent/ScenceRecog/DEDUCE/data/val/drawing_room/RGB100W_CRL30VDJ208Z2097_116444761046178391.jpg")</f>
        <v/>
      </c>
      <c r="B568" t="n">
        <v>3</v>
      </c>
    </row>
    <row r="569">
      <c r="A569">
        <f>HYPERLINK("/home/agent/ScenceRecog/DEDUCE/data/val/drawing_room/RGB100W_CRL30VDJ7B0036_116444781440791401.jpg")</f>
        <v/>
      </c>
      <c r="B569" t="n">
        <v>2</v>
      </c>
    </row>
    <row r="570">
      <c r="A570">
        <f>HYPERLINK("/home/agent/ScenceRecog/DEDUCE/data/val/drawing_room/RGB100W_CRL30VDJ208Z2062_116444759099459596.jpg")</f>
        <v/>
      </c>
      <c r="B570" t="n">
        <v>0</v>
      </c>
    </row>
    <row r="571">
      <c r="A571">
        <f>HYPERLINK("/home/agent/ScenceRecog/DEDUCE/data/val/drawing_room/RGB100W_542500000123_116444745799129987.jpg")</f>
        <v/>
      </c>
      <c r="B571" t="n">
        <v>2</v>
      </c>
    </row>
    <row r="572">
      <c r="A572">
        <f>HYPERLINK("/home/agent/ScenceRecog/DEDUCE/data/val/drawing_room/RGB200W_010102104221006_116444808350116562.jpg")</f>
        <v/>
      </c>
      <c r="B572" t="n">
        <v>2</v>
      </c>
    </row>
    <row r="573">
      <c r="A573">
        <f>HYPERLINK("/home/agent/ScenceRecog/DEDUCE/data/val/drawing_room/RGB100W_CRL30VDJ208Z2012_116445532431005746.jpg")</f>
        <v/>
      </c>
      <c r="B573" t="n">
        <v>3</v>
      </c>
    </row>
    <row r="574">
      <c r="A574">
        <f>HYPERLINK("/home/agent/ScenceRecog/DEDUCE/data/val/drawing_room/RGB100W_CRL30VDJ208Z2070_116445735300823670.jpg")</f>
        <v/>
      </c>
      <c r="B574" t="n">
        <v>0</v>
      </c>
    </row>
    <row r="575">
      <c r="A575">
        <f>HYPERLINK("/home/agent/ScenceRecog/DEDUCE/data/val/drawing_room/RGB100W_CRL30VDJ208Z2070_116445724889681981.jpg")</f>
        <v/>
      </c>
      <c r="B575" t="n">
        <v>4</v>
      </c>
    </row>
    <row r="576">
      <c r="A576">
        <f>HYPERLINK("/home/agent/ScenceRecog/DEDUCE/data/val/drawing_room/RGB100W_CRL30VDJ208Z2121_116444737805478813.jpg")</f>
        <v/>
      </c>
      <c r="B576" t="n">
        <v>3</v>
      </c>
    </row>
    <row r="577">
      <c r="A577">
        <f>HYPERLINK("/home/agent/ScenceRecog/DEDUCE/data/val/drawing_room/RGB100W_CRL30VDJ208Z2122_116444745044198383.jpg")</f>
        <v/>
      </c>
      <c r="B577" t="n">
        <v>0</v>
      </c>
    </row>
    <row r="578">
      <c r="A578">
        <f>HYPERLINK("/home/agent/ScenceRecog/DEDUCE/data/val/drawing_room/RGB100W_CRL30VDJ208Z2012_116445271572466821.jpg")</f>
        <v/>
      </c>
      <c r="B578" t="n">
        <v>3</v>
      </c>
    </row>
    <row r="579">
      <c r="A579">
        <f>HYPERLINK("/home/agent/ScenceRecog/DEDUCE/data/val/drawing_room/RGB100W_542500000083_116445445028524475.jpg")</f>
        <v/>
      </c>
      <c r="B579" t="n">
        <v>0</v>
      </c>
    </row>
    <row r="580">
      <c r="A580">
        <f>HYPERLINK("/home/agent/ScenceRecog/DEDUCE/data/val/drawing_room/RGB100W_CRL30VDJ208Z2009_116444755423224360.jpg")</f>
        <v/>
      </c>
      <c r="B580" t="n">
        <v>0</v>
      </c>
    </row>
    <row r="581">
      <c r="A581">
        <f>HYPERLINK("/home/agent/ScenceRecog/DEDUCE/data/val/drawing_room/RGB100W_CRL30VDJ208Z2070_116444751474910902.jpg")</f>
        <v/>
      </c>
      <c r="B581" t="n">
        <v>2</v>
      </c>
    </row>
    <row r="582">
      <c r="A582">
        <f>HYPERLINK("/home/agent/ScenceRecog/DEDUCE/data/val/drawing_room/RGB100W_CRL30VDJ208Z2075_116445213809357994.jpg")</f>
        <v/>
      </c>
      <c r="B582" t="n">
        <v>2</v>
      </c>
    </row>
    <row r="583">
      <c r="A583">
        <f>HYPERLINK("/home/agent/ScenceRecog/DEDUCE/data/val/drawing_room/RGB100W_CRL30VDJ208Z2070_116445712041025661.jpg")</f>
        <v/>
      </c>
      <c r="B583" t="n">
        <v>0</v>
      </c>
    </row>
    <row r="584">
      <c r="A584">
        <f>HYPERLINK("/home/agent/ScenceRecog/DEDUCE/data/val/drawing_room/RGB200W_010102104221008_116445209072749079.jpg")</f>
        <v/>
      </c>
      <c r="B584" t="n">
        <v>0</v>
      </c>
    </row>
    <row r="585">
      <c r="A585">
        <f>HYPERLINK("/home/agent/ScenceRecog/DEDUCE/data/val/drawing_room/RGB100W_CRL30VDJ7B0036_116444785622083058.jpg")</f>
        <v/>
      </c>
      <c r="B585" t="n">
        <v>1</v>
      </c>
    </row>
    <row r="586">
      <c r="A586">
        <f>HYPERLINK("/home/agent/ScenceRecog/DEDUCE/data/val/drawing_room/RGB100W_542500000083_116445441835462214.jpg")</f>
        <v/>
      </c>
      <c r="B586" t="n">
        <v>0</v>
      </c>
    </row>
    <row r="587">
      <c r="A587">
        <f>HYPERLINK("/home/agent/ScenceRecog/DEDUCE/data/val/drawing_room/RGB100W_542500000083_116445442399248171.jpg")</f>
        <v/>
      </c>
      <c r="B587" t="n">
        <v>0</v>
      </c>
    </row>
    <row r="588">
      <c r="A588">
        <f>HYPERLINK("/home/agent/ScenceRecog/DEDUCE/data/val/drawing_room/RGB100W_CRL30VDJ208Z2070_116444741463881184.jpg")</f>
        <v/>
      </c>
      <c r="B588" t="n">
        <v>0</v>
      </c>
    </row>
    <row r="589">
      <c r="A589">
        <f>HYPERLINK("/home/agent/ScenceRecog/DEDUCE/data/val/drawing_room/RGB100W_375468184_116444787715284073.jpg")</f>
        <v/>
      </c>
      <c r="B589" t="n">
        <v>2</v>
      </c>
    </row>
    <row r="590">
      <c r="A590">
        <f>HYPERLINK("/home/agent/ScenceRecog/DEDUCE/data/val/drawing_room/RGB100W_CRL30VDJ208Z2062_116445463489213575.jpg")</f>
        <v/>
      </c>
      <c r="B590" t="n">
        <v>2</v>
      </c>
    </row>
    <row r="591">
      <c r="A591">
        <f>HYPERLINK("/home/agent/ScenceRecog/DEDUCE/data/val/drawing_room/RGB100W_CRL30VDJ208Z2102_116444744090234130.jpg")</f>
        <v/>
      </c>
      <c r="B591" t="n">
        <v>0</v>
      </c>
    </row>
    <row r="592">
      <c r="A592">
        <f>HYPERLINK("/home/agent/ScenceRecog/DEDUCE/data/val/drawing_room/RGB100W_CRL30VDJ208Z2078_116444750475091965.jpg")</f>
        <v/>
      </c>
      <c r="B592" t="n">
        <v>2</v>
      </c>
    </row>
    <row r="593">
      <c r="A593">
        <f>HYPERLINK("/home/agent/ScenceRecog/DEDUCE/data/val/drawing_room/RGB100W_CRL30VDJ208Z2084_116444817292209009.jpg")</f>
        <v/>
      </c>
      <c r="B593" t="n">
        <v>1</v>
      </c>
    </row>
    <row r="594">
      <c r="A594">
        <f>HYPERLINK("/home/agent/ScenceRecog/DEDUCE/data/val/drawing_room/RGB100W_CRL30VDJ208Z2127_116444736619290474.jpg")</f>
        <v/>
      </c>
      <c r="B594" t="n">
        <v>2</v>
      </c>
    </row>
    <row r="595">
      <c r="A595">
        <f>HYPERLINK("/home/agent/ScenceRecog/DEDUCE/data/val/drawing_room/RGB100W_CRL30VDJ208Z2012_116445346091594475.jpg")</f>
        <v/>
      </c>
      <c r="B595" t="n">
        <v>2</v>
      </c>
    </row>
    <row r="596">
      <c r="A596">
        <f>HYPERLINK("/home/agent/ScenceRecog/DEDUCE/data/val/drawing_room/RGB100W_CRL30VDJ208Z2070_116445872112079194.jpg")</f>
        <v/>
      </c>
      <c r="B596" t="n">
        <v>2</v>
      </c>
    </row>
    <row r="597">
      <c r="A597">
        <f>HYPERLINK("/home/agent/ScenceRecog/DEDUCE/data/val/drawing_room/RGB100W_CRL30VDJ208Z2127_116444738824905209.jpg")</f>
        <v/>
      </c>
      <c r="B597" t="n">
        <v>2</v>
      </c>
    </row>
    <row r="598">
      <c r="A598">
        <f>HYPERLINK("/home/agent/ScenceRecog/DEDUCE/data/val/drawing_room/RGB100W_CRL30VDJ208Z2116_116444738446506139.jpg")</f>
        <v/>
      </c>
      <c r="B598" t="n">
        <v>2</v>
      </c>
    </row>
    <row r="599">
      <c r="A599">
        <f>HYPERLINK("/home/agent/ScenceRecog/DEDUCE/data/val/drawing_room/RGB100W_542500000192_116444763584009581.jpg")</f>
        <v/>
      </c>
      <c r="B599" t="n">
        <v>2</v>
      </c>
    </row>
    <row r="600">
      <c r="A600">
        <f>HYPERLINK("/home/agent/ScenceRecog/DEDUCE/data/val/drawing_room/RGB100W_CRL30VDJ208Z2070_116444738893240953.jpg")</f>
        <v/>
      </c>
      <c r="B600" t="n">
        <v>2</v>
      </c>
    </row>
    <row r="601">
      <c r="A601">
        <f>HYPERLINK("/home/agent/ScenceRecog/DEDUCE/data/val/drawing_room/RGB100W_3IROBOTIX15974801322130_116444747549001053.jpg")</f>
        <v/>
      </c>
      <c r="B601" t="n">
        <v>2</v>
      </c>
    </row>
    <row r="602">
      <c r="A602">
        <f>HYPERLINK("/home/agent/ScenceRecog/DEDUCE/data/val/drawing_room/RGB100W_CRL30VDJ208Z2012_116445254621320500.jpg")</f>
        <v/>
      </c>
      <c r="B602" t="n">
        <v>3</v>
      </c>
    </row>
    <row r="603">
      <c r="A603">
        <f>HYPERLINK("/home/agent/ScenceRecog/DEDUCE/data/val/drawing_room/RGB100W_CRL30VDJ208Z2074_116444811282484833.jpg")</f>
        <v/>
      </c>
      <c r="B603" t="n">
        <v>3</v>
      </c>
    </row>
    <row r="604">
      <c r="A604">
        <f>HYPERLINK("/home/agent/ScenceRecog/DEDUCE/data/val/drawing_room/RGB100W_542500000123_116444780933623896.jpg")</f>
        <v/>
      </c>
      <c r="B604" t="n">
        <v>1</v>
      </c>
    </row>
    <row r="605">
      <c r="A605">
        <f>HYPERLINK("/home/agent/ScenceRecog/DEDUCE/data/val/drawing_room/RGB100W_CRL30VDJ208Z2100_116445357814026202.jpg")</f>
        <v/>
      </c>
      <c r="B605" t="n">
        <v>3</v>
      </c>
    </row>
    <row r="606">
      <c r="A606">
        <f>HYPERLINK("/home/agent/ScenceRecog/DEDUCE/data/val/drawing_room/RGB100W_CRL30VDJ208Z2012_116445272326271207.jpg")</f>
        <v/>
      </c>
      <c r="B606" t="n">
        <v>3</v>
      </c>
    </row>
    <row r="607">
      <c r="A607">
        <f>HYPERLINK("/home/agent/ScenceRecog/DEDUCE/data/val/drawing_room/RGB100W_CRL30VDJ208Z2012_116444923255613868.jpg")</f>
        <v/>
      </c>
      <c r="B607" t="n">
        <v>2</v>
      </c>
    </row>
    <row r="608">
      <c r="A608">
        <f>HYPERLINK("/home/agent/ScenceRecog/DEDUCE/data/val/drawing_room/RGB100W_CRL30VDJ208Z2101_116444741378362680.jpg")</f>
        <v/>
      </c>
      <c r="B608" t="n">
        <v>0</v>
      </c>
    </row>
    <row r="609">
      <c r="A609">
        <f>HYPERLINK("/home/agent/ScenceRecog/DEDUCE/data/val/drawing_room/RGB100W_CRL30VDJ208Z2100_116445357083478100.jpg")</f>
        <v/>
      </c>
      <c r="B609" t="n">
        <v>1</v>
      </c>
    </row>
    <row r="610">
      <c r="A610">
        <f>HYPERLINK("/home/agent/ScenceRecog/DEDUCE/data/val/drawing_room/RGB100W_CRL30VDJ208Z2012_116445345785706234.jpg")</f>
        <v/>
      </c>
      <c r="B610" t="n">
        <v>2</v>
      </c>
    </row>
    <row r="611">
      <c r="A611">
        <f>HYPERLINK("/home/agent/ScenceRecog/DEDUCE/data/val/drawing_room/RGB100W_CRL30VDJ208Z2084_116444792283194511.jpg")</f>
        <v/>
      </c>
      <c r="B611" t="n">
        <v>4</v>
      </c>
    </row>
    <row r="612">
      <c r="A612">
        <f>HYPERLINK("/home/agent/ScenceRecog/DEDUCE/data/val/drawing_room/RGB100W_CRL30VDJ208Z2133_116444743045775970.jpg")</f>
        <v/>
      </c>
      <c r="B612" t="n">
        <v>2</v>
      </c>
    </row>
    <row r="613">
      <c r="A613">
        <f>HYPERLINK("/home/agent/ScenceRecog/DEDUCE/data/val/drawing_room/RGB100W_CRL30VDJ208Z2070_116445711978815935.jpg")</f>
        <v/>
      </c>
      <c r="B613" t="n">
        <v>3</v>
      </c>
    </row>
    <row r="614">
      <c r="A614">
        <f>HYPERLINK("/home/agent/ScenceRecog/DEDUCE/data/val/drawing_room/RGB100W_CRL30VDJ208Z2012_116444763173493878.jpg")</f>
        <v/>
      </c>
      <c r="B614" t="n">
        <v>2</v>
      </c>
    </row>
    <row r="615">
      <c r="A615">
        <f>HYPERLINK("/home/agent/ScenceRecog/DEDUCE/data/val/drawing_room/RGB100W_CRL30VDJ208Z2012_116445411022614212.jpg")</f>
        <v/>
      </c>
      <c r="B615" t="n">
        <v>0</v>
      </c>
    </row>
    <row r="616">
      <c r="A616">
        <f>HYPERLINK("/home/agent/ScenceRecog/DEDUCE/data/val/drawing_room/RGB100W_CRL30VDJ208Z2070_116444737073928206.jpg")</f>
        <v/>
      </c>
      <c r="B616" t="n">
        <v>2</v>
      </c>
    </row>
    <row r="617">
      <c r="A617">
        <f>HYPERLINK("/home/agent/ScenceRecog/DEDUCE/data/val/drawing_room/RGB100W_CRL30VDJ208Z2012_116445271633726537.jpg")</f>
        <v/>
      </c>
      <c r="B617" t="n">
        <v>2</v>
      </c>
    </row>
    <row r="618">
      <c r="A618">
        <f>HYPERLINK("/home/agent/ScenceRecog/DEDUCE/data/val/drawing_room/RGB100W_CRL30VDJ208Z2084_116444801212934591.jpg")</f>
        <v/>
      </c>
      <c r="B618" t="n">
        <v>2</v>
      </c>
    </row>
    <row r="619">
      <c r="A619">
        <f>HYPERLINK("/home/agent/ScenceRecog/DEDUCE/data/val/drawing_room/RGB100W_3IROBOTIX15974801322130_116444756357156343.jpg")</f>
        <v/>
      </c>
      <c r="B619" t="n">
        <v>2</v>
      </c>
    </row>
    <row r="620">
      <c r="A620">
        <f>HYPERLINK("/home/agent/ScenceRecog/DEDUCE/data/val/drawing_room/RGB100W_CRL30VDJ208Z2009_116445626204387906.jpg")</f>
        <v/>
      </c>
      <c r="B620" t="n">
        <v>3</v>
      </c>
    </row>
    <row r="621">
      <c r="A621">
        <f>HYPERLINK("/home/agent/ScenceRecog/DEDUCE/data/val/drawing_room/RGB100W_CRL30VDJ208Z2074_116444766395123250.jpg")</f>
        <v/>
      </c>
      <c r="B621" t="n">
        <v>0</v>
      </c>
    </row>
    <row r="622">
      <c r="A622">
        <f>HYPERLINK("/home/agent/ScenceRecog/DEDUCE/data/val/drawing_room/RGB100W_CRL30VDJ208Z2012_116445178800454674.jpg")</f>
        <v/>
      </c>
      <c r="B622" t="n">
        <v>0</v>
      </c>
    </row>
    <row r="623">
      <c r="A623">
        <f>HYPERLINK("/home/agent/ScenceRecog/DEDUCE/data/val/drawing_room/RGB100W_CRL30VDJ208Z2082_116444768602679720.jpg")</f>
        <v/>
      </c>
      <c r="B623" t="n">
        <v>2</v>
      </c>
    </row>
    <row r="624">
      <c r="A624">
        <f>HYPERLINK("/home/agent/ScenceRecog/DEDUCE/data/val/drawing_room/RGB100W_542500000105_116444748345454636.jpg")</f>
        <v/>
      </c>
      <c r="B624" t="n">
        <v>2</v>
      </c>
    </row>
    <row r="625">
      <c r="A625">
        <f>HYPERLINK("/home/agent/ScenceRecog/DEDUCE/data/val/drawing_room/RGB100W_CRL30VDJ208Z2012_116445534350000181.jpg")</f>
        <v/>
      </c>
      <c r="B625" t="n">
        <v>2</v>
      </c>
    </row>
    <row r="626">
      <c r="A626">
        <f>HYPERLINK("/home/agent/ScenceRecog/DEDUCE/data/val/drawing_room/RGB100W_CRL30VDJ208Z2116_116444737173910313.jpg")</f>
        <v/>
      </c>
      <c r="B626" t="n">
        <v>3</v>
      </c>
    </row>
    <row r="627">
      <c r="A627">
        <f>HYPERLINK("/home/agent/ScenceRecog/DEDUCE/data/val/drawing_room/RGB100W_CRL30VDJ208Z2103_116445242399287103.jpg")</f>
        <v/>
      </c>
      <c r="B627" t="n">
        <v>0</v>
      </c>
    </row>
    <row r="628">
      <c r="A628">
        <f>HYPERLINK("/home/agent/ScenceRecog/DEDUCE/data/val/drawing_room/RGB100W_CRL30VDJ208Z2012_116444741667293963.jpg")</f>
        <v/>
      </c>
      <c r="B628" t="n">
        <v>2</v>
      </c>
    </row>
    <row r="629">
      <c r="A629">
        <f>HYPERLINK("/home/agent/ScenceRecog/DEDUCE/data/val/drawing_room/RGB100W_CRL30VDJ208Z2097_116444751404254906.jpg")</f>
        <v/>
      </c>
      <c r="B629" t="n">
        <v>2</v>
      </c>
    </row>
    <row r="630">
      <c r="A630">
        <f>HYPERLINK("/home/agent/ScenceRecog/DEDUCE/data/val/drawing_room/RGB100W_CRL30VDJ208Z2070_116444742365696688.jpg")</f>
        <v/>
      </c>
      <c r="B630" t="n">
        <v>0</v>
      </c>
    </row>
    <row r="631">
      <c r="A631">
        <f>HYPERLINK("/home/agent/ScenceRecog/DEDUCE/data/val/drawing_room/RGB100W_CRL30VDJ208Z2078_116444743887647662.jpg")</f>
        <v/>
      </c>
      <c r="B631" t="n">
        <v>2</v>
      </c>
    </row>
    <row r="632">
      <c r="A632">
        <f>HYPERLINK("/home/agent/ScenceRecog/DEDUCE/data/val/drawing_room/RGB100W_CRL30VDJ208Z2012_116445412005765820.jpg")</f>
        <v/>
      </c>
      <c r="B632" t="n">
        <v>4</v>
      </c>
    </row>
    <row r="633">
      <c r="A633">
        <f>HYPERLINK("/home/agent/ScenceRecog/DEDUCE/data/val/drawing_room/RGB100W_CRL30VDJ208Z2070_116444737183534816.jpg")</f>
        <v/>
      </c>
      <c r="B633" t="n">
        <v>0</v>
      </c>
    </row>
    <row r="634">
      <c r="A634">
        <f>HYPERLINK("/home/agent/ScenceRecog/DEDUCE/data/val/drawing_room/RGB100W_CRL30VDJ208Z2078_116444759045753366.jpg")</f>
        <v/>
      </c>
      <c r="B634" t="n">
        <v>2</v>
      </c>
    </row>
    <row r="635">
      <c r="A635">
        <f>HYPERLINK("/home/agent/ScenceRecog/DEDUCE/data/val/drawing_room/RGB100W_CRL30VDJ208Z2059_116445312153854869.jpg")</f>
        <v/>
      </c>
      <c r="B635" t="n">
        <v>2</v>
      </c>
    </row>
    <row r="636">
      <c r="A636">
        <f>HYPERLINK("/home/agent/ScenceRecog/DEDUCE/data/val/drawing_room/RGB100W_CRL30VDJ208Z2070_116445725330232425.jpg")</f>
        <v/>
      </c>
      <c r="B636" t="n">
        <v>2</v>
      </c>
    </row>
    <row r="637">
      <c r="A637">
        <f>HYPERLINK("/home/agent/ScenceRecog/DEDUCE/data/val/drawing_room/RGB100W_3IROBOTIX15974801322130_116444764684357754.jpg")</f>
        <v/>
      </c>
      <c r="B637" t="n">
        <v>2</v>
      </c>
    </row>
    <row r="638">
      <c r="A638">
        <f>HYPERLINK("/home/agent/ScenceRecog/DEDUCE/data/val/drawing_room/RGB100W_CRL30VDJ7B0036_116444774012170101.jpg")</f>
        <v/>
      </c>
      <c r="B638" t="n">
        <v>3</v>
      </c>
    </row>
    <row r="639">
      <c r="A639">
        <f>HYPERLINK("/home/agent/ScenceRecog/DEDUCE/data/val/drawing_room/RGB100W_542500000134_116444741000356119.jpg")</f>
        <v/>
      </c>
      <c r="B639" t="n">
        <v>0</v>
      </c>
    </row>
    <row r="640">
      <c r="A640">
        <f>HYPERLINK("/home/agent/ScenceRecog/DEDUCE/data/val/drawing_room/RGB100W_CRL30VDJ208Z2012_116445532247975873.jpg")</f>
        <v/>
      </c>
      <c r="B640" t="n">
        <v>0</v>
      </c>
    </row>
    <row r="641">
      <c r="A641">
        <f>HYPERLINK("/home/agent/ScenceRecog/DEDUCE/data/val/drawing_room/RGB100W_CRL30VDJ208Z2012_116445726370505482.jpg")</f>
        <v/>
      </c>
      <c r="B641" t="n">
        <v>2</v>
      </c>
    </row>
    <row r="642">
      <c r="A642">
        <f>HYPERLINK("/home/agent/ScenceRecog/DEDUCE/data/val/drawing_room/RGB100W_CRL30VDJ7B0042_116444785101673092.jpg")</f>
        <v/>
      </c>
      <c r="B642" t="n">
        <v>3</v>
      </c>
    </row>
    <row r="643">
      <c r="A643">
        <f>HYPERLINK("/home/agent/ScenceRecog/DEDUCE/data/val/drawing_room/RGB200W_010102104221006_116444806445287194.jpg")</f>
        <v/>
      </c>
      <c r="B643" t="n">
        <v>4</v>
      </c>
    </row>
    <row r="644">
      <c r="A644">
        <f>HYPERLINK("/home/agent/ScenceRecog/DEDUCE/data/val/drawing_room/RGB100W_CRL30VDJ208Z2012_116445334489721996.jpg")</f>
        <v/>
      </c>
      <c r="B644" t="n">
        <v>0</v>
      </c>
    </row>
    <row r="645">
      <c r="A645">
        <f>HYPERLINK("/home/agent/ScenceRecog/DEDUCE/data/val/drawing_room/RGB100W_CRL30VDJ208Z2109_116444741088836955.jpg")</f>
        <v/>
      </c>
      <c r="B645" t="n">
        <v>2</v>
      </c>
    </row>
    <row r="646">
      <c r="A646">
        <f>HYPERLINK("/home/agent/ScenceRecog/DEDUCE/data/val/drawing_room/RGB100W_CRL30VDJ208Z2012_116445345602685781.jpg")</f>
        <v/>
      </c>
      <c r="B646" t="n">
        <v>2</v>
      </c>
    </row>
    <row r="647">
      <c r="A647">
        <f>HYPERLINK("/home/agent/ScenceRecog/DEDUCE/data/val/drawing_room/RGB100W_CRL30VDJ208Z2059_116445301409617491.jpg")</f>
        <v/>
      </c>
      <c r="B647" t="n">
        <v>2</v>
      </c>
    </row>
    <row r="648">
      <c r="A648">
        <f>HYPERLINK("/home/agent/ScenceRecog/DEDUCE/data/val/drawing_room/RGB100W_CRL30VDJ208Z2012_116445529290603386.jpg")</f>
        <v/>
      </c>
      <c r="B648" t="n">
        <v>2</v>
      </c>
    </row>
    <row r="649">
      <c r="A649">
        <f>HYPERLINK("/home/agent/ScenceRecog/DEDUCE/data/val/drawing_room/RGB100W_3IROBOTIX15974801322130_116444753248617890.jpg")</f>
        <v/>
      </c>
      <c r="B649" t="n">
        <v>2</v>
      </c>
    </row>
    <row r="650">
      <c r="A650">
        <f>HYPERLINK("/home/agent/ScenceRecog/DEDUCE/data/val/drawing_room/RGB100W_CRL30VDJ208Z2075_116445390696843337.jpg")</f>
        <v/>
      </c>
      <c r="B650" t="n">
        <v>3</v>
      </c>
    </row>
    <row r="651">
      <c r="A651">
        <f>HYPERLINK("/home/agent/ScenceRecog/DEDUCE/data/val/drawing_room/RGB100W_CRL30VDJ208Z2070_116445716024420389.jpg")</f>
        <v/>
      </c>
      <c r="B651" t="n">
        <v>2</v>
      </c>
    </row>
    <row r="652">
      <c r="A652">
        <f>HYPERLINK("/home/agent/ScenceRecog/DEDUCE/data/val/drawing_room/RGB100W_CRL30VDJ7B0042_116444784856941102.jpg")</f>
        <v/>
      </c>
      <c r="B652" t="n">
        <v>0</v>
      </c>
    </row>
    <row r="653">
      <c r="A653">
        <f>HYPERLINK("/home/agent/ScenceRecog/DEDUCE/data/val/drawing_room/RGB100W_542500000105_116444768498356340.jpg")</f>
        <v/>
      </c>
      <c r="B653" t="n">
        <v>1</v>
      </c>
    </row>
    <row r="654">
      <c r="A654">
        <f>HYPERLINK("/home/agent/ScenceRecog/DEDUCE/data/val/drawing_room/RGB100W_CRL30VDJ208Z2012_116444761420173055.jpg")</f>
        <v/>
      </c>
      <c r="B654" t="n">
        <v>2</v>
      </c>
    </row>
    <row r="655">
      <c r="A655">
        <f>HYPERLINK("/home/agent/ScenceRecog/DEDUCE/data/val/drawing_room/RGB100W_CRL30VDJ208Z2070_116445744639457643.jpg")</f>
        <v/>
      </c>
      <c r="B655" t="n">
        <v>2</v>
      </c>
    </row>
    <row r="656">
      <c r="A656">
        <f>HYPERLINK("/home/agent/ScenceRecog/DEDUCE/data/val/drawing_room/RGB100W_CRL30VDJ208Z2078_116444756870160759.jpg")</f>
        <v/>
      </c>
      <c r="B656" t="n">
        <v>2</v>
      </c>
    </row>
    <row r="657">
      <c r="A657">
        <f>HYPERLINK("/home/agent/ScenceRecog/DEDUCE/data/val/drawing_room/RGB100W_CRL30VDJ208Z2078_116444759415811703.jpg")</f>
        <v/>
      </c>
      <c r="B657" t="n">
        <v>2</v>
      </c>
    </row>
    <row r="658">
      <c r="A658">
        <f>HYPERLINK("/home/agent/ScenceRecog/DEDUCE/data/val/drawing_room/RGB100W_CRL30VDJ208Z2096_116444816158862305.jpg")</f>
        <v/>
      </c>
      <c r="B658" t="n">
        <v>2</v>
      </c>
    </row>
    <row r="659">
      <c r="A659">
        <f>HYPERLINK("/home/agent/ScenceRecog/DEDUCE/data/val/drawing_room/RGB100W_542500000083_116445442277167141.jpg")</f>
        <v/>
      </c>
      <c r="B659" t="n">
        <v>0</v>
      </c>
    </row>
    <row r="660">
      <c r="A660">
        <f>HYPERLINK("/home/agent/ScenceRecog/DEDUCE/data/val/drawing_room/RGB100W_CRL30VDJ208Z2059_116445288221827945.jpg")</f>
        <v/>
      </c>
      <c r="B660" t="n">
        <v>0</v>
      </c>
    </row>
    <row r="661">
      <c r="A661">
        <f>HYPERLINK("/home/agent/ScenceRecog/DEDUCE/data/val/drawing_room/RGB100W_542500000134_116444741854673832.jpg")</f>
        <v/>
      </c>
      <c r="B661" t="n">
        <v>2</v>
      </c>
    </row>
    <row r="662">
      <c r="A662">
        <f>HYPERLINK("/home/agent/ScenceRecog/DEDUCE/data/val/drawing_room/RGB100W_CRL30VDJ208Z2070_116445719369959005.jpg")</f>
        <v/>
      </c>
      <c r="B662" t="n">
        <v>3</v>
      </c>
    </row>
    <row r="663">
      <c r="A663">
        <f>HYPERLINK("/home/agent/ScenceRecog/DEDUCE/data/val/drawing_room/RGB100W_CRL30VDJ208Z2121_116444740112775761.jpg")</f>
        <v/>
      </c>
      <c r="B663" t="n">
        <v>1</v>
      </c>
    </row>
    <row r="664">
      <c r="A664">
        <f>HYPERLINK("/home/agent/ScenceRecog/DEDUCE/data/val/drawing_room/RGB100W_542500000159_116445305220580917.jpg")</f>
        <v/>
      </c>
      <c r="B664" t="n">
        <v>0</v>
      </c>
    </row>
    <row r="665">
      <c r="A665">
        <f>HYPERLINK("/home/agent/ScenceRecog/DEDUCE/data/val/drawing_room/RGB100W_CRL30VDJ208Z2122_116444738092648786.jpg")</f>
        <v/>
      </c>
      <c r="B665" t="n">
        <v>0</v>
      </c>
    </row>
    <row r="666">
      <c r="A666">
        <f>HYPERLINK("/home/agent/ScenceRecog/DEDUCE/data/val/drawing_room/RGB100W_CRL30VDJ208Z2012_116445022592527289.jpg")</f>
        <v/>
      </c>
      <c r="B666" t="n">
        <v>3</v>
      </c>
    </row>
    <row r="667">
      <c r="A667">
        <f>HYPERLINK("/home/agent/ScenceRecog/DEDUCE/data/val/drawing_room/RGB100W_542500000105_116444754462845420.jpg")</f>
        <v/>
      </c>
      <c r="B667" t="n">
        <v>2</v>
      </c>
    </row>
    <row r="668">
      <c r="A668">
        <f>HYPERLINK("/home/agent/ScenceRecog/DEDUCE/data/val/drawing_room/RGB100W_CRL30VDJ208Z2084_116444804135044688.jpg")</f>
        <v/>
      </c>
      <c r="B668" t="n">
        <v>2</v>
      </c>
    </row>
    <row r="669">
      <c r="A669">
        <f>HYPERLINK("/home/agent/ScenceRecog/DEDUCE/data/val/drawing_room/RGB100W_CRL30VDJ208Z2133_116444742490639293.jpg")</f>
        <v/>
      </c>
      <c r="B669" t="n">
        <v>1</v>
      </c>
    </row>
    <row r="670">
      <c r="A670">
        <f>HYPERLINK("/home/agent/ScenceRecog/DEDUCE/data/val/dining_room/RGB100W_CRL30VDJ208Z2082_116445377108479966.jpg")</f>
        <v/>
      </c>
      <c r="B670" t="n">
        <v>1</v>
      </c>
    </row>
    <row r="671">
      <c r="A671">
        <f>HYPERLINK("/home/agent/ScenceRecog/DEDUCE/data/val/dining_room/RGB100W_CRL30VDJ208Z2070_116445047376586880.jpg")</f>
        <v/>
      </c>
      <c r="B671" t="n">
        <v>1</v>
      </c>
    </row>
    <row r="672">
      <c r="A672">
        <f>HYPERLINK("/home/agent/ScenceRecog/DEDUCE/data/val/dining_room/RGB100W_CRL30VDJ208Z2110_116444746891873888.jpg")</f>
        <v/>
      </c>
      <c r="B672" t="n">
        <v>1</v>
      </c>
    </row>
    <row r="673">
      <c r="A673">
        <f>HYPERLINK("/home/agent/ScenceRecog/DEDUCE/data/val/dining_room/RGB100W_CRL30VDJ208Z2116_116445589693564040.jpg")</f>
        <v/>
      </c>
      <c r="B673" t="n">
        <v>0</v>
      </c>
    </row>
    <row r="674">
      <c r="A674">
        <f>HYPERLINK("/home/agent/ScenceRecog/DEDUCE/data/val/dining_room/RGB100W_CRL30VDJ208Z2082_116446254105912198.jpg")</f>
        <v/>
      </c>
      <c r="B674" t="n">
        <v>1</v>
      </c>
    </row>
    <row r="675">
      <c r="A675">
        <f>HYPERLINK("/home/agent/ScenceRecog/DEDUCE/data/val/dining_room/RGB100W_CRL30VDJ208Z2070_116444960598141415.jpg")</f>
        <v/>
      </c>
      <c r="B675" t="n">
        <v>3</v>
      </c>
    </row>
    <row r="676">
      <c r="A676">
        <f>HYPERLINK("/home/agent/ScenceRecog/DEDUCE/data/val/dining_room/RGB100W_CRL30VDJ208Z2084_116445361382576073.jpg")</f>
        <v/>
      </c>
      <c r="B676" t="n">
        <v>1</v>
      </c>
    </row>
    <row r="677">
      <c r="A677">
        <f>HYPERLINK("/home/agent/ScenceRecog/DEDUCE/data/val/dining_room/RGB100W_CRL30VDJ208Z2133_116444746634527727.jpg")</f>
        <v/>
      </c>
      <c r="B677" t="n">
        <v>1</v>
      </c>
    </row>
    <row r="678">
      <c r="A678">
        <f>HYPERLINK("/home/agent/ScenceRecog/DEDUCE/data/val/dining_room/RGB100W_CRL30VDJ208Z2102_116445053578179950.jpg")</f>
        <v/>
      </c>
      <c r="B678" t="n">
        <v>1</v>
      </c>
    </row>
    <row r="679">
      <c r="A679">
        <f>HYPERLINK("/home/agent/ScenceRecog/DEDUCE/data/val/dining_room/RGB100W_CRL30VDJ208Z2062_116444815865527974.jpg")</f>
        <v/>
      </c>
      <c r="B679" t="n">
        <v>3</v>
      </c>
    </row>
    <row r="680">
      <c r="A680">
        <f>HYPERLINK("/home/agent/ScenceRecog/DEDUCE/data/val/dining_room/RGB100W_3IROBOTIX15974801322130_116444768694529357.jpg")</f>
        <v/>
      </c>
      <c r="B680" t="n">
        <v>1</v>
      </c>
    </row>
    <row r="681">
      <c r="A681">
        <f>HYPERLINK("/home/agent/ScenceRecog/DEDUCE/data/val/dining_room/RGB100W_CRL30VDJ7B0036_116444758435595805.jpg")</f>
        <v/>
      </c>
      <c r="B681" t="n">
        <v>1</v>
      </c>
    </row>
    <row r="682">
      <c r="A682">
        <f>HYPERLINK("/home/agent/ScenceRecog/DEDUCE/data/val/dining_room/RGB100W_CRL30VDJ208Z2100_116446183011331812.jpg")</f>
        <v/>
      </c>
      <c r="B682" t="n">
        <v>2</v>
      </c>
    </row>
    <row r="683">
      <c r="A683">
        <f>HYPERLINK("/home/agent/ScenceRecog/DEDUCE/data/val/dining_room/RGB100W_CRL30VDJ208Z2084_116445139714452955.jpg")</f>
        <v/>
      </c>
      <c r="B683" t="n">
        <v>1</v>
      </c>
    </row>
    <row r="684">
      <c r="A684">
        <f>HYPERLINK("/home/agent/ScenceRecog/DEDUCE/data/val/dining_room/RGB200W_29984CRL30V00000120_116444784350225347.jpg")</f>
        <v/>
      </c>
      <c r="B684" t="n">
        <v>1</v>
      </c>
    </row>
    <row r="685">
      <c r="A685">
        <f>HYPERLINK("/home/agent/ScenceRecog/DEDUCE/data/val/dining_room/RGB100W_CRL30VDJ208Z2070_116445228127243426.jpg")</f>
        <v/>
      </c>
      <c r="B685" t="n">
        <v>2</v>
      </c>
    </row>
    <row r="686">
      <c r="A686">
        <f>HYPERLINK("/home/agent/ScenceRecog/DEDUCE/data/val/dining_room/RGB100W_CRL30VDJ208Z2082_116445293968609365.jpg")</f>
        <v/>
      </c>
      <c r="B686" t="n">
        <v>1</v>
      </c>
    </row>
    <row r="687">
      <c r="A687">
        <f>HYPERLINK("/home/agent/ScenceRecog/DEDUCE/data/val/dining_room/RGB100W_CRL30VDJ208Z2084_116445522133591421.jpg")</f>
        <v/>
      </c>
      <c r="B687" t="n">
        <v>1</v>
      </c>
    </row>
    <row r="688">
      <c r="A688">
        <f>HYPERLINK("/home/agent/ScenceRecog/DEDUCE/data/val/dining_room/RGB100W_CRL30VDJ208Z2075_116446025565146222.jpg")</f>
        <v/>
      </c>
      <c r="B688" t="n">
        <v>1</v>
      </c>
    </row>
    <row r="689">
      <c r="A689">
        <f>HYPERLINK("/home/agent/ScenceRecog/DEDUCE/data/val/dining_room/RGB100W_CRL30VDJ208Z2116_116444884337317429.jpg")</f>
        <v/>
      </c>
      <c r="B689" t="n">
        <v>1</v>
      </c>
    </row>
    <row r="690">
      <c r="A690">
        <f>HYPERLINK("/home/agent/ScenceRecog/DEDUCE/data/val/dining_room/RGB100W_CRL30VDJ208Z2111_116444750697002935.jpg")</f>
        <v/>
      </c>
      <c r="B690" t="n">
        <v>1</v>
      </c>
    </row>
    <row r="691">
      <c r="A691">
        <f>HYPERLINK("/home/agent/ScenceRecog/DEDUCE/data/val/dining_room/RGB100W_CRL30VDJ208Z2070_116445401611894524.jpg")</f>
        <v/>
      </c>
      <c r="B691" t="n">
        <v>1</v>
      </c>
    </row>
    <row r="692">
      <c r="A692">
        <f>HYPERLINK("/home/agent/ScenceRecog/DEDUCE/data/val/dining_room/RGB100W_3IROBOTIX15974801322130_116444768388984659.jpg")</f>
        <v/>
      </c>
      <c r="B692" t="n">
        <v>1</v>
      </c>
    </row>
    <row r="693">
      <c r="A693">
        <f>HYPERLINK("/home/agent/ScenceRecog/DEDUCE/data/val/dining_room/RGB100W_CRL30VDJ208Z2127_116444799375213007.jpg")</f>
        <v/>
      </c>
      <c r="B693" t="n">
        <v>1</v>
      </c>
    </row>
    <row r="694">
      <c r="A694">
        <f>HYPERLINK("/home/agent/ScenceRecog/DEDUCE/data/val/dining_room/RGB100W_CRL30VDJ208Z2070_116445545119979452.jpg")</f>
        <v/>
      </c>
      <c r="B694" t="n">
        <v>1</v>
      </c>
    </row>
    <row r="695">
      <c r="A695">
        <f>HYPERLINK("/home/agent/ScenceRecog/DEDUCE/data/val/dining_room/RGB100W_542500000181_116444764489005698.jpg")</f>
        <v/>
      </c>
      <c r="B695" t="n">
        <v>1</v>
      </c>
    </row>
    <row r="696">
      <c r="A696">
        <f>HYPERLINK("/home/agent/ScenceRecog/DEDUCE/data/val/dining_room/RGB100W_CRL30VDJ208Z2127_116444857752180852.jpg")</f>
        <v/>
      </c>
      <c r="B696" t="n">
        <v>1</v>
      </c>
    </row>
    <row r="697">
      <c r="A697">
        <f>HYPERLINK("/home/agent/ScenceRecog/DEDUCE/data/val/dining_room/RGB100W_CRL30VDJ208Z2084_116445606261517012.jpg")</f>
        <v/>
      </c>
      <c r="B697" t="n">
        <v>1</v>
      </c>
    </row>
    <row r="698">
      <c r="A698">
        <f>HYPERLINK("/home/agent/ScenceRecog/DEDUCE/data/val/dining_room/RGB100W_CRL30VDJ7B0036_116444787368058882.jpg")</f>
        <v/>
      </c>
      <c r="B698" t="n">
        <v>1</v>
      </c>
    </row>
    <row r="699">
      <c r="A699">
        <f>HYPERLINK("/home/agent/ScenceRecog/DEDUCE/data/val/dining_room/RGB100W_542500000108_116445631318684775.jpg")</f>
        <v/>
      </c>
      <c r="B699" t="n">
        <v>4</v>
      </c>
    </row>
    <row r="700">
      <c r="A700">
        <f>HYPERLINK("/home/agent/ScenceRecog/DEDUCE/data/val/dining_room/RGB100W_CRL30VDJ208Z2127_116444981094431433.jpg")</f>
        <v/>
      </c>
      <c r="B700" t="n">
        <v>1</v>
      </c>
    </row>
    <row r="701">
      <c r="A701">
        <f>HYPERLINK("/home/agent/ScenceRecog/DEDUCE/data/val/dining_room/RGB100W_CRL30VDJ208Z2059_116445290908299152.jpg")</f>
        <v/>
      </c>
      <c r="B701" t="n">
        <v>1</v>
      </c>
    </row>
    <row r="702">
      <c r="A702">
        <f>HYPERLINK("/home/agent/ScenceRecog/DEDUCE/data/val/dining_room/RGB100W_CRL30VDJ208Z2078_116445441158478411.jpg")</f>
        <v/>
      </c>
      <c r="B702" t="n">
        <v>0</v>
      </c>
    </row>
    <row r="703">
      <c r="A703">
        <f>HYPERLINK("/home/agent/ScenceRecog/DEDUCE/data/val/dining_room/RGB100W_CRL30VDJ7B0036_116444752863172569.jpg")</f>
        <v/>
      </c>
      <c r="B703" t="n">
        <v>1</v>
      </c>
    </row>
    <row r="704">
      <c r="A704">
        <f>HYPERLINK("/home/agent/ScenceRecog/DEDUCE/data/val/dining_room/RGB100W_CRL30VDJ208Z2102_116444750600305115.jpg")</f>
        <v/>
      </c>
      <c r="B704" t="n">
        <v>1</v>
      </c>
    </row>
    <row r="705">
      <c r="A705">
        <f>HYPERLINK("/home/agent/ScenceRecog/DEDUCE/data/val/dining_room/RGB100W_542500000108_116444789118785103.jpg")</f>
        <v/>
      </c>
      <c r="B705" t="n">
        <v>1</v>
      </c>
    </row>
    <row r="706">
      <c r="A706">
        <f>HYPERLINK("/home/agent/ScenceRecog/DEDUCE/data/val/dining_room/RGB100W_CRL30VDJ208Z2102_116445066443452297.jpg")</f>
        <v/>
      </c>
      <c r="B706" t="n">
        <v>1</v>
      </c>
    </row>
    <row r="707">
      <c r="A707">
        <f>HYPERLINK("/home/agent/ScenceRecog/DEDUCE/data/val/dining_room/RGB100W_CRL30VDJ208Z2062_116445355159259046.jpg")</f>
        <v/>
      </c>
      <c r="B707" t="n">
        <v>1</v>
      </c>
    </row>
    <row r="708">
      <c r="A708">
        <f>HYPERLINK("/home/agent/ScenceRecog/DEDUCE/data/val/dining_room/RGB100W_CRL30VDJ7B0036_116444758741496113.jpg")</f>
        <v/>
      </c>
      <c r="B708" t="n">
        <v>1</v>
      </c>
    </row>
    <row r="709">
      <c r="A709">
        <f>HYPERLINK("/home/agent/ScenceRecog/DEDUCE/data/val/dining_room/RGB100W_CRL30VDJ208Z2070_116445227637381474.jpg")</f>
        <v/>
      </c>
      <c r="B709" t="n">
        <v>1</v>
      </c>
    </row>
    <row r="710">
      <c r="A710">
        <f>HYPERLINK("/home/agent/ScenceRecog/DEDUCE/data/val/dining_room/RGB100W_CRL30VDJ208Z2084_116445141661043414.jpg")</f>
        <v/>
      </c>
      <c r="B710" t="n">
        <v>1</v>
      </c>
    </row>
    <row r="711">
      <c r="A711">
        <f>HYPERLINK("/home/agent/ScenceRecog/DEDUCE/data/val/dining_room/RGB100W_CRL30VDJ208Z2110_116444739347532279.jpg")</f>
        <v/>
      </c>
      <c r="B711" t="n">
        <v>3</v>
      </c>
    </row>
    <row r="712">
      <c r="A712">
        <f>HYPERLINK("/home/agent/ScenceRecog/DEDUCE/data/val/dining_room/RGB100W_CRL30VDJ208Z2075_116445195748354965.jpg")</f>
        <v/>
      </c>
      <c r="B712" t="n">
        <v>1</v>
      </c>
    </row>
    <row r="713">
      <c r="A713">
        <f>HYPERLINK("/home/agent/ScenceRecog/DEDUCE/data/val/dining_room/RGB100W_CRL30VDJ208Z2084_116445135088987392.jpg")</f>
        <v/>
      </c>
      <c r="B713" t="n">
        <v>1</v>
      </c>
    </row>
    <row r="714">
      <c r="A714">
        <f>HYPERLINK("/home/agent/ScenceRecog/DEDUCE/data/val/dining_room/RGB100W_CRL30VDJ7B0036_116444782229086557.jpg")</f>
        <v/>
      </c>
      <c r="B714" t="n">
        <v>1</v>
      </c>
    </row>
    <row r="715">
      <c r="A715">
        <f>HYPERLINK("/home/agent/ScenceRecog/DEDUCE/data/val/dining_room/RGB100W_CRL30VDJ208Z2127_116444758418409151.jpg")</f>
        <v/>
      </c>
      <c r="B715" t="n">
        <v>1</v>
      </c>
    </row>
    <row r="716">
      <c r="A716">
        <f>HYPERLINK("/home/agent/ScenceRecog/DEDUCE/data/val/dining_room/RGB100W_CRL30VDJ208Z2100_116444772795254476.jpg")</f>
        <v/>
      </c>
      <c r="B716" t="n">
        <v>1</v>
      </c>
    </row>
    <row r="717">
      <c r="A717">
        <f>HYPERLINK("/home/agent/ScenceRecog/DEDUCE/data/val/dining_room/RGB100W_CRL30VDJ208Z2084_116444919381640886.jpg")</f>
        <v/>
      </c>
      <c r="B717" t="n">
        <v>1</v>
      </c>
    </row>
    <row r="718">
      <c r="A718">
        <f>HYPERLINK("/home/agent/ScenceRecog/DEDUCE/data/val/dining_room/RGB100W_CRL30VDJ7B0036_116444761390156176.jpg")</f>
        <v/>
      </c>
      <c r="B718" t="n">
        <v>1</v>
      </c>
    </row>
    <row r="719">
      <c r="A719">
        <f>HYPERLINK("/home/agent/ScenceRecog/DEDUCE/data/val/dining_room/RGB100W_CRL30VDJ208Z2082_116445134045352158.jpg")</f>
        <v/>
      </c>
      <c r="B719" t="n">
        <v>2</v>
      </c>
    </row>
    <row r="720">
      <c r="A720">
        <f>HYPERLINK("/home/agent/ScenceRecog/DEDUCE/data/val/dining_room/RGB100W_CRL30VDJ208Z2082_116444833137120511.jpg")</f>
        <v/>
      </c>
      <c r="B720" t="n">
        <v>4</v>
      </c>
    </row>
    <row r="721">
      <c r="A721">
        <f>HYPERLINK("/home/agent/ScenceRecog/DEDUCE/data/val/dining_room/RGB100W_CRL30VDJ208Z2113_116445002006533844.jpg")</f>
        <v/>
      </c>
      <c r="B721" t="n">
        <v>3</v>
      </c>
    </row>
    <row r="722">
      <c r="A722">
        <f>HYPERLINK("/home/agent/ScenceRecog/DEDUCE/data/val/dining_room/RGB100W_CRL30VDJ7B0045_116445856896981046.jpg")</f>
        <v/>
      </c>
      <c r="B722" t="n">
        <v>4</v>
      </c>
    </row>
    <row r="723">
      <c r="A723">
        <f>HYPERLINK("/home/agent/ScenceRecog/DEDUCE/data/val/dining_room/RGB100W_CRL30VDJ208Z2070_116444754608741213.jpg")</f>
        <v/>
      </c>
      <c r="B723" t="n">
        <v>0</v>
      </c>
    </row>
    <row r="724">
      <c r="A724">
        <f>HYPERLINK("/home/agent/ScenceRecog/DEDUCE/data/val/dining_room/RGB100W_CRL30VDJ208Z2062_116445493043712083.jpg")</f>
        <v/>
      </c>
      <c r="B724" t="n">
        <v>2</v>
      </c>
    </row>
    <row r="725">
      <c r="A725">
        <f>HYPERLINK("/home/agent/ScenceRecog/DEDUCE/data/val/dining_room/RGB100W_CRL30VDJ208Z2070_116444969525955349.jpg")</f>
        <v/>
      </c>
      <c r="B725" t="n">
        <v>1</v>
      </c>
    </row>
    <row r="726">
      <c r="A726">
        <f>HYPERLINK("/home/agent/ScenceRecog/DEDUCE/data/val/dining_room/RGB100W_CRL30VDJ208Z2070_116445414186921350.jpg")</f>
        <v/>
      </c>
      <c r="B726" t="n">
        <v>1</v>
      </c>
    </row>
    <row r="727">
      <c r="A727">
        <f>HYPERLINK("/home/agent/ScenceRecog/DEDUCE/data/val/dining_room/RGB100W_CRL30VDJ208Z2103_116444899698026437.jpg")</f>
        <v/>
      </c>
      <c r="B727" t="n">
        <v>3</v>
      </c>
    </row>
    <row r="728">
      <c r="A728">
        <f>HYPERLINK("/home/agent/ScenceRecog/DEDUCE/data/val/dining_room/RGB100W_CRL30VDJ208Z2062_116445244924478381.jpg")</f>
        <v/>
      </c>
      <c r="B728" t="n">
        <v>1</v>
      </c>
    </row>
    <row r="729">
      <c r="A729">
        <f>HYPERLINK("/home/agent/ScenceRecog/DEDUCE/data/val/dining_room/RGB100W_542500000169_116444942381182772.jpg")</f>
        <v/>
      </c>
      <c r="B729" t="n">
        <v>1</v>
      </c>
    </row>
    <row r="730">
      <c r="A730">
        <f>HYPERLINK("/home/agent/ScenceRecog/DEDUCE/data/val/dining_room/RGB100W_CRL30VDJ208Z2062_116445291570969900.jpg")</f>
        <v/>
      </c>
      <c r="B730" t="n">
        <v>1</v>
      </c>
    </row>
    <row r="731">
      <c r="A731">
        <f>HYPERLINK("/home/agent/ScenceRecog/DEDUCE/data/val/dining_room/RGB100W_CRL30VDJ208Z2127_116445283828740849.jpg")</f>
        <v/>
      </c>
      <c r="B731" t="n">
        <v>1</v>
      </c>
    </row>
    <row r="732">
      <c r="A732">
        <f>HYPERLINK("/home/agent/ScenceRecog/DEDUCE/data/val/dining_room/RGB100W_CRL30VDJ208Z2102_116444935573946417.jpg")</f>
        <v/>
      </c>
      <c r="B732" t="n">
        <v>1</v>
      </c>
    </row>
    <row r="733">
      <c r="A733">
        <f>HYPERLINK("/home/agent/ScenceRecog/DEDUCE/data/val/dining_room/RGB100W_CRL30VDJ208Z2070_116445701766078317.jpg")</f>
        <v/>
      </c>
      <c r="B733" t="n">
        <v>1</v>
      </c>
    </row>
    <row r="734">
      <c r="A734">
        <f>HYPERLINK("/home/agent/ScenceRecog/DEDUCE/data/val/dining_room/RGB100W_CRL30VDJ208Z2070_116445585125854768.jpg")</f>
        <v/>
      </c>
      <c r="B734" t="n">
        <v>1</v>
      </c>
    </row>
    <row r="735">
      <c r="A735">
        <f>HYPERLINK("/home/agent/ScenceRecog/DEDUCE/data/val/dining_room/RGB200W_29984CRL30V00000120_116444790843506054.jpg")</f>
        <v/>
      </c>
      <c r="B735" t="n">
        <v>1</v>
      </c>
    </row>
    <row r="736">
      <c r="A736">
        <f>HYPERLINK("/home/agent/ScenceRecog/DEDUCE/data/val/dining_room/RGB100W_CRL30VDJ208Z2127_116444801457531938.jpg")</f>
        <v/>
      </c>
      <c r="B736" t="n">
        <v>1</v>
      </c>
    </row>
    <row r="737">
      <c r="A737">
        <f>HYPERLINK("/home/agent/ScenceRecog/DEDUCE/data/val/dining_room/RGB100W_CRL30VDJ208Z2084_116445145856199130.jpg")</f>
        <v/>
      </c>
      <c r="B737" t="n">
        <v>1</v>
      </c>
    </row>
    <row r="738">
      <c r="A738">
        <f>HYPERLINK("/home/agent/ScenceRecog/DEDUCE/data/val/dining_room/RGB100W_CRL30VDJ208Z2082_116444868854712230.jpg")</f>
        <v/>
      </c>
      <c r="B738" t="n">
        <v>1</v>
      </c>
    </row>
    <row r="739">
      <c r="A739">
        <f>HYPERLINK("/home/agent/ScenceRecog/DEDUCE/data/val/dining_room/RGB100W_CRL30VDJ208Z2109_116444739128253919.jpg")</f>
        <v/>
      </c>
      <c r="B739" t="n">
        <v>1</v>
      </c>
    </row>
    <row r="740">
      <c r="A740">
        <f>HYPERLINK("/home/agent/ScenceRecog/DEDUCE/data/val/dining_room/RGB100W_CRL30VDJ208Z2084_116445146525120285.jpg")</f>
        <v/>
      </c>
      <c r="B740" t="n">
        <v>1</v>
      </c>
    </row>
    <row r="741">
      <c r="A741">
        <f>HYPERLINK("/home/agent/ScenceRecog/DEDUCE/data/val/dining_room/RGB100W_CRL30VDJ208Z2127_116444795425554577.jpg")</f>
        <v/>
      </c>
      <c r="B741" t="n">
        <v>0</v>
      </c>
    </row>
    <row r="742">
      <c r="A742">
        <f>HYPERLINK("/home/agent/ScenceRecog/DEDUCE/data/val/dining_room/RGB100W_CRL30VDJ208Z2113_116445038943351875.jpg")</f>
        <v/>
      </c>
      <c r="B742" t="n">
        <v>3</v>
      </c>
    </row>
    <row r="743">
      <c r="A743">
        <f>HYPERLINK("/home/agent/ScenceRecog/DEDUCE/data/val/dining_room/RGB100W_CRL30VDJ208Z2100_116446147577951330.jpg")</f>
        <v/>
      </c>
      <c r="B743" t="n">
        <v>1</v>
      </c>
    </row>
    <row r="744">
      <c r="A744">
        <f>HYPERLINK("/home/agent/ScenceRecog/DEDUCE/data/val/dining_room/RGB100W_CRL30VDJ208Z2127_116444864711155657.jpg")</f>
        <v/>
      </c>
      <c r="B744" t="n">
        <v>1</v>
      </c>
    </row>
    <row r="745">
      <c r="A745">
        <f>HYPERLINK("/home/agent/ScenceRecog/DEDUCE/data/val/dining_room/RGB100W_CRL30VDJ208Z2100_116446154964448935.jpg")</f>
        <v/>
      </c>
      <c r="B745" t="n">
        <v>1</v>
      </c>
    </row>
    <row r="746">
      <c r="A746">
        <f>HYPERLINK("/home/agent/ScenceRecog/DEDUCE/data/val/dining_room/RGB100W_CRL30VDJ208Z2084_116445134356482799.jpg")</f>
        <v/>
      </c>
      <c r="B746" t="n">
        <v>0</v>
      </c>
    </row>
    <row r="747">
      <c r="A747">
        <f>HYPERLINK("/home/agent/ScenceRecog/DEDUCE/data/val/dining_room/RGB100W_CRL30VDJ208Z2084_116445129086706758.jpg")</f>
        <v/>
      </c>
      <c r="B747" t="n">
        <v>1</v>
      </c>
    </row>
    <row r="748">
      <c r="A748">
        <f>HYPERLINK("/home/agent/ScenceRecog/DEDUCE/data/val/dining_room/RGB100W_CRL30VDJ208Z2127_116444739220426473.jpg")</f>
        <v/>
      </c>
      <c r="B748" t="n">
        <v>1</v>
      </c>
    </row>
    <row r="749">
      <c r="A749">
        <f>HYPERLINK("/home/agent/ScenceRecog/DEDUCE/data/val/dining_room/RGB100W_CRL30VDJ208Z2127_116444819187676517.jpg")</f>
        <v/>
      </c>
      <c r="B749" t="n">
        <v>0</v>
      </c>
    </row>
    <row r="750">
      <c r="A750">
        <f>HYPERLINK("/home/agent/ScenceRecog/DEDUCE/data/val/dining_room/RGB100W_CRL30VDJ208Z2084_116445128963893585.jpg")</f>
        <v/>
      </c>
      <c r="B750" t="n">
        <v>1</v>
      </c>
    </row>
    <row r="751">
      <c r="A751">
        <f>HYPERLINK("/home/agent/ScenceRecog/DEDUCE/data/val/dining_room/RGB100W_CRL30VDJ208Z2082_116445333822365808.jpg")</f>
        <v/>
      </c>
      <c r="B751" t="n">
        <v>2</v>
      </c>
    </row>
    <row r="752">
      <c r="A752">
        <f>HYPERLINK("/home/agent/ScenceRecog/DEDUCE/data/val/dining_room/RGB100W_CRL30VDJ208Z2100_116444773037538728.jpg")</f>
        <v/>
      </c>
      <c r="B752" t="n">
        <v>1</v>
      </c>
    </row>
    <row r="753">
      <c r="A753">
        <f>HYPERLINK("/home/agent/ScenceRecog/DEDUCE/data/val/dining_room/RGB100W_CRL30VDJ208Z2121_116444747198426322.jpg")</f>
        <v/>
      </c>
      <c r="B753" t="n">
        <v>1</v>
      </c>
    </row>
    <row r="754">
      <c r="A754">
        <f>HYPERLINK("/home/agent/ScenceRecog/DEDUCE/data/val/dining_room/RGB100W_CRL30VDJ208Z2102_116445069873426454.jpg")</f>
        <v/>
      </c>
      <c r="B754" t="n">
        <v>1</v>
      </c>
    </row>
    <row r="755">
      <c r="A755">
        <f>HYPERLINK("/home/agent/ScenceRecog/DEDUCE/data/val/dining_room/RGB100W_CRL30VDJ208Z2100_116446148003265801.jpg")</f>
        <v/>
      </c>
      <c r="B755" t="n">
        <v>1</v>
      </c>
    </row>
    <row r="756">
      <c r="A756">
        <f>HYPERLINK("/home/agent/ScenceRecog/DEDUCE/data/val/dining_room/RGB100W_CRL30VDJ7B0036_116444757840346960.jpg")</f>
        <v/>
      </c>
      <c r="B756" t="n">
        <v>1</v>
      </c>
    </row>
    <row r="757">
      <c r="A757">
        <f>HYPERLINK("/home/agent/ScenceRecog/DEDUCE/data/val/dining_room/RGB100W_CRL30VDJ208Z2103_116445458131362799.jpg")</f>
        <v/>
      </c>
      <c r="B757" t="n">
        <v>1</v>
      </c>
    </row>
    <row r="758">
      <c r="A758">
        <f>HYPERLINK("/home/agent/ScenceRecog/DEDUCE/data/val/dining_room/RGB100W_542500000083_116445096989567356.jpg")</f>
        <v/>
      </c>
      <c r="B758" t="n">
        <v>1</v>
      </c>
    </row>
    <row r="759">
      <c r="A759">
        <f>HYPERLINK("/home/agent/ScenceRecog/DEDUCE/data/val/dining_room/RGB100W_CRL30VDJ208Z2127_116444793893636271.jpg")</f>
        <v/>
      </c>
      <c r="B759" t="n">
        <v>0</v>
      </c>
    </row>
    <row r="760">
      <c r="A760">
        <f>HYPERLINK("/home/agent/ScenceRecog/DEDUCE/data/val/dining_room/RGB100W_CRL30VDJ208Z2100_116446183980456152.jpg")</f>
        <v/>
      </c>
      <c r="B760" t="n">
        <v>1</v>
      </c>
    </row>
    <row r="761">
      <c r="A761">
        <f>HYPERLINK("/home/agent/ScenceRecog/DEDUCE/data/val/dining_room/RGB100W_CRL30VDJ208Z2100_116446188871796538.jpg")</f>
        <v/>
      </c>
      <c r="B761" t="n">
        <v>2</v>
      </c>
    </row>
    <row r="762">
      <c r="A762">
        <f>HYPERLINK("/home/agent/ScenceRecog/DEDUCE/data/val/dining_room/RGB100W_CRL30VDJ208Z2110_116444759662048406.jpg")</f>
        <v/>
      </c>
      <c r="B762" t="n">
        <v>3</v>
      </c>
    </row>
    <row r="763">
      <c r="A763">
        <f>HYPERLINK("/home/agent/ScenceRecog/DEDUCE/data/val/dining_room/RGB200W_29984CRL30V00000120_116444903982539784.jpg")</f>
        <v/>
      </c>
      <c r="B763" t="n">
        <v>1</v>
      </c>
    </row>
    <row r="764">
      <c r="A764">
        <f>HYPERLINK("/home/agent/ScenceRecog/DEDUCE/data/val/dining_room/RGB100W_CRL30VDJ208Z2084_116445520610285810.jpg")</f>
        <v/>
      </c>
      <c r="B764" t="n">
        <v>1</v>
      </c>
    </row>
    <row r="765">
      <c r="A765">
        <f>HYPERLINK("/home/agent/ScenceRecog/DEDUCE/data/val/dining_room/RGB200W_29984CRL30V00000120_116444903321934663.jpg")</f>
        <v/>
      </c>
      <c r="B765" t="n">
        <v>1</v>
      </c>
    </row>
    <row r="766">
      <c r="A766">
        <f>HYPERLINK("/home/agent/ScenceRecog/DEDUCE/data/val/dining_room/RGB100W_CRL30VDJ208Z2084_116445153235015451.jpg")</f>
        <v/>
      </c>
      <c r="B766" t="n">
        <v>2</v>
      </c>
    </row>
    <row r="767">
      <c r="A767">
        <f>HYPERLINK("/home/agent/ScenceRecog/DEDUCE/data/val/dining_room/RGB100W_CRL30VDJ208Z2084_116444737927820776.jpg")</f>
        <v/>
      </c>
      <c r="B767" t="n">
        <v>1</v>
      </c>
    </row>
    <row r="768">
      <c r="A768">
        <f>HYPERLINK("/home/agent/ScenceRecog/DEDUCE/data/val/dining_room/RGB100W_CRL30VDJ208Z2127_116444864223073170.jpg")</f>
        <v/>
      </c>
      <c r="B768" t="n">
        <v>1</v>
      </c>
    </row>
    <row r="769">
      <c r="A769">
        <f>HYPERLINK("/home/agent/ScenceRecog/DEDUCE/data/val/dining_room/RGB100W_CRL30VDJ208Z2116_116444762853680878.jpg")</f>
        <v/>
      </c>
      <c r="B769" t="n">
        <v>1</v>
      </c>
    </row>
    <row r="770">
      <c r="A770">
        <f>HYPERLINK("/home/agent/ScenceRecog/DEDUCE/data/val/dining_room/RGB100W_CRL30VDJ208Z2113_116446204128240481.jpg")</f>
        <v/>
      </c>
      <c r="B770" t="n">
        <v>1</v>
      </c>
    </row>
    <row r="771">
      <c r="A771">
        <f>HYPERLINK("/home/agent/ScenceRecog/DEDUCE/data/val/dining_room/RGB100W_CRL30VDJ208Z2084_116445606588335080.jpg")</f>
        <v/>
      </c>
      <c r="B771" t="n">
        <v>1</v>
      </c>
    </row>
    <row r="772">
      <c r="A772">
        <f>HYPERLINK("/home/agent/ScenceRecog/DEDUCE/data/val/dining_room/RGB100W_CRL30VDJ208Z2084_116445134783844752.jpg")</f>
        <v/>
      </c>
      <c r="B772" t="n">
        <v>1</v>
      </c>
    </row>
    <row r="773">
      <c r="A773">
        <f>HYPERLINK("/home/agent/ScenceRecog/DEDUCE/data/val/dining_room/RGB100W_CRL30VDJ208Z2113_116444917563614505.jpg")</f>
        <v/>
      </c>
      <c r="B773" t="n">
        <v>1</v>
      </c>
    </row>
    <row r="774">
      <c r="A774">
        <f>HYPERLINK("/home/agent/ScenceRecog/DEDUCE/data/val/dining_room/RGB100W_CRL30VDJ208Z2084_116445149668887437.jpg")</f>
        <v/>
      </c>
      <c r="B774" t="n">
        <v>1</v>
      </c>
    </row>
    <row r="775">
      <c r="A775">
        <f>HYPERLINK("/home/agent/ScenceRecog/DEDUCE/data/val/dining_room/RGB100W_CRL30VDJ7B0036_116444782897195366.jpg")</f>
        <v/>
      </c>
      <c r="B775" t="n">
        <v>1</v>
      </c>
    </row>
    <row r="776">
      <c r="A776">
        <f>HYPERLINK("/home/agent/ScenceRecog/DEDUCE/data/val/dining_room/RGB100W_CRL30VDJ208Z2070_116444829737256975.jpg")</f>
        <v/>
      </c>
      <c r="B776" t="n">
        <v>4</v>
      </c>
    </row>
    <row r="777">
      <c r="A777">
        <f>HYPERLINK("/home/agent/ScenceRecog/DEDUCE/data/val/dining_room/RGB100W_CRL30VDJ208Z2084_116445606200947753.jpg")</f>
        <v/>
      </c>
      <c r="B777" t="n">
        <v>1</v>
      </c>
    </row>
    <row r="778">
      <c r="A778">
        <f>HYPERLINK("/home/agent/ScenceRecog/DEDUCE/data/val/dining_room/RGB100W_CRL30VDJ208Z2103_116446080853986558.jpg")</f>
        <v/>
      </c>
      <c r="B778" t="n">
        <v>1</v>
      </c>
    </row>
    <row r="779">
      <c r="A779">
        <f>HYPERLINK("/home/agent/ScenceRecog/DEDUCE/data/val/dining_room/RGB100W_CRL30VDJ208Z2103_116446130117587212.jpg")</f>
        <v/>
      </c>
      <c r="B779" t="n">
        <v>3</v>
      </c>
    </row>
    <row r="780">
      <c r="A780">
        <f>HYPERLINK("/home/agent/ScenceRecog/DEDUCE/data/val/dining_room/RGB100W_CRL30VDJ208Z2070_116445745498105163.jpg")</f>
        <v/>
      </c>
      <c r="B780" t="n">
        <v>0</v>
      </c>
    </row>
    <row r="781">
      <c r="A781">
        <f>HYPERLINK("/home/agent/ScenceRecog/DEDUCE/data/val/dining_room/RGB100W_CRL30VDJ208Z2100_116446179617660057.jpg")</f>
        <v/>
      </c>
      <c r="B781" t="n">
        <v>1</v>
      </c>
    </row>
    <row r="782">
      <c r="A782">
        <f>HYPERLINK("/home/agent/ScenceRecog/DEDUCE/data/val/dining_room/RGB100W_CRL30VDJ7B0036_116444791328574776.jpg")</f>
        <v/>
      </c>
      <c r="B782" t="n">
        <v>1</v>
      </c>
    </row>
    <row r="783">
      <c r="A783">
        <f>HYPERLINK("/home/agent/ScenceRecog/DEDUCE/data/val/dining_room/RGB100W_CRL30VDJ208Z2127_116444824858258844.jpg")</f>
        <v/>
      </c>
      <c r="B783" t="n">
        <v>0</v>
      </c>
    </row>
    <row r="784">
      <c r="A784">
        <f>HYPERLINK("/home/agent/ScenceRecog/DEDUCE/data/val/dining_room/RGB100W_CRL30VDJ208Z2103_116445225716923579.jpg")</f>
        <v/>
      </c>
      <c r="B784" t="n">
        <v>2</v>
      </c>
    </row>
    <row r="785">
      <c r="A785">
        <f>HYPERLINK("/home/agent/ScenceRecog/DEDUCE/data/val/dining_room/RGB100W_CRL30VDJ208Z2116_116444752422010810.jpg")</f>
        <v/>
      </c>
      <c r="B785" t="n">
        <v>1</v>
      </c>
    </row>
    <row r="786">
      <c r="A786">
        <f>HYPERLINK("/home/agent/ScenceRecog/DEDUCE/data/val/dining_room/RGB100W_CRL30VDJ208Z2070_116445054601350965.jpg")</f>
        <v/>
      </c>
      <c r="B786" t="n">
        <v>1</v>
      </c>
    </row>
    <row r="787">
      <c r="A787">
        <f>HYPERLINK("/home/agent/ScenceRecog/DEDUCE/data/val/dining_room/RGB100W_CRL30VDJ208Z2127_116444981521407624.jpg")</f>
        <v/>
      </c>
      <c r="B787" t="n">
        <v>1</v>
      </c>
    </row>
    <row r="788">
      <c r="A788">
        <f>HYPERLINK("/home/agent/ScenceRecog/DEDUCE/data/val/dining_room/RGB100W_CRL30VDJ208Z2096_116444951781259148.jpg")</f>
        <v/>
      </c>
      <c r="B788" t="n">
        <v>1</v>
      </c>
    </row>
    <row r="789">
      <c r="A789">
        <f>HYPERLINK("/home/agent/ScenceRecog/DEDUCE/data/val/dining_room/RGB100W_CRL30VDJ208Z2070_116445107249289095.jpg")</f>
        <v/>
      </c>
      <c r="B789" t="n">
        <v>1</v>
      </c>
    </row>
    <row r="790">
      <c r="A790">
        <f>HYPERLINK("/home/agent/ScenceRecog/DEDUCE/data/val/dining_room/RGB100W_CRL30VDJ208Z2113_116444983699162411.jpg")</f>
        <v/>
      </c>
      <c r="B790" t="n">
        <v>1</v>
      </c>
    </row>
    <row r="791">
      <c r="A791">
        <f>HYPERLINK("/home/agent/ScenceRecog/DEDUCE/data/val/dining_room/RGB100W_3IROBOTIX15974801322130_116444879088649924.jpg")</f>
        <v/>
      </c>
      <c r="B791" t="n">
        <v>1</v>
      </c>
    </row>
    <row r="792">
      <c r="A792">
        <f>HYPERLINK("/home/agent/ScenceRecog/DEDUCE/data/val/dining_room/RGB100W_CRL30VDJ208Z2102_116445057116076878.jpg")</f>
        <v/>
      </c>
      <c r="B792" t="n">
        <v>4</v>
      </c>
    </row>
    <row r="793">
      <c r="A793">
        <f>HYPERLINK("/home/agent/ScenceRecog/DEDUCE/data/val/dining_room/RGB100W_CRL30VDJ208Z2127_116444994509740295.jpg")</f>
        <v/>
      </c>
      <c r="B793" t="n">
        <v>1</v>
      </c>
    </row>
    <row r="794">
      <c r="A794">
        <f>HYPERLINK("/home/agent/ScenceRecog/DEDUCE/data/val/dining_room/RGB100W_CRL30VDJ208Z2096_116444946192797915.jpg")</f>
        <v/>
      </c>
      <c r="B794" t="n">
        <v>1</v>
      </c>
    </row>
    <row r="795">
      <c r="A795">
        <f>HYPERLINK("/home/agent/ScenceRecog/DEDUCE/data/val/dining_room/RGB100W_CRL30VDJ208Z2103_116445458561390986.jpg")</f>
        <v/>
      </c>
      <c r="B795" t="n">
        <v>1</v>
      </c>
    </row>
    <row r="796">
      <c r="A796">
        <f>HYPERLINK("/home/agent/ScenceRecog/DEDUCE/data/val/dining_room/RGB100W_CRL30VDJ208Z2075_116445194956297615.jpg")</f>
        <v/>
      </c>
      <c r="B796" t="n">
        <v>1</v>
      </c>
    </row>
    <row r="797">
      <c r="A797">
        <f>HYPERLINK("/home/agent/ScenceRecog/DEDUCE/data/val/dining_room/RGB100W_CRL30VDJ208Z2070_116445744701699007.jpg")</f>
        <v/>
      </c>
      <c r="B797" t="n">
        <v>1</v>
      </c>
    </row>
    <row r="798">
      <c r="A798">
        <f>HYPERLINK("/home/agent/ScenceRecog/DEDUCE/data/val/dining_room/RGB200W_29984CRL30V00000120_116444788977756766.jpg")</f>
        <v/>
      </c>
      <c r="B798" t="n">
        <v>1</v>
      </c>
    </row>
    <row r="799">
      <c r="A799">
        <f>HYPERLINK("/home/agent/ScenceRecog/DEDUCE/data/val/dining_room/RGB100W_CRL30VDJ208Z2127_116444747680874503.jpg")</f>
        <v/>
      </c>
      <c r="B799" t="n">
        <v>1</v>
      </c>
    </row>
    <row r="800">
      <c r="A800">
        <f>HYPERLINK("/home/agent/ScenceRecog/DEDUCE/data/val/dining_room/RGB100W_CRL30VDJ208Z2062_116444819239914090.jpg")</f>
        <v/>
      </c>
      <c r="B800" t="n">
        <v>1</v>
      </c>
    </row>
    <row r="801">
      <c r="A801">
        <f>HYPERLINK("/home/agent/ScenceRecog/DEDUCE/data/val/dining_room/RGB100W_CRL30VDJ208Z2082_116445270721591280.jpg")</f>
        <v/>
      </c>
      <c r="B801" t="n">
        <v>2</v>
      </c>
    </row>
    <row r="802">
      <c r="A802">
        <f>HYPERLINK("/home/agent/ScenceRecog/DEDUCE/data/val/dining_room/RGB100W_CRL30VDJ208Z2084_116445521512531964.jpg")</f>
        <v/>
      </c>
      <c r="B802" t="n">
        <v>1</v>
      </c>
    </row>
    <row r="803">
      <c r="A803">
        <f>HYPERLINK("/home/agent/ScenceRecog/DEDUCE/data/val/dining_room/RGB100W_CRL30VDJ208Z2064_116445594714099075.jpg")</f>
        <v/>
      </c>
      <c r="B803" t="n">
        <v>3</v>
      </c>
    </row>
    <row r="804">
      <c r="A804">
        <f>HYPERLINK("/home/agent/ScenceRecog/DEDUCE/data/val/dining_room/RGB100W_CRL30VDJ208Z2082_116445282304859520.jpg")</f>
        <v/>
      </c>
      <c r="B804" t="n">
        <v>3</v>
      </c>
    </row>
    <row r="805">
      <c r="A805">
        <f>HYPERLINK("/home/agent/ScenceRecog/DEDUCE/data/val/dining_room/RGB100W_CRL30VDJ208Z2084_116445144248034556.jpg")</f>
        <v/>
      </c>
      <c r="B805" t="n">
        <v>1</v>
      </c>
    </row>
    <row r="806">
      <c r="A806">
        <f>HYPERLINK("/home/agent/ScenceRecog/DEDUCE/data/val/dining_room/RGB100W_CRL30VDJ7B0036_116444760451225185.jpg")</f>
        <v/>
      </c>
      <c r="B806" t="n">
        <v>1</v>
      </c>
    </row>
    <row r="807">
      <c r="A807">
        <f>HYPERLINK("/home/agent/ScenceRecog/DEDUCE/data/val/dining_room/RGB100W_CRL30VDJ208Z2100_116446149650742664.jpg")</f>
        <v/>
      </c>
      <c r="B807" t="n">
        <v>1</v>
      </c>
    </row>
    <row r="808">
      <c r="A808">
        <f>HYPERLINK("/home/agent/ScenceRecog/DEDUCE/data/val/dining_room/RGB100W_CRL30VDJ208Z2070_116445748995340838.jpg")</f>
        <v/>
      </c>
      <c r="B808" t="n">
        <v>1</v>
      </c>
    </row>
    <row r="809">
      <c r="A809">
        <f>HYPERLINK("/home/agent/ScenceRecog/DEDUCE/data/val/dining_room/RGB100W_CRL30VDJ208Z2082_116445345423261413.jpg")</f>
        <v/>
      </c>
      <c r="B809" t="n">
        <v>1</v>
      </c>
    </row>
    <row r="810">
      <c r="A810">
        <f>HYPERLINK("/home/agent/ScenceRecog/DEDUCE/data/val/dining_room/RGB100W_542500000134_116444745414535825.jpg")</f>
        <v/>
      </c>
      <c r="B810" t="n">
        <v>0</v>
      </c>
    </row>
    <row r="811">
      <c r="A811">
        <f>HYPERLINK("/home/agent/ScenceRecog/DEDUCE/data/val/dining_room/RGB100W_CRL30VDJ208Z2102_116444751148461338.jpg")</f>
        <v/>
      </c>
      <c r="B811" t="n">
        <v>1</v>
      </c>
    </row>
    <row r="812">
      <c r="A812">
        <f>HYPERLINK("/home/agent/ScenceRecog/DEDUCE/data/val/dining_room/RGB100W_CRL30VDJ208Z2075_116446222238132308.jpg")</f>
        <v/>
      </c>
      <c r="B812" t="n">
        <v>1</v>
      </c>
    </row>
    <row r="813">
      <c r="A813">
        <f>HYPERLINK("/home/agent/ScenceRecog/DEDUCE/data/val/dining_room/RGB100W_CRL30VDJ208Z2082_116444873225208873.jpg")</f>
        <v/>
      </c>
      <c r="B813" t="n">
        <v>1</v>
      </c>
    </row>
    <row r="814">
      <c r="A814">
        <f>HYPERLINK("/home/agent/ScenceRecog/DEDUCE/data/val/dining_room/RGB100W_542500000134_116444752718069403.jpg")</f>
        <v/>
      </c>
      <c r="B814" t="n">
        <v>3</v>
      </c>
    </row>
    <row r="815">
      <c r="A815">
        <f>HYPERLINK("/home/agent/ScenceRecog/DEDUCE/data/val/dining_room/RGB100W_CRL30VDJ7B0045_116444964491730993.jpg")</f>
        <v/>
      </c>
      <c r="B815" t="n">
        <v>3</v>
      </c>
    </row>
    <row r="816">
      <c r="A816">
        <f>HYPERLINK("/home/agent/ScenceRecog/DEDUCE/data/val/dining_room/RGB100W_CRL30VDJ208Z2084_116445135345242322.jpg")</f>
        <v/>
      </c>
      <c r="B816" t="n">
        <v>1</v>
      </c>
    </row>
    <row r="817">
      <c r="A817">
        <f>HYPERLINK("/home/agent/ScenceRecog/DEDUCE/data/val/dining_room/RGB100W_CRL30VDJ208Z2062_116445288726934122.jpg")</f>
        <v/>
      </c>
      <c r="B817" t="n">
        <v>1</v>
      </c>
    </row>
    <row r="818">
      <c r="A818">
        <f>HYPERLINK("/home/agent/ScenceRecog/DEDUCE/data/val/dining_room/RGB100W_CRL30VDJ208Z2103_116444892108620071.jpg")</f>
        <v/>
      </c>
      <c r="B818" t="n">
        <v>3</v>
      </c>
    </row>
    <row r="819">
      <c r="A819">
        <f>HYPERLINK("/home/agent/ScenceRecog/DEDUCE/data/val/dining_room/RGB100W_CRL30VDJ7B0036_116444756782723921.jpg")</f>
        <v/>
      </c>
      <c r="B819" t="n">
        <v>1</v>
      </c>
    </row>
    <row r="820">
      <c r="A820">
        <f>HYPERLINK("/home/agent/ScenceRecog/DEDUCE/data/val/dining_room/RGB100W_CRL30VDJ208Z2084_116444801770083728.jpg")</f>
        <v/>
      </c>
      <c r="B820" t="n">
        <v>0</v>
      </c>
    </row>
    <row r="821">
      <c r="A821">
        <f>HYPERLINK("/home/agent/ScenceRecog/DEDUCE/data/val/dining_room/RGB100W_CRL30VDJ208Z2062_116444819056216227.jpg")</f>
        <v/>
      </c>
      <c r="B821" t="n">
        <v>1</v>
      </c>
    </row>
    <row r="822">
      <c r="A822">
        <f>HYPERLINK("/home/agent/ScenceRecog/DEDUCE/data/val/dining_room/RGB100W_CRL30VDJ208Z2070_116445223479886630.jpg")</f>
        <v/>
      </c>
      <c r="B822" t="n">
        <v>1</v>
      </c>
    </row>
    <row r="823">
      <c r="A823">
        <f>HYPERLINK("/home/agent/ScenceRecog/DEDUCE/data/val/dining_room/RGB100W_CRL30VDJ208Z2127_116444858420688317.jpg")</f>
        <v/>
      </c>
      <c r="B823" t="n">
        <v>1</v>
      </c>
    </row>
    <row r="824">
      <c r="A824">
        <f>HYPERLINK("/home/agent/ScenceRecog/DEDUCE/data/val/dining_room/RGB100W_CRL30VDJ208Z2084_116444737075171971.jpg")</f>
        <v/>
      </c>
      <c r="B824" t="n">
        <v>0</v>
      </c>
    </row>
    <row r="825">
      <c r="A825">
        <f>HYPERLINK("/home/agent/ScenceRecog/DEDUCE/data/val/dining_room/RGB100W_CRL30VDJ208Z2084_116444804858580368.jpg")</f>
        <v/>
      </c>
      <c r="B825" t="n">
        <v>1</v>
      </c>
    </row>
    <row r="826">
      <c r="A826">
        <f>HYPERLINK("/home/agent/ScenceRecog/DEDUCE/data/val/dining_room/RGB100W_CRL30VDJ208Z2082_116444829569143668.jpg")</f>
        <v/>
      </c>
      <c r="B826" t="n">
        <v>1</v>
      </c>
    </row>
    <row r="827">
      <c r="A827">
        <f>HYPERLINK("/home/agent/ScenceRecog/DEDUCE/data/val/dining_room/RGB100W_3IROBOTIX15974801322130_116444756235287806.jpg")</f>
        <v/>
      </c>
      <c r="B827" t="n">
        <v>1</v>
      </c>
    </row>
    <row r="828">
      <c r="A828">
        <f>HYPERLINK("/home/agent/ScenceRecog/DEDUCE/data/val/dining_room/RGB100W_CRL30VDJ208Z2070_116444970744886574.jpg")</f>
        <v/>
      </c>
      <c r="B828" t="n">
        <v>1</v>
      </c>
    </row>
    <row r="829">
      <c r="A829">
        <f>HYPERLINK("/home/agent/ScenceRecog/DEDUCE/data/val/dining_room/RGB100W_CRL30VDJ208Z2101_116445238257407158.jpg")</f>
        <v/>
      </c>
      <c r="B829" t="n">
        <v>1</v>
      </c>
    </row>
    <row r="830">
      <c r="A830">
        <f>HYPERLINK("/home/agent/ScenceRecog/DEDUCE/data/val/dining_room/RGB100W_CRL30VDJ208Z2127_116444739997415162.jpg")</f>
        <v/>
      </c>
      <c r="B830" t="n">
        <v>0</v>
      </c>
    </row>
    <row r="831">
      <c r="A831">
        <f>HYPERLINK("/home/agent/ScenceRecog/DEDUCE/data/val/dining_room/RGB100W_CRL30VDJ208Z2070_116444968664235271.jpg")</f>
        <v/>
      </c>
      <c r="B831" t="n">
        <v>1</v>
      </c>
    </row>
    <row r="832">
      <c r="A832">
        <f>HYPERLINK("/home/agent/ScenceRecog/DEDUCE/data/val/dining_room/RGB100W_CRL30VDJ208Z2070_116445107308827325.jpg")</f>
        <v/>
      </c>
      <c r="B832" t="n">
        <v>1</v>
      </c>
    </row>
    <row r="833">
      <c r="A833">
        <f>HYPERLINK("/home/agent/ScenceRecog/DEDUCE/data/val/dining_room/RGB100W_CRL30VDJ208Z2074_116444759354823065.jpg")</f>
        <v/>
      </c>
      <c r="B833" t="n">
        <v>4</v>
      </c>
    </row>
    <row r="834">
      <c r="A834">
        <f>HYPERLINK("/home/agent/ScenceRecog/DEDUCE/data/val/dining_room/RGB100W_CRL30VDJ208Z2116_116444746512670208.jpg")</f>
        <v/>
      </c>
      <c r="B834" t="n">
        <v>1</v>
      </c>
    </row>
    <row r="835">
      <c r="A835">
        <f>HYPERLINK("/home/agent/ScenceRecog/DEDUCE/data/val/dining_room/RGB100W_CRL30VDJ7B0042_116444757253998579.jpg")</f>
        <v/>
      </c>
      <c r="B835" t="n">
        <v>4</v>
      </c>
    </row>
    <row r="836">
      <c r="A836">
        <f>HYPERLINK("/home/agent/ScenceRecog/DEDUCE/data/val/dining_room/RGB100W_CRL30VDJ208Z2096_116444744982128717.jpg")</f>
        <v/>
      </c>
      <c r="B836" t="n">
        <v>1</v>
      </c>
    </row>
    <row r="837">
      <c r="A837">
        <f>HYPERLINK("/home/agent/ScenceRecog/DEDUCE/data/val/dining_room/RGB100W_CRL30VDJ208Z2062_116445008503820967.jpg")</f>
        <v/>
      </c>
      <c r="B837" t="n">
        <v>0</v>
      </c>
    </row>
    <row r="838">
      <c r="A838">
        <f>HYPERLINK("/home/agent/ScenceRecog/DEDUCE/data/val/dining_room/RGB100W_CRL30VDJ7B0036_116444751992932166.jpg")</f>
        <v/>
      </c>
      <c r="B838" t="n">
        <v>1</v>
      </c>
    </row>
    <row r="839">
      <c r="A839">
        <f>HYPERLINK("/home/agent/ScenceRecog/DEDUCE/data/val/dining_room/RGB100W_CRL30VDJ208Z2070_116445411799325900.jpg")</f>
        <v/>
      </c>
      <c r="B839" t="n">
        <v>1</v>
      </c>
    </row>
    <row r="840">
      <c r="A840">
        <f>HYPERLINK("/home/agent/ScenceRecog/DEDUCE/data/val/dining_room/RGB100W_CRL30VDJ208Z2100_116446174012108080.jpg")</f>
        <v/>
      </c>
      <c r="B840" t="n">
        <v>4</v>
      </c>
    </row>
    <row r="841">
      <c r="A841">
        <f>HYPERLINK("/home/agent/ScenceRecog/DEDUCE/data/val/dining_room/RGB100W_CRL30VDJ208Z2070_116445047071763142.jpg")</f>
        <v/>
      </c>
      <c r="B841" t="n">
        <v>1</v>
      </c>
    </row>
    <row r="842">
      <c r="A842">
        <f>HYPERLINK("/home/agent/ScenceRecog/DEDUCE/data/val/dining_room/RGB100W_CRL30VDJ208Z2084_116445151078055700.jpg")</f>
        <v/>
      </c>
      <c r="B842" t="n">
        <v>1</v>
      </c>
    </row>
    <row r="843">
      <c r="A843">
        <f>HYPERLINK("/home/agent/ScenceRecog/DEDUCE/data/val/dining_room/RGB100W_CRL30VDJ208Z2070_116444835860394704.jpg")</f>
        <v/>
      </c>
      <c r="B843" t="n">
        <v>1</v>
      </c>
    </row>
    <row r="844">
      <c r="A844">
        <f>HYPERLINK("/home/agent/ScenceRecog/DEDUCE/data/val/dining_room/RGB100W_CRL30VDJ208Z2100_116446144104141739.jpg")</f>
        <v/>
      </c>
      <c r="B844" t="n">
        <v>1</v>
      </c>
    </row>
    <row r="845">
      <c r="A845">
        <f>HYPERLINK("/home/agent/ScenceRecog/DEDUCE/data/val/dining_room/RGB100W_CRL30VDJ208Z2127_116444872225720531.jpg")</f>
        <v/>
      </c>
      <c r="B845" t="n">
        <v>1</v>
      </c>
    </row>
    <row r="846">
      <c r="A846">
        <f>HYPERLINK("/home/agent/ScenceRecog/DEDUCE/data/val/dining_room/RGB100W_CRL30VDJ208Z2078_116444751697991743.jpg")</f>
        <v/>
      </c>
      <c r="B846" t="n">
        <v>1</v>
      </c>
    </row>
    <row r="847">
      <c r="A847">
        <f>HYPERLINK("/home/agent/ScenceRecog/DEDUCE/data/val/dining_room/RGB100W_CRL30VDJ208Z2078_116444759601872546.jpg")</f>
        <v/>
      </c>
      <c r="B847" t="n">
        <v>1</v>
      </c>
    </row>
    <row r="848">
      <c r="A848">
        <f>HYPERLINK("/home/agent/ScenceRecog/DEDUCE/data/val/dining_room/RGB100W_CRL30VDJ208Z2082_116445694690043737.jpg")</f>
        <v/>
      </c>
      <c r="B848" t="n">
        <v>1</v>
      </c>
    </row>
    <row r="849">
      <c r="A849">
        <f>HYPERLINK("/home/agent/ScenceRecog/DEDUCE/data/val/dining_room/RGB100W_CRL30VDJ208Z2070_116445577531383835.jpg")</f>
        <v/>
      </c>
      <c r="B849" t="n">
        <v>1</v>
      </c>
    </row>
    <row r="850">
      <c r="A850">
        <f>HYPERLINK("/home/agent/ScenceRecog/DEDUCE/data/val/dining_room/RGB100W_CRL30VDJ208Z2070_116445409521519019.jpg")</f>
        <v/>
      </c>
      <c r="B850" t="n">
        <v>3</v>
      </c>
    </row>
    <row r="851">
      <c r="A851">
        <f>HYPERLINK("/home/agent/ScenceRecog/DEDUCE/data/val/dining_room/RGB100W_CRL30VDJ208Z2082_116445188740592783.jpg")</f>
        <v/>
      </c>
      <c r="B851" t="n">
        <v>1</v>
      </c>
    </row>
    <row r="852">
      <c r="A852">
        <f>HYPERLINK("/home/agent/ScenceRecog/DEDUCE/data/val/dining_room/RGB100W_CRL30VDJ208Z2103_116446045131225714.jpg")</f>
        <v/>
      </c>
      <c r="B852" t="n">
        <v>1</v>
      </c>
    </row>
    <row r="853">
      <c r="A853">
        <f>HYPERLINK("/home/agent/ScenceRecog/DEDUCE/data/val/dining_room/RGB100W_CRL30VDJ208Z2127_116444740462524205.jpg")</f>
        <v/>
      </c>
      <c r="B853" t="n">
        <v>1</v>
      </c>
    </row>
    <row r="854">
      <c r="A854">
        <f>HYPERLINK("/home/agent/ScenceRecog/DEDUCE/data/val/dining_room/RGB100W_CRL30VDJ208Z2084_116445517653912751.jpg")</f>
        <v/>
      </c>
      <c r="B854" t="n">
        <v>1</v>
      </c>
    </row>
    <row r="855">
      <c r="A855">
        <f>HYPERLINK("/home/agent/ScenceRecog/DEDUCE/data/val/dining_room/RGB100W_CRL30VDJ208Z2127_116444740280193400.jpg")</f>
        <v/>
      </c>
      <c r="B855" t="n">
        <v>1</v>
      </c>
    </row>
    <row r="856">
      <c r="A856">
        <f>HYPERLINK("/home/agent/ScenceRecog/DEDUCE/data/val/dining_room/RGB100W_CRL30VDJ208Z2070_116444832738974965.jpg")</f>
        <v/>
      </c>
      <c r="B856" t="n">
        <v>1</v>
      </c>
    </row>
    <row r="857">
      <c r="A857">
        <f>HYPERLINK("/home/agent/ScenceRecog/DEDUCE/data/val/dining_room/RGB100W_CRL30VDJ208Z2127_116444759456321652.jpg")</f>
        <v/>
      </c>
      <c r="B857" t="n">
        <v>1</v>
      </c>
    </row>
    <row r="858">
      <c r="A858">
        <f>HYPERLINK("/home/agent/ScenceRecog/DEDUCE/data/val/dining_room/RGB100W_CRL30VDJ208Z2062_116444785356928314.jpg")</f>
        <v/>
      </c>
      <c r="B858" t="n">
        <v>0</v>
      </c>
    </row>
    <row r="859">
      <c r="A859">
        <f>HYPERLINK("/home/agent/ScenceRecog/DEDUCE/data/val/dining_room/RGB100W_CRL30VDJ208Z2100_116446199309435673.jpg")</f>
        <v/>
      </c>
      <c r="B859" t="n">
        <v>1</v>
      </c>
    </row>
    <row r="860">
      <c r="A860">
        <f>HYPERLINK("/home/agent/ScenceRecog/DEDUCE/data/val/dining_room/RGB100W_CRL30VDJ208Z2062_116444782844160014.jpg")</f>
        <v/>
      </c>
      <c r="B860" t="n">
        <v>2</v>
      </c>
    </row>
    <row r="861">
      <c r="A861">
        <f>HYPERLINK("/home/agent/ScenceRecog/DEDUCE/data/val/dining_room/RGB100W_CRL30VDJ208Z2102_116445069899382480.jpg")</f>
        <v/>
      </c>
      <c r="B861" t="n">
        <v>1</v>
      </c>
    </row>
    <row r="862">
      <c r="A862">
        <f>HYPERLINK("/home/agent/ScenceRecog/DEDUCE/data/val/dining_room/RGB100W_CRL30VDJ208Z2084_116444807166336802.jpg")</f>
        <v/>
      </c>
      <c r="B862" t="n">
        <v>1</v>
      </c>
    </row>
    <row r="863">
      <c r="A863">
        <f>HYPERLINK("/home/agent/ScenceRecog/DEDUCE/data/val/dining_room/RGB100W_3IROBOTIX15974801322130_116444816302031779.jpg")</f>
        <v/>
      </c>
      <c r="B863" t="n">
        <v>1</v>
      </c>
    </row>
    <row r="864">
      <c r="A864">
        <f>HYPERLINK("/home/agent/ScenceRecog/DEDUCE/data/val/dining_room/RGB100W_CRL30VDJ208Z2070_116445409032301467.jpg")</f>
        <v/>
      </c>
      <c r="B864" t="n">
        <v>3</v>
      </c>
    </row>
    <row r="865">
      <c r="A865">
        <f>HYPERLINK("/home/agent/ScenceRecog/DEDUCE/data/val/dining_room/RGB100W_CRL30VDJ208Z2103_116445196346893950.jpg")</f>
        <v/>
      </c>
      <c r="B865" t="n">
        <v>1</v>
      </c>
    </row>
    <row r="866">
      <c r="A866">
        <f>HYPERLINK("/home/agent/ScenceRecog/DEDUCE/data/val/dining_room/RGB100W_CRL30VDJ208Z2113_116446074013282846.jpg")</f>
        <v/>
      </c>
      <c r="B866" t="n">
        <v>1</v>
      </c>
    </row>
    <row r="867">
      <c r="A867">
        <f>HYPERLINK("/home/agent/ScenceRecog/DEDUCE/data/val/dining_room/RGB100W_CRL30VDJ7B0042_116444863892324108.jpg")</f>
        <v/>
      </c>
      <c r="B867" t="n">
        <v>2</v>
      </c>
    </row>
    <row r="868">
      <c r="A868">
        <f>HYPERLINK("/home/agent/ScenceRecog/DEDUCE/data/val/dining_room/RGB100W_CRL30VDJ208Z2062_116444809742156752.jpg")</f>
        <v/>
      </c>
      <c r="B868" t="n">
        <v>1</v>
      </c>
    </row>
    <row r="869">
      <c r="A869">
        <f>HYPERLINK("/home/agent/ScenceRecog/DEDUCE/data/val/dining_room/RGB100W_CRL30VDJ208Z2127_116444751895438235.jpg")</f>
        <v/>
      </c>
      <c r="B869" t="n">
        <v>1</v>
      </c>
    </row>
    <row r="870">
      <c r="A870">
        <f>HYPERLINK("/home/agent/ScenceRecog/DEDUCE/data/val/dining_room/RGB100W_CRL30VDJ208Z2070_116445712472352441.jpg")</f>
        <v/>
      </c>
      <c r="B870" t="n">
        <v>1</v>
      </c>
    </row>
    <row r="871">
      <c r="A871">
        <f>HYPERLINK("/home/agent/ScenceRecog/DEDUCE/data/val/dining_room/RGB100W_CRL30VDJ208Z2084_116444923246652059.jpg")</f>
        <v/>
      </c>
      <c r="B871" t="n">
        <v>1</v>
      </c>
    </row>
    <row r="872">
      <c r="A872">
        <f>HYPERLINK("/home/agent/ScenceRecog/DEDUCE/data/val/dining_room/RGB100W_CRL30VDJ208Z2082_116445307810025683.jpg")</f>
        <v/>
      </c>
      <c r="B872" t="n">
        <v>1</v>
      </c>
    </row>
    <row r="873">
      <c r="A873">
        <f>HYPERLINK("/home/agent/ScenceRecog/DEDUCE/data/val/dining_room/RGB100W_CRL30VDJ7B0042_116445732953548010.jpg")</f>
        <v/>
      </c>
      <c r="B873" t="n">
        <v>1</v>
      </c>
    </row>
    <row r="874">
      <c r="A874">
        <f>HYPERLINK("/home/agent/ScenceRecog/DEDUCE/data/val/dining_room/RGB100W_CRL30VDJ208Z2084_116444803301705777.jpg")</f>
        <v/>
      </c>
      <c r="B874" t="n">
        <v>1</v>
      </c>
    </row>
    <row r="875">
      <c r="A875">
        <f>HYPERLINK("/home/agent/ScenceRecog/DEDUCE/data/val/dining_room/RGB100W_CRL30VDJ208Z2100_116446181327601531.jpg")</f>
        <v/>
      </c>
      <c r="B875" t="n">
        <v>1</v>
      </c>
    </row>
    <row r="876">
      <c r="A876">
        <f>HYPERLINK("/home/agent/ScenceRecog/DEDUCE/data/val/dining_room/RGB100W_CRL30VDJ208Z2084_116444917915933110.jpg")</f>
        <v/>
      </c>
      <c r="B876" t="n">
        <v>1</v>
      </c>
    </row>
    <row r="877">
      <c r="A877">
        <f>HYPERLINK("/home/agent/ScenceRecog/DEDUCE/data/val/dining_room/RGB100W_CRL30VDJ7B0036_116444781137423677.jpg")</f>
        <v/>
      </c>
      <c r="B877" t="n">
        <v>1</v>
      </c>
    </row>
    <row r="878">
      <c r="A878">
        <f>HYPERLINK("/home/agent/ScenceRecog/DEDUCE/data/val/dining_room/RGB100W_CRL30VDJ208Z2070_116444968911534914.jpg")</f>
        <v/>
      </c>
      <c r="B878" t="n">
        <v>1</v>
      </c>
    </row>
    <row r="879">
      <c r="A879">
        <f>HYPERLINK("/home/agent/ScenceRecog/DEDUCE/data/val/dining_room/RGB100W_CRL30VDJ208Z2127_116444751771654910.jpg")</f>
        <v/>
      </c>
      <c r="B879" t="n">
        <v>0</v>
      </c>
    </row>
    <row r="880">
      <c r="A880">
        <f>HYPERLINK("/home/agent/ScenceRecog/DEDUCE/data/val/dining_room/RGB100W_CRL30VDJ7B0036_116444751381723903.jpg")</f>
        <v/>
      </c>
      <c r="B880" t="n">
        <v>1</v>
      </c>
    </row>
    <row r="881">
      <c r="A881">
        <f>HYPERLINK("/home/agent/ScenceRecog/DEDUCE/data/val/dining_room/RGB100W_CRL30VDJ208Z2083_116445427272353865.jpg")</f>
        <v/>
      </c>
      <c r="B881" t="n">
        <v>1</v>
      </c>
    </row>
    <row r="882">
      <c r="A882">
        <f>HYPERLINK("/home/agent/ScenceRecog/DEDUCE/data/val/dining_room/RGB100W_CRL30VDJ208Z2070_116445583718053433.jpg")</f>
        <v/>
      </c>
      <c r="B882" t="n">
        <v>1</v>
      </c>
    </row>
    <row r="883">
      <c r="A883">
        <f>HYPERLINK("/home/agent/ScenceRecog/DEDUCE/data/val/dining_room/RGB100W_CRL30VDJ208Z2062_116444810909275347.jpg")</f>
        <v/>
      </c>
      <c r="B883" t="n">
        <v>1</v>
      </c>
    </row>
    <row r="884">
      <c r="A884">
        <f>HYPERLINK("/home/agent/ScenceRecog/DEDUCE/data/val/dining_room/RGB100W_CRL30VDJ208Z2082_116444782513692685.jpg")</f>
        <v/>
      </c>
      <c r="B884" t="n">
        <v>1</v>
      </c>
    </row>
    <row r="885">
      <c r="A885">
        <f>HYPERLINK("/home/agent/ScenceRecog/DEDUCE/data/val/dining_room/RGB100W_CRL30VDJ208Z2113_116446079672419520.jpg")</f>
        <v/>
      </c>
      <c r="B885" t="n">
        <v>1</v>
      </c>
    </row>
    <row r="886">
      <c r="A886">
        <f>HYPERLINK("/home/agent/ScenceRecog/DEDUCE/data/val/dining_room/RGB100W_CRL30VDJ208Z2084_116445607356274599.jpg")</f>
        <v/>
      </c>
      <c r="B886" t="n">
        <v>1</v>
      </c>
    </row>
    <row r="887">
      <c r="A887">
        <f>HYPERLINK("/home/agent/ScenceRecog/DEDUCE/data/val/dining_room/RGB100W_CRL30VDJ208Z2070_116445749731898420.jpg")</f>
        <v/>
      </c>
      <c r="B887" t="n">
        <v>3</v>
      </c>
    </row>
    <row r="888">
      <c r="A888">
        <f>HYPERLINK("/home/agent/ScenceRecog/DEDUCE/data/val/dining_room/RGB100W_CRL30VDJ208Z2127_116444758235126460.jpg")</f>
        <v/>
      </c>
      <c r="B888" t="n">
        <v>1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2022-01-27T05:55:24Z</dcterms:created>
  <dcterms:modified xsi:type="dcterms:W3CDTF">2022-01-27T05:55:24Z</dcterms:modified>
</cp:coreProperties>
</file>