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<sst xmlns="http://schemas.openxmlformats.org/spreadsheetml/2006/main" count="53" uniqueCount="53">
  <si>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</si>
  <si>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</si>
  <si>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</si>
  <si>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</si>
  <si>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</si>
  <si>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</si>
  <si>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</si>
  <si>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</si>
  <si>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</si>
  <si>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</si>
  <si>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</si>
  <si>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</si>
  <si>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</si>
  <si>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</si>
  <si>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</si>
  <si>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</si>
  <si>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</si>
  <si>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</si>
  <si>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</si>
  <si>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</si>
  <si>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</si>
  <si>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</si>
  <si>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</si>
  <si>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</si>
  <si>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</si>
  <si>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</si>
  <si>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</si>
  <si>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</si>
  <si>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</si>
  <si>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</si>
  <si>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</si>
  <si>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M</t>
  </si>
  <si>
    <t>T</t>
  </si>
  <si>
    <t>F</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</si>
  <si>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</si>
  <si>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</si>
  <si>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</si>
  <si>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</si>
  <si>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</si>
  <si>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</si>
  <si>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</si>
  <si>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 xml:space="preserve">Attestation with the gateway [25 June] </t>
  </si>
  <si>
    <t>Use Trust Zone to protect the gateway program</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</si>
  <si>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</si>
  <si>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</si>
  <si>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</si>
  <si>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</si>
  <si>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</si>
  <si>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</si>
  <si>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</si>
  <si>
    <t>Design improvement and fixed the detail module need to implement</t>
  </si>
  <si>
    <t>Gateway full disk encryption [ 14 July]</t>
  </si>
  <si>
    <t>Gateway full disk encryption and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</si>
</sst>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0"/>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A14" zoomScale="70" zoomScaleNormal="70" zoomScalePageLayoutView="70" workbookViewId="0">
      <selection activeCell="D27" sqref="D27"/>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35</v>
      </c>
      <c r="C1" s="1"/>
      <c r="E1"/>
      <c r="F1" s="7"/>
      <c r="I1" s="18"/>
      <c r="AF1" s="18"/>
    </row>
    <row r="2" spans="1:78" ht="30" customHeight="1" x14ac:dyDescent="0.3">
      <c r="A2" s="13" t="s">
        <v>15</v>
      </c>
      <c r="B2" s="16" t="s">
        <v>26</v>
      </c>
      <c r="C2" s="79" t="s">
        <v>7</v>
      </c>
      <c r="D2" s="80"/>
      <c r="E2" s="81">
        <v>43556</v>
      </c>
      <c r="F2" s="82"/>
      <c r="I2" s="33"/>
      <c r="J2" s="33"/>
      <c r="K2" s="33"/>
      <c r="L2" s="33"/>
      <c r="M2" s="33"/>
      <c r="N2" s="33"/>
    </row>
    <row r="3" spans="1:78" ht="30" customHeight="1" x14ac:dyDescent="0.25">
      <c r="A3" s="13" t="s">
        <v>16</v>
      </c>
      <c r="B3" s="62" t="s">
        <v>34</v>
      </c>
      <c r="C3" s="79" t="s">
        <v>6</v>
      </c>
      <c r="D3" s="80"/>
      <c r="E3" s="36">
        <v>0</v>
      </c>
      <c r="H3" s="47"/>
      <c r="I3" s="48"/>
      <c r="J3" s="48"/>
      <c r="K3" s="48"/>
      <c r="L3" s="48"/>
      <c r="M3" s="47"/>
    </row>
    <row r="4" spans="1:78" ht="30" customHeight="1" thickBot="1" x14ac:dyDescent="0.4">
      <c r="A4" s="13" t="s">
        <v>17</v>
      </c>
      <c r="C4" s="83" t="s">
        <v>10</v>
      </c>
      <c r="D4" s="84"/>
      <c r="E4" s="37">
        <v>4</v>
      </c>
      <c r="F4" s="34">
        <f>Milestone_Marker</f>
        <v>4</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48</v>
      </c>
      <c r="BP4" s="17"/>
      <c r="BQ4" s="17"/>
      <c r="BR4" s="17"/>
      <c r="BS4" s="17"/>
      <c r="BT4" s="17"/>
      <c r="BU4" s="17" t="s">
        <v>49</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40</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32</v>
      </c>
      <c r="BR6" s="44" t="s">
        <v>33</v>
      </c>
      <c r="BS6" s="44"/>
      <c r="BT6" s="44"/>
      <c r="BU6" s="44"/>
      <c r="BV6" s="44"/>
      <c r="BW6" s="44"/>
      <c r="BX6" s="44"/>
      <c r="BY6" s="44"/>
      <c r="BZ6" s="78" t="s">
        <v>31</v>
      </c>
    </row>
    <row r="7" spans="1:78" ht="30" hidden="1" customHeight="1" thickBot="1" x14ac:dyDescent="0.3">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2" t="s">
        <v>44</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69" t="str">
        <f>IFERROR(IF(LEN(Milestones[[#This Row],[No. Days]])=0,"",IF(AND(BZ$5=$E8,$F8=1),Milestone_Marker,"")),"")</f>
        <v/>
      </c>
    </row>
    <row r="9" spans="1:78" s="2" customFormat="1" ht="30" customHeight="1" x14ac:dyDescent="0.25">
      <c r="A9" s="13"/>
      <c r="B9" s="67" t="s">
        <v>43</v>
      </c>
      <c r="C9" s="63"/>
      <c r="D9" s="24">
        <v>1</v>
      </c>
      <c r="E9" s="64">
        <v>43556</v>
      </c>
      <c r="F9" s="65"/>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row>
    <row r="10" spans="1:78" s="2" customFormat="1" ht="30" customHeight="1" x14ac:dyDescent="0.25">
      <c r="A10" s="13"/>
      <c r="B10" s="67" t="s">
        <v>37</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69" t="str">
        <f>IFERROR(IF(LEN(Milestones[[#This Row],[No. Days]])=0,"",IF(AND(BZ$5=$E11,$F11=1),Milestone_Marker,"")),"")</f>
        <v/>
      </c>
    </row>
    <row r="11" spans="1:78" s="2" customFormat="1" ht="30" customHeight="1" x14ac:dyDescent="0.25">
      <c r="A11" s="12"/>
      <c r="B11" s="67"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69" t="str">
        <f>IFERROR(IF(LEN(Milestones[[#This Row],[No. Days]])=0,"",IF(AND(BZ$5=$E12,$F12=1),Milestone_Marker,"")),"")</f>
        <v/>
      </c>
    </row>
    <row r="12" spans="1:78" s="2" customFormat="1" ht="30" customHeight="1" x14ac:dyDescent="0.25">
      <c r="A12" s="12"/>
      <c r="B12" s="67" t="s">
        <v>38</v>
      </c>
      <c r="C12" s="27"/>
      <c r="D12" s="24">
        <v>1</v>
      </c>
      <c r="E12" s="25">
        <v>43563</v>
      </c>
      <c r="F12" s="26">
        <v>7</v>
      </c>
      <c r="G12" s="20"/>
      <c r="H12" s="28" t="str">
        <f ca="1">IFERROR(IF(LEN(Milestones[[#This Row],[No. Days]])=0,"",IF(AND(H$5=$E12,$F12=1),Milestone_Marker,"")),"")</f>
        <v/>
      </c>
      <c r="I12" s="19"/>
      <c r="J12" s="19"/>
      <c r="K12" s="19"/>
      <c r="L12" s="19"/>
      <c r="M12" s="19"/>
      <c r="N12" s="69"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69" t="str">
        <f>IFERROR(IF(LEN(Milestones[[#This Row],[No. Days]])=0,"",IF(AND(BZ$5=$E13,$F13=1),Milestone_Marker,"")),"")</f>
        <v/>
      </c>
    </row>
    <row r="13" spans="1:78" s="2" customFormat="1" ht="30" customHeight="1" x14ac:dyDescent="0.25">
      <c r="A13" s="12"/>
      <c r="B13" s="67" t="s">
        <v>39</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69" t="str">
        <f ca="1">IFERROR(IF(LEN(Milestones[[#This Row],[No. Days]])=0,"",IF(AND(L$5=$E13,$F13=1),Milestone_Marker,"")),"")</f>
        <v/>
      </c>
      <c r="M13" s="69" t="str">
        <f ca="1">IFERROR(IF(LEN(Milestones[[#This Row],[No. Days]])=0,"",IF(AND(M$5=$E13,$F13=1),Milestone_Marker,"")),"")</f>
        <v/>
      </c>
      <c r="N13" s="19"/>
      <c r="O13" s="19"/>
      <c r="P13" s="19"/>
      <c r="Q13" s="19"/>
      <c r="R13" s="69" t="str">
        <f ca="1">IFERROR(IF(LEN(Milestones[[#This Row],[No. Days]])=0,"",IF(AND(R$5=$E13,$F13=1),Milestone_Marker,"")),"")</f>
        <v/>
      </c>
      <c r="S13" s="69"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69" t="str">
        <f>IFERROR(IF(LEN(Milestones[[#This Row],[No. Days]])=0,"",IF(AND(BZ$5=#REF!,#REF!=1),Milestone_Marker,"")),"")</f>
        <v/>
      </c>
    </row>
    <row r="14" spans="1:78" s="2" customFormat="1" ht="30" customHeight="1" x14ac:dyDescent="0.25">
      <c r="A14" s="13"/>
      <c r="B14" s="68"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69" t="str">
        <f>IFERROR(IF(LEN(Milestones[[#This Row],[No. Days]])=0,"",IF(AND(BZ$5=$E16,$F16=1),Milestone_Marker,"")),"")</f>
        <v/>
      </c>
    </row>
    <row r="15" spans="1:78" s="2" customFormat="1" ht="30" customHeight="1" x14ac:dyDescent="0.25">
      <c r="A15" s="13"/>
      <c r="B15" s="67" t="s">
        <v>50</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69"/>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69"/>
    </row>
    <row r="16" spans="1:78" s="2" customFormat="1" ht="30" customHeight="1" x14ac:dyDescent="0.25">
      <c r="A16" s="13"/>
      <c r="B16" s="73" t="s">
        <v>36</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69"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69"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69"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69"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69" t="str">
        <f>IFERROR(IF(LEN(Milestones[[#This Row],[No. Days]])=0,"",IF(AND(BZ$5=$E21,$F21=1),Milestone_Marker,"")),"")</f>
        <v/>
      </c>
    </row>
    <row r="21" spans="1:78" s="2" customFormat="1" ht="30" customHeight="1" x14ac:dyDescent="0.25">
      <c r="A21" s="12"/>
      <c r="B21" s="29" t="s">
        <v>45</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69" t="str">
        <f>IFERROR(IF(LEN(Milestones[[#This Row],[No. Days]])=0,"",IF(AND(BZ$5=$E22,$F22=1),Milestone_Marker,"")),"")</f>
        <v/>
      </c>
    </row>
    <row r="22" spans="1:78" s="2" customFormat="1" ht="30" customHeight="1" x14ac:dyDescent="0.25">
      <c r="A22" s="12"/>
      <c r="B22" s="29" t="s">
        <v>46</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69" t="str">
        <f>IFERROR(IF(LEN(Milestones[[#This Row],[No. Days]])=0,"",IF(AND(BZ$5=$E23,$F23=1),Milestone_Marker,"")),"")</f>
        <v/>
      </c>
    </row>
    <row r="23" spans="1:78" s="2" customFormat="1" ht="30" customHeight="1" x14ac:dyDescent="0.25">
      <c r="A23" s="12"/>
      <c r="B23" s="29" t="s">
        <v>47</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69" t="str">
        <f>IFERROR(IF(LEN(Milestones[[#This Row],[No. Days]])=0,"",IF(AND(BZ$5=$E25,$F25=1),Milestone_Marker,"")),"")</f>
        <v/>
      </c>
    </row>
    <row r="24" spans="1:78" s="2" customFormat="1" ht="30" customHeight="1" x14ac:dyDescent="0.25">
      <c r="A24" s="12" t="s">
        <v>2</v>
      </c>
      <c r="B24" s="74" t="s">
        <v>41</v>
      </c>
      <c r="C24" s="58"/>
      <c r="D24" s="59"/>
      <c r="E24" s="60"/>
      <c r="F24" s="6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row>
    <row r="25" spans="1:78" s="2" customFormat="1" ht="30" customHeight="1" x14ac:dyDescent="0.25">
      <c r="A25" s="13" t="s">
        <v>20</v>
      </c>
      <c r="B25" s="67" t="s">
        <v>25</v>
      </c>
      <c r="C25" s="27"/>
      <c r="D25" s="24">
        <v>0.99</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69" t="str">
        <f>IFERROR(IF(LEN(Milestones[[#This Row],[No. Days]])=0,"",IF(AND(BZ$5=$E27,$F27=1),Milestone_Marker,"")),"")</f>
        <v/>
      </c>
    </row>
    <row r="26" spans="1:78" s="2" customFormat="1" ht="30" customHeight="1" x14ac:dyDescent="0.25">
      <c r="A26" s="13"/>
      <c r="B26" s="67" t="s">
        <v>42</v>
      </c>
      <c r="C26" s="27"/>
      <c r="D26" s="24">
        <v>0.4</v>
      </c>
      <c r="E26" s="25">
        <v>43621</v>
      </c>
      <c r="F26" s="26">
        <v>5</v>
      </c>
      <c r="G26" s="2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6"/>
      <c r="BG26" s="19"/>
      <c r="BH26" s="56"/>
      <c r="BI26" s="56"/>
      <c r="BJ26" s="56"/>
      <c r="BK26" s="56"/>
      <c r="BL26" s="56"/>
      <c r="BM26" s="56"/>
      <c r="BN26" s="56"/>
      <c r="BO26" s="56"/>
      <c r="BP26" s="56"/>
      <c r="BQ26" s="56"/>
      <c r="BR26" s="76"/>
      <c r="BS26" s="76"/>
      <c r="BT26" s="76"/>
      <c r="BU26" s="76"/>
      <c r="BV26" s="76"/>
      <c r="BW26" s="76"/>
      <c r="BX26" s="76"/>
      <c r="BY26" s="76"/>
      <c r="BZ26" s="76"/>
    </row>
    <row r="27" spans="1:78" ht="30" customHeight="1" x14ac:dyDescent="0.25">
      <c r="B27" s="74" t="s">
        <v>51</v>
      </c>
      <c r="C27" s="58"/>
      <c r="D27" s="59"/>
      <c r="E27" s="60"/>
      <c r="F27" s="61"/>
      <c r="G27" s="4"/>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6"/>
      <c r="BG27" s="19"/>
      <c r="BH27" s="19"/>
      <c r="BI27" s="19"/>
      <c r="BJ27" s="19"/>
      <c r="BK27" s="76"/>
      <c r="BL27" s="76"/>
      <c r="BM27" s="76"/>
      <c r="BN27" s="76"/>
      <c r="BO27" s="76"/>
      <c r="BP27" s="76"/>
      <c r="BQ27" s="76"/>
      <c r="BR27" s="76"/>
      <c r="BS27" s="76"/>
      <c r="BT27" s="76"/>
      <c r="BU27" s="76"/>
      <c r="BV27" s="76"/>
      <c r="BW27" s="76"/>
      <c r="BX27" s="76"/>
      <c r="BY27" s="76"/>
      <c r="BZ27" s="76"/>
    </row>
    <row r="28" spans="1:78" ht="30" customHeight="1" x14ac:dyDescent="0.25">
      <c r="B28" s="75" t="s">
        <v>52</v>
      </c>
      <c r="C28" s="77"/>
      <c r="D28" s="24">
        <v>0.01</v>
      </c>
      <c r="E28" s="25">
        <v>43621</v>
      </c>
      <c r="F28" s="26">
        <v>7</v>
      </c>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6"/>
      <c r="BG28" s="19"/>
      <c r="BH28" s="19"/>
      <c r="BI28" s="19"/>
      <c r="BJ28" s="19"/>
      <c r="BK28" s="76"/>
      <c r="BL28" s="76"/>
      <c r="BM28" s="56"/>
      <c r="BN28" s="56"/>
      <c r="BO28" s="56"/>
      <c r="BP28" s="56"/>
      <c r="BQ28" s="56"/>
      <c r="BR28" s="56"/>
      <c r="BS28" s="56"/>
      <c r="BT28" s="56"/>
      <c r="BU28" s="56"/>
      <c r="BV28" s="56"/>
      <c r="BW28" s="56"/>
      <c r="BX28" s="56"/>
      <c r="BY28" s="56"/>
      <c r="BZ28" s="56"/>
    </row>
    <row r="29" spans="1:78" ht="30" customHeight="1" x14ac:dyDescent="0.25">
      <c r="B29" s="19" t="s">
        <v>9</v>
      </c>
      <c r="C29" s="5"/>
      <c r="F29" s="14"/>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6"/>
      <c r="BG29" s="19"/>
      <c r="BH29" s="19"/>
      <c r="BI29" s="19"/>
      <c r="BJ29" s="19"/>
      <c r="BK29" s="76"/>
      <c r="BL29" s="76"/>
      <c r="BM29" s="76"/>
      <c r="BN29" s="76"/>
      <c r="BO29" s="76"/>
      <c r="BP29" s="76"/>
      <c r="BQ29" s="76"/>
      <c r="BR29" s="76"/>
      <c r="BS29" s="76"/>
      <c r="BT29" s="76"/>
      <c r="BU29" s="76"/>
      <c r="BV29" s="76"/>
      <c r="BW29" s="76"/>
      <c r="BX29" s="76"/>
      <c r="BY29" s="76"/>
      <c r="BZ29" s="76"/>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8" priority="87">
      <formula>H$5&lt;=Today</formula>
    </cfRule>
  </conditionalFormatting>
  <conditionalFormatting sqref="H5:BZ5">
    <cfRule type="expression" dxfId="7" priority="10">
      <formula>H$5&lt;=TODAY()</formula>
    </cfRule>
  </conditionalFormatting>
  <conditionalFormatting sqref="H6:BZ6">
    <cfRule type="expression" dxfId="6"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5" priority="91" stopIfTrue="1">
      <formula>AND(H$5&gt;=$E7+1,H$5&lt;=$E7+$F7-2)</formula>
    </cfRule>
  </conditionalFormatting>
  <conditionalFormatting sqref="H14:AC14 AG14:BJ14 H15:AB15 AG15:AW15 BE15:BJ15 BK13:BZ13">
    <cfRule type="expression" dxfId="4" priority="94" stopIfTrue="1">
      <formula>AND(H$5&gt;=#REF!+1,H$5&lt;=#REF!+#REF!-2)</formula>
    </cfRule>
  </conditionalFormatting>
  <conditionalFormatting sqref="BK10:BZ12 BK16:BZ22 BR26:BZ26 BK27:BZ27 BK29:BZ29 BK28:BL28">
    <cfRule type="expression" dxfId="3" priority="109" stopIfTrue="1">
      <formula>AND(BK$5&gt;=$E11+1,BK$5&lt;=$E11+$F11-2)</formula>
    </cfRule>
  </conditionalFormatting>
  <conditionalFormatting sqref="BK14:BZ15 BK23:BZ23 BK25:BZ25">
    <cfRule type="expression" dxfId="2"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1"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2019-05-30T09:27:30Z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