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\OPSX\NewPCB\"/>
    </mc:Choice>
  </mc:AlternateContent>
  <xr:revisionPtr revIDLastSave="0" documentId="13_ncr:1_{BBC60B45-5D46-4601-AA99-685958A8AB33}" xr6:coauthVersionLast="47" xr6:coauthVersionMax="47" xr10:uidLastSave="{00000000-0000-0000-0000-000000000000}"/>
  <bookViews>
    <workbookView xWindow="-120" yWindow="-120" windowWidth="21840" windowHeight="13020" xr2:uid="{DA918AF2-CF43-4704-A305-020AF13192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3" i="1"/>
  <c r="P4" i="1"/>
  <c r="P5" i="1"/>
  <c r="P6" i="1"/>
  <c r="P7" i="1"/>
  <c r="P8" i="1"/>
  <c r="Q8" i="1" s="1"/>
  <c r="R8" i="1" s="1"/>
  <c r="Q9" i="1"/>
  <c r="R9" i="1" s="1"/>
  <c r="Q11" i="1"/>
  <c r="R11" i="1" s="1"/>
  <c r="Q12" i="1"/>
  <c r="R12" i="1" s="1"/>
  <c r="Q14" i="1"/>
  <c r="R14" i="1" s="1"/>
  <c r="P2" i="1"/>
  <c r="Q3" i="1" s="1"/>
  <c r="R3" i="1" s="1"/>
  <c r="C18" i="1"/>
  <c r="C19" i="1"/>
  <c r="C20" i="1"/>
  <c r="C21" i="1"/>
  <c r="C22" i="1"/>
  <c r="C23" i="1"/>
  <c r="C24" i="1"/>
  <c r="M10" i="1" s="1"/>
  <c r="C25" i="1"/>
  <c r="C26" i="1"/>
  <c r="M12" i="1" s="1"/>
  <c r="C27" i="1"/>
  <c r="M13" i="1" s="1"/>
  <c r="C28" i="1"/>
  <c r="M14" i="1" s="1"/>
  <c r="C29" i="1"/>
  <c r="C17" i="1"/>
  <c r="M5" i="1"/>
  <c r="M4" i="1"/>
  <c r="M6" i="1"/>
  <c r="M7" i="1"/>
  <c r="M8" i="1"/>
  <c r="M9" i="1"/>
  <c r="M11" i="1"/>
  <c r="B18" i="1"/>
  <c r="B19" i="1"/>
  <c r="B20" i="1"/>
  <c r="B21" i="1"/>
  <c r="B22" i="1"/>
  <c r="B23" i="1"/>
  <c r="B24" i="1"/>
  <c r="B25" i="1"/>
  <c r="B26" i="1"/>
  <c r="B27" i="1"/>
  <c r="B28" i="1"/>
  <c r="B2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B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Q6" i="1" l="1"/>
  <c r="R6" i="1" s="1"/>
  <c r="Q7" i="1"/>
  <c r="R7" i="1" s="1"/>
  <c r="Q4" i="1"/>
  <c r="R4" i="1" s="1"/>
  <c r="Q13" i="1"/>
  <c r="R13" i="1" s="1"/>
  <c r="Q5" i="1"/>
  <c r="R5" i="1" s="1"/>
  <c r="Q15" i="1"/>
  <c r="R15" i="1" s="1"/>
  <c r="M15" i="1"/>
  <c r="Q10" i="1"/>
  <c r="R10" i="1" s="1"/>
</calcChain>
</file>

<file path=xl/sharedStrings.xml><?xml version="1.0" encoding="utf-8"?>
<sst xmlns="http://schemas.openxmlformats.org/spreadsheetml/2006/main" count="31" uniqueCount="29">
  <si>
    <t>EV</t>
    <phoneticPr fontId="2" type="noConversion"/>
  </si>
  <si>
    <t>lux</t>
    <phoneticPr fontId="2" type="noConversion"/>
  </si>
  <si>
    <t>4s</t>
    <phoneticPr fontId="2" type="noConversion"/>
  </si>
  <si>
    <t>8s</t>
    <phoneticPr fontId="2" type="noConversion"/>
  </si>
  <si>
    <t>P/uW</t>
    <phoneticPr fontId="2" type="noConversion"/>
  </si>
  <si>
    <t>P W/m</t>
    <phoneticPr fontId="2" type="noConversion"/>
  </si>
  <si>
    <t>SIZE</t>
    <phoneticPr fontId="2" type="noConversion"/>
  </si>
  <si>
    <t>I-P/ A/W</t>
    <phoneticPr fontId="2" type="noConversion"/>
  </si>
  <si>
    <t>I/uA</t>
    <phoneticPr fontId="2" type="noConversion"/>
  </si>
  <si>
    <t>RF k_omega</t>
    <phoneticPr fontId="2" type="noConversion"/>
  </si>
  <si>
    <t>Uo mV</t>
    <phoneticPr fontId="2" type="noConversion"/>
  </si>
  <si>
    <t>DIF</t>
    <phoneticPr fontId="2" type="noConversion"/>
  </si>
  <si>
    <t>dif&gt;50sent</t>
    <phoneticPr fontId="2" type="noConversion"/>
  </si>
  <si>
    <t>2nd AMP</t>
    <phoneticPr fontId="2" type="noConversion"/>
  </si>
  <si>
    <t>Uo2</t>
    <phoneticPr fontId="2" type="noConversion"/>
  </si>
  <si>
    <t>2s</t>
    <phoneticPr fontId="2" type="noConversion"/>
  </si>
  <si>
    <t>1s</t>
    <phoneticPr fontId="2" type="noConversion"/>
  </si>
  <si>
    <t>1//2</t>
    <phoneticPr fontId="2" type="noConversion"/>
  </si>
  <si>
    <t>1//4</t>
    <phoneticPr fontId="2" type="noConversion"/>
  </si>
  <si>
    <t>1//8</t>
    <phoneticPr fontId="2" type="noConversion"/>
  </si>
  <si>
    <t>1//16</t>
    <phoneticPr fontId="2" type="noConversion"/>
  </si>
  <si>
    <t>1//30</t>
    <phoneticPr fontId="2" type="noConversion"/>
  </si>
  <si>
    <t>1//60</t>
    <phoneticPr fontId="2" type="noConversion"/>
  </si>
  <si>
    <t>1//125</t>
    <phoneticPr fontId="2" type="noConversion"/>
  </si>
  <si>
    <t>1//250</t>
    <phoneticPr fontId="2" type="noConversion"/>
  </si>
  <si>
    <t>1//500</t>
    <phoneticPr fontId="2" type="noConversion"/>
  </si>
  <si>
    <t>1//1000</t>
    <phoneticPr fontId="2" type="noConversion"/>
  </si>
  <si>
    <t>s1</t>
    <phoneticPr fontId="2" type="noConversion"/>
  </si>
  <si>
    <t>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</si>
</sst>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17</xdr:row>
      <xdr:rowOff>137916</xdr:rowOff>
    </xdr:from>
    <xdr:to>
      <xdr:col>9</xdr:col>
      <xdr:colOff>781732</xdr:colOff>
      <xdr:row>35</xdr:row>
      <xdr:rowOff>114913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5E106B-C1CE-0B0C-5212-C01D9C61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3214491"/>
          <a:ext cx="3591607" cy="32345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19</xdr:row>
      <xdr:rowOff>72259</xdr:rowOff>
    </xdr:from>
    <xdr:to>
      <xdr:col>17</xdr:col>
      <xdr:colOff>627079</xdr:colOff>
      <xdr:row>34</xdr:row>
      <xdr:rowOff>61014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E5F0F9-11F8-2273-927F-2DD00D7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3690" y="3566949"/>
          <a:ext cx="6026768" cy="274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9D8-F007-4C74-A5FA-1ED970E7032D}">
  <dimension ref="A1:R34"/>
  <sheetViews>
    <sheetView tabSelected="1" topLeftCell="A22" zoomScale="145" zoomScaleNormal="145" workbookViewId="0">
      <selection activeCell="D33" sqref="D33"/>
    </sheetView>
  </sheetViews>
  <sheetFormatPr defaultRowHeight="14.25" x14ac:dyDescent="0.2"/>
  <cols>
    <col min="3" max="3" width="9.125" customWidth="1"/>
    <col min="10" max="10" width="11.25" customWidth="1"/>
    <col min="15" max="15" width="15.75" customWidth="1"/>
  </cols>
  <sheetData>
    <row r="1" spans="1:18" x14ac:dyDescent="0.2">
      <c r="A1" t="s">
        <v>7</v>
      </c>
      <c r="B1" t="s">
        <v>6</v>
      </c>
      <c r="D1" t="s">
        <v>0</v>
      </c>
      <c r="E1" t="s">
        <v>1</v>
      </c>
      <c r="F1" t="s">
        <v>5</v>
      </c>
      <c r="G1" t="s">
        <v>4</v>
      </c>
      <c r="H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11</v>
      </c>
      <c r="R1" t="s">
        <v>12</v>
      </c>
    </row>
    <row r="2" spans="1:18" s="2" customFormat="1" x14ac:dyDescent="0.2">
      <c r="A2" s="2">
        <v>0.17</v>
      </c>
      <c r="B2" s="2">
        <v>7.02</v>
      </c>
      <c r="C2" s="2" t="s">
        <v>3</v>
      </c>
      <c r="D2" s="2">
        <v>3</v>
      </c>
      <c r="E2" s="2">
        <v>20</v>
      </c>
      <c r="F2" s="2">
        <f>E2/683</f>
        <v>2.9282576866764276E-2</v>
      </c>
      <c r="G2" s="2">
        <f>F2*B2</f>
        <v>0.20556368960468521</v>
      </c>
      <c r="H2" s="2">
        <f>A2*G2</f>
        <v>3.4945827232796489E-2</v>
      </c>
      <c r="J2" s="2">
        <v>22</v>
      </c>
      <c r="K2" s="2">
        <f>H2*J2</f>
        <v>0.76880819912152276</v>
      </c>
      <c r="O2" s="2">
        <v>70</v>
      </c>
      <c r="P2" s="2">
        <f>O2*K2</f>
        <v>53.816573938506593</v>
      </c>
    </row>
    <row r="3" spans="1:18" s="1" customFormat="1" x14ac:dyDescent="0.2">
      <c r="A3" s="1">
        <v>0.17</v>
      </c>
      <c r="B3" s="1">
        <v>7.02</v>
      </c>
      <c r="C3" s="1" t="s">
        <v>2</v>
      </c>
      <c r="D3" s="1">
        <v>4</v>
      </c>
      <c r="E3" s="1">
        <v>40</v>
      </c>
      <c r="F3" s="1">
        <f>E3/683</f>
        <v>5.8565153733528552E-2</v>
      </c>
      <c r="G3" s="1">
        <f t="shared" ref="G3:G15" si="0">F3*B3</f>
        <v>0.41112737920937042</v>
      </c>
      <c r="H3" s="1">
        <f t="shared" ref="H3:H15" si="1">A3*G3</f>
        <v>6.9891654465592978E-2</v>
      </c>
      <c r="J3" s="1">
        <v>22</v>
      </c>
      <c r="K3" s="1">
        <f t="shared" ref="K3:K14" si="2">H3*J3</f>
        <v>1.5376163982430455</v>
      </c>
      <c r="L3" s="1">
        <f>K3-K2</f>
        <v>0.76880819912152276</v>
      </c>
      <c r="M3" s="1">
        <f>IF(L3&gt;C17,1,0)</f>
        <v>0</v>
      </c>
      <c r="O3" s="2">
        <v>70</v>
      </c>
      <c r="P3" s="1">
        <f t="shared" ref="P3:P8" si="3">O3*K3</f>
        <v>107.63314787701319</v>
      </c>
      <c r="Q3" s="1">
        <f>P3-P2</f>
        <v>53.816573938506593</v>
      </c>
      <c r="R3" s="1">
        <f>IF(Q3&gt;C17,1,0)</f>
        <v>1</v>
      </c>
    </row>
    <row r="4" spans="1:18" x14ac:dyDescent="0.2">
      <c r="A4">
        <v>0.17</v>
      </c>
      <c r="B4">
        <v>7.02</v>
      </c>
      <c r="C4" t="s">
        <v>15</v>
      </c>
      <c r="D4">
        <v>5</v>
      </c>
      <c r="E4">
        <v>80</v>
      </c>
      <c r="F4">
        <f t="shared" ref="F4:F15" si="4">E4/683</f>
        <v>0.1171303074670571</v>
      </c>
      <c r="G4">
        <f t="shared" si="0"/>
        <v>0.82225475841874085</v>
      </c>
      <c r="H4">
        <f t="shared" si="1"/>
        <v>0.13978330893118596</v>
      </c>
      <c r="J4">
        <v>22</v>
      </c>
      <c r="K4">
        <f t="shared" si="2"/>
        <v>3.075232796486091</v>
      </c>
      <c r="L4">
        <f t="shared" ref="L4:L15" si="5">K4-K3</f>
        <v>1.5376163982430455</v>
      </c>
      <c r="M4">
        <f t="shared" ref="M4:M14" si="6">IF(L4&gt;C18,1,0)</f>
        <v>0</v>
      </c>
      <c r="O4" s="2">
        <v>70</v>
      </c>
      <c r="P4">
        <f t="shared" si="3"/>
        <v>215.26629575402637</v>
      </c>
      <c r="Q4">
        <f t="shared" ref="Q4:Q15" si="7">P4-P3</f>
        <v>107.63314787701319</v>
      </c>
      <c r="R4">
        <f t="shared" ref="R4:R15" si="8">IF(Q4&gt;C18,1,0)</f>
        <v>1</v>
      </c>
    </row>
    <row r="5" spans="1:18" x14ac:dyDescent="0.2">
      <c r="A5">
        <v>0.17</v>
      </c>
      <c r="B5">
        <v>7.02</v>
      </c>
      <c r="C5" t="s">
        <v>16</v>
      </c>
      <c r="D5">
        <v>6</v>
      </c>
      <c r="E5">
        <v>160</v>
      </c>
      <c r="F5">
        <f t="shared" si="4"/>
        <v>0.23426061493411421</v>
      </c>
      <c r="G5">
        <f t="shared" si="0"/>
        <v>1.6445095168374817</v>
      </c>
      <c r="H5">
        <f t="shared" si="1"/>
        <v>0.27956661786237191</v>
      </c>
      <c r="J5">
        <v>22</v>
      </c>
      <c r="K5">
        <f t="shared" si="2"/>
        <v>6.1504655929721821</v>
      </c>
      <c r="L5">
        <f t="shared" si="5"/>
        <v>3.075232796486091</v>
      </c>
      <c r="M5">
        <f t="shared" si="6"/>
        <v>0</v>
      </c>
      <c r="O5" s="2">
        <v>70</v>
      </c>
      <c r="P5">
        <f t="shared" si="3"/>
        <v>430.53259150805275</v>
      </c>
      <c r="Q5">
        <f t="shared" si="7"/>
        <v>215.26629575402637</v>
      </c>
      <c r="R5">
        <f t="shared" si="8"/>
        <v>1</v>
      </c>
    </row>
    <row r="6" spans="1:18" x14ac:dyDescent="0.2">
      <c r="A6">
        <v>0.17</v>
      </c>
      <c r="B6">
        <v>7.02</v>
      </c>
      <c r="C6" t="s">
        <v>17</v>
      </c>
      <c r="D6">
        <v>7</v>
      </c>
      <c r="E6">
        <v>320</v>
      </c>
      <c r="F6">
        <f t="shared" si="4"/>
        <v>0.46852122986822842</v>
      </c>
      <c r="G6">
        <f t="shared" si="0"/>
        <v>3.2890190336749634</v>
      </c>
      <c r="H6">
        <f t="shared" si="1"/>
        <v>0.55913323572474383</v>
      </c>
      <c r="J6">
        <v>22</v>
      </c>
      <c r="K6">
        <f t="shared" si="2"/>
        <v>12.300931185944364</v>
      </c>
      <c r="L6">
        <f t="shared" si="5"/>
        <v>6.1504655929721821</v>
      </c>
      <c r="M6">
        <f t="shared" si="6"/>
        <v>0</v>
      </c>
      <c r="O6" s="2">
        <v>70</v>
      </c>
      <c r="P6">
        <f t="shared" si="3"/>
        <v>861.06518301610549</v>
      </c>
      <c r="Q6">
        <f t="shared" si="7"/>
        <v>430.53259150805275</v>
      </c>
      <c r="R6">
        <f t="shared" si="8"/>
        <v>1</v>
      </c>
    </row>
    <row r="7" spans="1:18" x14ac:dyDescent="0.2">
      <c r="A7">
        <v>0.17</v>
      </c>
      <c r="B7">
        <v>7.02</v>
      </c>
      <c r="C7" t="s">
        <v>18</v>
      </c>
      <c r="D7">
        <v>8</v>
      </c>
      <c r="E7">
        <v>640</v>
      </c>
      <c r="F7">
        <f t="shared" si="4"/>
        <v>0.93704245973645683</v>
      </c>
      <c r="G7">
        <f t="shared" si="0"/>
        <v>6.5780380673499268</v>
      </c>
      <c r="H7">
        <f t="shared" si="1"/>
        <v>1.1182664714494877</v>
      </c>
      <c r="J7">
        <v>22</v>
      </c>
      <c r="K7">
        <f t="shared" si="2"/>
        <v>24.601862371888728</v>
      </c>
      <c r="L7">
        <f t="shared" si="5"/>
        <v>12.300931185944364</v>
      </c>
      <c r="M7">
        <f t="shared" si="6"/>
        <v>0</v>
      </c>
      <c r="O7" s="2">
        <v>70</v>
      </c>
      <c r="P7">
        <f t="shared" si="3"/>
        <v>1722.130366032211</v>
      </c>
      <c r="Q7">
        <f t="shared" si="7"/>
        <v>861.06518301610549</v>
      </c>
      <c r="R7">
        <f t="shared" si="8"/>
        <v>1</v>
      </c>
    </row>
    <row r="8" spans="1:18" x14ac:dyDescent="0.2">
      <c r="A8">
        <v>0.17</v>
      </c>
      <c r="B8">
        <v>7.02</v>
      </c>
      <c r="C8" t="s">
        <v>19</v>
      </c>
      <c r="D8">
        <v>9</v>
      </c>
      <c r="E8">
        <v>1280</v>
      </c>
      <c r="F8">
        <f t="shared" si="4"/>
        <v>1.8740849194729137</v>
      </c>
      <c r="G8">
        <f t="shared" si="0"/>
        <v>13.156076134699854</v>
      </c>
      <c r="H8">
        <f t="shared" si="1"/>
        <v>2.2365329428989753</v>
      </c>
      <c r="J8">
        <v>22</v>
      </c>
      <c r="K8">
        <f t="shared" si="2"/>
        <v>49.203724743777457</v>
      </c>
      <c r="L8">
        <f t="shared" si="5"/>
        <v>24.601862371888728</v>
      </c>
      <c r="M8">
        <f t="shared" si="6"/>
        <v>0</v>
      </c>
      <c r="O8" s="2">
        <v>70</v>
      </c>
      <c r="P8">
        <f t="shared" si="3"/>
        <v>3444.260732064422</v>
      </c>
      <c r="Q8">
        <f t="shared" si="7"/>
        <v>1722.130366032211</v>
      </c>
      <c r="R8">
        <f t="shared" si="8"/>
        <v>1</v>
      </c>
    </row>
    <row r="9" spans="1:18" x14ac:dyDescent="0.2">
      <c r="A9">
        <v>0.17</v>
      </c>
      <c r="B9">
        <v>7.02</v>
      </c>
      <c r="C9" t="s">
        <v>20</v>
      </c>
      <c r="D9">
        <v>10</v>
      </c>
      <c r="E9">
        <v>2560</v>
      </c>
      <c r="F9">
        <f t="shared" si="4"/>
        <v>3.7481698389458273</v>
      </c>
      <c r="G9">
        <f t="shared" si="0"/>
        <v>26.312152269399707</v>
      </c>
      <c r="H9">
        <f t="shared" si="1"/>
        <v>4.4730658857979506</v>
      </c>
      <c r="J9">
        <v>22</v>
      </c>
      <c r="K9">
        <f t="shared" si="2"/>
        <v>98.407449487554914</v>
      </c>
      <c r="L9">
        <f t="shared" si="5"/>
        <v>49.203724743777457</v>
      </c>
      <c r="M9">
        <f t="shared" si="6"/>
        <v>1</v>
      </c>
      <c r="O9" s="2">
        <v>70</v>
      </c>
      <c r="P9">
        <f>O9*K9</f>
        <v>6888.5214641288439</v>
      </c>
      <c r="Q9">
        <f t="shared" si="7"/>
        <v>3444.260732064422</v>
      </c>
      <c r="R9">
        <f t="shared" si="8"/>
        <v>1</v>
      </c>
    </row>
    <row r="10" spans="1:18" x14ac:dyDescent="0.2">
      <c r="A10">
        <v>0.17</v>
      </c>
      <c r="B10">
        <v>7.02</v>
      </c>
      <c r="C10" t="s">
        <v>21</v>
      </c>
      <c r="D10">
        <v>11</v>
      </c>
      <c r="E10">
        <v>5120</v>
      </c>
      <c r="F10">
        <f t="shared" si="4"/>
        <v>7.4963396778916547</v>
      </c>
      <c r="G10">
        <f t="shared" si="0"/>
        <v>52.624304538799414</v>
      </c>
      <c r="H10">
        <f t="shared" si="1"/>
        <v>8.9461317715959012</v>
      </c>
      <c r="J10">
        <v>22</v>
      </c>
      <c r="K10">
        <f t="shared" si="2"/>
        <v>196.81489897510983</v>
      </c>
      <c r="L10">
        <f t="shared" si="5"/>
        <v>98.407449487554914</v>
      </c>
      <c r="M10">
        <f t="shared" si="6"/>
        <v>1</v>
      </c>
      <c r="O10" s="2">
        <v>70</v>
      </c>
      <c r="P10">
        <v>3300</v>
      </c>
      <c r="Q10">
        <f t="shared" si="7"/>
        <v>-3588.5214641288439</v>
      </c>
      <c r="R10">
        <f t="shared" si="8"/>
        <v>0</v>
      </c>
    </row>
    <row r="11" spans="1:18" x14ac:dyDescent="0.2">
      <c r="A11">
        <v>0.17</v>
      </c>
      <c r="B11">
        <v>7.02</v>
      </c>
      <c r="C11" t="s">
        <v>22</v>
      </c>
      <c r="D11">
        <v>12</v>
      </c>
      <c r="E11">
        <v>10240</v>
      </c>
      <c r="F11">
        <f t="shared" si="4"/>
        <v>14.992679355783309</v>
      </c>
      <c r="G11">
        <f t="shared" si="0"/>
        <v>105.24860907759883</v>
      </c>
      <c r="H11">
        <f t="shared" si="1"/>
        <v>17.892263543191802</v>
      </c>
      <c r="J11">
        <v>22</v>
      </c>
      <c r="K11">
        <f t="shared" si="2"/>
        <v>393.62979795021965</v>
      </c>
      <c r="L11">
        <f t="shared" si="5"/>
        <v>196.81489897510983</v>
      </c>
      <c r="M11">
        <f t="shared" si="6"/>
        <v>1</v>
      </c>
      <c r="O11" s="2">
        <v>70</v>
      </c>
      <c r="P11">
        <v>3300</v>
      </c>
      <c r="Q11">
        <f t="shared" si="7"/>
        <v>0</v>
      </c>
      <c r="R11">
        <f t="shared" si="8"/>
        <v>0</v>
      </c>
    </row>
    <row r="12" spans="1:18" x14ac:dyDescent="0.2">
      <c r="A12">
        <v>0.17</v>
      </c>
      <c r="B12">
        <v>7.02</v>
      </c>
      <c r="C12" t="s">
        <v>23</v>
      </c>
      <c r="D12">
        <v>13</v>
      </c>
      <c r="E12">
        <v>20480</v>
      </c>
      <c r="F12">
        <f t="shared" si="4"/>
        <v>29.985358711566619</v>
      </c>
      <c r="G12">
        <f t="shared" si="0"/>
        <v>210.49721815519766</v>
      </c>
      <c r="H12">
        <f t="shared" si="1"/>
        <v>35.784527086383605</v>
      </c>
      <c r="J12">
        <v>22</v>
      </c>
      <c r="K12">
        <f t="shared" si="2"/>
        <v>787.25959590043931</v>
      </c>
      <c r="L12">
        <f t="shared" si="5"/>
        <v>393.62979795021965</v>
      </c>
      <c r="M12">
        <f t="shared" si="6"/>
        <v>1</v>
      </c>
      <c r="O12" s="2">
        <v>70</v>
      </c>
      <c r="P12">
        <v>3300</v>
      </c>
      <c r="Q12">
        <f t="shared" si="7"/>
        <v>0</v>
      </c>
      <c r="R12">
        <f t="shared" si="8"/>
        <v>0</v>
      </c>
    </row>
    <row r="13" spans="1:18" x14ac:dyDescent="0.2">
      <c r="A13">
        <v>0.17</v>
      </c>
      <c r="B13">
        <v>7.02</v>
      </c>
      <c r="C13" t="s">
        <v>24</v>
      </c>
      <c r="D13">
        <v>14</v>
      </c>
      <c r="E13">
        <v>40960</v>
      </c>
      <c r="F13">
        <f t="shared" si="4"/>
        <v>59.970717423133237</v>
      </c>
      <c r="G13">
        <f t="shared" si="0"/>
        <v>420.99443631039532</v>
      </c>
      <c r="H13">
        <f t="shared" si="1"/>
        <v>71.56905417276721</v>
      </c>
      <c r="J13">
        <v>22</v>
      </c>
      <c r="K13">
        <f t="shared" si="2"/>
        <v>1574.5191918008786</v>
      </c>
      <c r="L13">
        <f t="shared" si="5"/>
        <v>787.25959590043931</v>
      </c>
      <c r="M13">
        <f t="shared" si="6"/>
        <v>1</v>
      </c>
      <c r="O13" s="2">
        <v>70</v>
      </c>
      <c r="P13">
        <v>3300</v>
      </c>
      <c r="Q13">
        <f t="shared" si="7"/>
        <v>0</v>
      </c>
      <c r="R13">
        <f t="shared" si="8"/>
        <v>0</v>
      </c>
    </row>
    <row r="14" spans="1:18" x14ac:dyDescent="0.2">
      <c r="A14">
        <v>0.17</v>
      </c>
      <c r="B14">
        <v>7.02</v>
      </c>
      <c r="C14" t="s">
        <v>25</v>
      </c>
      <c r="D14">
        <v>15</v>
      </c>
      <c r="E14">
        <v>81920</v>
      </c>
      <c r="F14">
        <f t="shared" si="4"/>
        <v>119.94143484626647</v>
      </c>
      <c r="G14">
        <f t="shared" si="0"/>
        <v>841.98887262079063</v>
      </c>
      <c r="H14">
        <f t="shared" si="1"/>
        <v>143.13810834553442</v>
      </c>
      <c r="J14">
        <v>22</v>
      </c>
      <c r="K14">
        <f t="shared" si="2"/>
        <v>3149.0383836017572</v>
      </c>
      <c r="L14">
        <f t="shared" si="5"/>
        <v>1574.5191918008786</v>
      </c>
      <c r="M14">
        <f t="shared" si="6"/>
        <v>1</v>
      </c>
      <c r="O14" s="2">
        <v>70</v>
      </c>
      <c r="P14">
        <v>3300</v>
      </c>
      <c r="Q14">
        <f t="shared" si="7"/>
        <v>0</v>
      </c>
      <c r="R14">
        <f t="shared" si="8"/>
        <v>0</v>
      </c>
    </row>
    <row r="15" spans="1:18" x14ac:dyDescent="0.2">
      <c r="A15">
        <v>0.17</v>
      </c>
      <c r="B15">
        <v>7.02</v>
      </c>
      <c r="C15" t="s">
        <v>26</v>
      </c>
      <c r="D15">
        <v>16</v>
      </c>
      <c r="E15">
        <v>163840</v>
      </c>
      <c r="F15">
        <f t="shared" si="4"/>
        <v>239.88286969253295</v>
      </c>
      <c r="G15">
        <f t="shared" si="0"/>
        <v>1683.9777452415813</v>
      </c>
      <c r="H15">
        <f t="shared" si="1"/>
        <v>286.27621669106884</v>
      </c>
      <c r="J15">
        <v>22</v>
      </c>
      <c r="K15">
        <v>3280</v>
      </c>
      <c r="L15">
        <f t="shared" si="5"/>
        <v>130.96161639824277</v>
      </c>
      <c r="M15">
        <f>IF(L15&gt;C29,1,0)</f>
        <v>1</v>
      </c>
      <c r="O15" s="2">
        <v>70</v>
      </c>
      <c r="P15">
        <v>3300</v>
      </c>
      <c r="Q15">
        <f t="shared" si="7"/>
        <v>0</v>
      </c>
      <c r="R15">
        <f t="shared" si="8"/>
        <v>0</v>
      </c>
    </row>
    <row r="17" spans="2:3" x14ac:dyDescent="0.2">
      <c r="B17">
        <f>1000*3.3/4096</f>
        <v>0.8056640625</v>
      </c>
      <c r="C17">
        <f>B17*50</f>
        <v>40.283203125</v>
      </c>
    </row>
    <row r="18" spans="2:3" x14ac:dyDescent="0.2">
      <c r="B18">
        <f t="shared" ref="B18:B29" si="9">1000*3.3/4096</f>
        <v>0.8056640625</v>
      </c>
      <c r="C18">
        <f t="shared" ref="C18:C29" si="10">B18*50</f>
        <v>40.283203125</v>
      </c>
    </row>
    <row r="19" spans="2:3" x14ac:dyDescent="0.2">
      <c r="B19">
        <f t="shared" si="9"/>
        <v>0.8056640625</v>
      </c>
      <c r="C19">
        <f t="shared" si="10"/>
        <v>40.283203125</v>
      </c>
    </row>
    <row r="20" spans="2:3" x14ac:dyDescent="0.2">
      <c r="B20">
        <f t="shared" si="9"/>
        <v>0.8056640625</v>
      </c>
      <c r="C20">
        <f t="shared" si="10"/>
        <v>40.283203125</v>
      </c>
    </row>
    <row r="21" spans="2:3" x14ac:dyDescent="0.2">
      <c r="B21">
        <f t="shared" si="9"/>
        <v>0.8056640625</v>
      </c>
      <c r="C21">
        <f t="shared" si="10"/>
        <v>40.283203125</v>
      </c>
    </row>
    <row r="22" spans="2:3" x14ac:dyDescent="0.2">
      <c r="B22">
        <f t="shared" si="9"/>
        <v>0.8056640625</v>
      </c>
      <c r="C22">
        <f t="shared" si="10"/>
        <v>40.283203125</v>
      </c>
    </row>
    <row r="23" spans="2:3" x14ac:dyDescent="0.2">
      <c r="B23">
        <f t="shared" si="9"/>
        <v>0.8056640625</v>
      </c>
      <c r="C23">
        <f t="shared" si="10"/>
        <v>40.283203125</v>
      </c>
    </row>
    <row r="24" spans="2:3" x14ac:dyDescent="0.2">
      <c r="B24">
        <f t="shared" si="9"/>
        <v>0.8056640625</v>
      </c>
      <c r="C24">
        <f t="shared" si="10"/>
        <v>40.283203125</v>
      </c>
    </row>
    <row r="25" spans="2:3" x14ac:dyDescent="0.2">
      <c r="B25">
        <f t="shared" si="9"/>
        <v>0.8056640625</v>
      </c>
      <c r="C25">
        <f t="shared" si="10"/>
        <v>40.283203125</v>
      </c>
    </row>
    <row r="26" spans="2:3" x14ac:dyDescent="0.2">
      <c r="B26">
        <f t="shared" si="9"/>
        <v>0.8056640625</v>
      </c>
      <c r="C26">
        <f t="shared" si="10"/>
        <v>40.283203125</v>
      </c>
    </row>
    <row r="27" spans="2:3" x14ac:dyDescent="0.2">
      <c r="B27">
        <f t="shared" si="9"/>
        <v>0.8056640625</v>
      </c>
      <c r="C27">
        <f t="shared" si="10"/>
        <v>40.283203125</v>
      </c>
    </row>
    <row r="28" spans="2:3" x14ac:dyDescent="0.2">
      <c r="B28">
        <f t="shared" si="9"/>
        <v>0.8056640625</v>
      </c>
      <c r="C28">
        <f t="shared" si="10"/>
        <v>40.283203125</v>
      </c>
    </row>
    <row r="29" spans="2:3" x14ac:dyDescent="0.2">
      <c r="B29">
        <f t="shared" si="9"/>
        <v>0.8056640625</v>
      </c>
      <c r="C29">
        <f t="shared" si="10"/>
        <v>40.283203125</v>
      </c>
    </row>
    <row r="33" spans="2:3" x14ac:dyDescent="0.2">
      <c r="B33" t="s">
        <v>27</v>
      </c>
      <c r="C33" t="s">
        <v>28</v>
      </c>
    </row>
    <row r="34" spans="2:3" x14ac:dyDescent="0.2">
      <c r="B34">
        <v>38</v>
      </c>
      <c r="C34">
        <v>2980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Zeshu Liu</dc:creator>
  <cp:lastModifiedBy>Zeshu Liu</cp:lastModifiedBy>
  <dcterms:created xsi:type="dcterms:W3CDTF">2023-04-17T05:17:15Z</dcterms:created>
  <dcterms:modified xsi:type="dcterms:W3CDTF">2023-04-24T09:49:33Z</dcterms:modified>
</cp:coreProperties>
</file>