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drawings/drawing2.xml" ContentType="application/vnd.openxmlformats-officedocument.drawing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drawings/drawing3.xml" ContentType="application/vnd.openxmlformats-officedocument.drawing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/>
  <mc:AlternateContent xmlns:mc="http://schemas.openxmlformats.org/markup-compatibility/2006">
    <mc:Choice Requires="x15">
      <x15ac:absPath xmlns:x15ac="http://schemas.microsoft.com/office/spreadsheetml/2010/11/ac" url="C:\Users\Lzy18\Desktop\统计建模\"/>
    </mc:Choice>
  </mc:AlternateContent>
  <xr:revisionPtr revIDLastSave="0" documentId="13_ncr:1_{14ADA112-E7B2-49FB-9AFD-B892EB261883}" xr6:coauthVersionLast="47" xr6:coauthVersionMax="47" xr10:uidLastSave="{00000000-0000-0000-0000-000000000000}"/>
  <bookViews>
    <workbookView xWindow="-110" yWindow="-110" windowWidth="25820" windowHeight="15500" firstSheet="7" activeTab="10" xr2:uid="{00000000-000D-0000-FFFF-FFFF00000000}"/>
  </bookViews>
  <sheets>
    <sheet name="层次分析法求权重" sheetId="1" r:id="rId1"/>
    <sheet name="预处理后的数据--北京" sheetId="2" r:id="rId2"/>
    <sheet name="熵权法求权重--北京" sheetId="3" r:id="rId3"/>
    <sheet name="农业现代化水平评价得分" sheetId="4" r:id="rId4"/>
    <sheet name="2012、2017、2021年农业现代化聚类结果" sheetId="5" r:id="rId5"/>
    <sheet name="总数据" sheetId="6" r:id="rId6"/>
    <sheet name="经标准化等预处理后的全部数据" sheetId="7" r:id="rId7"/>
    <sheet name="归一化得分的描述性统计" sheetId="8" r:id="rId8"/>
    <sheet name="聚类--地图可视化-2017" sheetId="9" r:id="rId9"/>
    <sheet name="聚类--地图可视化-2012" sheetId="10" r:id="rId10"/>
    <sheet name="聚类--地图可视化-2021" sheetId="11" r:id="rId11"/>
    <sheet name="非归一化得分的十年预测" sheetId="12" r:id="rId12"/>
  </sheets>
  <externalReferences>
    <externalReference r:id="rId13"/>
    <externalReference r:id="rId14"/>
    <externalReference r:id="rId15"/>
    <externalReference r:id="rId16"/>
  </externalReferences>
  <definedNames>
    <definedName name="color_scheme">'聚类--地图可视化-2017'!$J$7</definedName>
    <definedName name="color_table">'聚类--地图可视化-2017'!$G$11:$H$20</definedName>
    <definedName name="numbers_format">'聚类--地图可视化-2017'!$S$8</definedName>
    <definedName name="show">'聚类--地图可视化-2012'!$O$7</definedName>
    <definedName name="show_data">'聚类--地图可视化-2021'!$S$8</definedName>
    <definedName name="show_numbers">'聚类--地图可视化-2017'!$Q$7</definedName>
    <definedName name="show_province">'聚类--地图可视化-2017'!$O$7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4" i="11" l="1"/>
  <c r="D44" i="11"/>
  <c r="E43" i="11"/>
  <c r="D43" i="11"/>
  <c r="E42" i="11"/>
  <c r="D42" i="11"/>
  <c r="E41" i="11"/>
  <c r="D41" i="11"/>
  <c r="E40" i="11"/>
  <c r="D40" i="11"/>
  <c r="E39" i="11"/>
  <c r="D39" i="11"/>
  <c r="E38" i="11"/>
  <c r="D38" i="11"/>
  <c r="E37" i="11"/>
  <c r="D37" i="11"/>
  <c r="E36" i="11"/>
  <c r="D36" i="11"/>
  <c r="E35" i="11"/>
  <c r="D35" i="11"/>
  <c r="E34" i="11"/>
  <c r="D34" i="11"/>
  <c r="E33" i="11"/>
  <c r="D33" i="11"/>
  <c r="E32" i="11"/>
  <c r="D32" i="11"/>
  <c r="E31" i="11"/>
  <c r="D31" i="11"/>
  <c r="E30" i="11"/>
  <c r="D30" i="11"/>
  <c r="E29" i="11"/>
  <c r="D29" i="11"/>
  <c r="E28" i="11"/>
  <c r="D28" i="11"/>
  <c r="E27" i="11"/>
  <c r="D27" i="11"/>
  <c r="E26" i="11"/>
  <c r="D26" i="11"/>
  <c r="E25" i="11"/>
  <c r="D25" i="11"/>
  <c r="E24" i="11"/>
  <c r="D24" i="11"/>
  <c r="G23" i="11"/>
  <c r="E23" i="11"/>
  <c r="D23" i="11"/>
  <c r="G22" i="11"/>
  <c r="E22" i="11"/>
  <c r="D22" i="11"/>
  <c r="E21" i="11"/>
  <c r="D21" i="11"/>
  <c r="E20" i="11"/>
  <c r="D20" i="11"/>
  <c r="E19" i="11"/>
  <c r="D19" i="11"/>
  <c r="E18" i="11"/>
  <c r="D18" i="11"/>
  <c r="E17" i="11"/>
  <c r="D17" i="11"/>
  <c r="E16" i="11"/>
  <c r="D16" i="11"/>
  <c r="J15" i="11"/>
  <c r="E15" i="11"/>
  <c r="D15" i="11"/>
  <c r="J14" i="11"/>
  <c r="E14" i="11"/>
  <c r="D14" i="11"/>
  <c r="J13" i="11"/>
  <c r="E13" i="11"/>
  <c r="D13" i="11"/>
  <c r="J12" i="11"/>
  <c r="E12" i="11"/>
  <c r="D12" i="11"/>
  <c r="J11" i="11"/>
  <c r="E11" i="11"/>
  <c r="D11" i="11"/>
  <c r="CF9" i="11"/>
  <c r="CE9" i="11"/>
  <c r="CD9" i="11"/>
  <c r="CC9" i="11"/>
  <c r="CB9" i="11"/>
  <c r="CA9" i="11"/>
  <c r="BZ9" i="11"/>
  <c r="BY9" i="11"/>
  <c r="BX9" i="11"/>
  <c r="BW9" i="11"/>
  <c r="BV9" i="11"/>
  <c r="BU9" i="11"/>
  <c r="BT9" i="11"/>
  <c r="BS9" i="11"/>
  <c r="BR9" i="11"/>
  <c r="BQ9" i="11"/>
  <c r="BP9" i="11"/>
  <c r="BO9" i="11"/>
  <c r="BN9" i="11"/>
  <c r="BM9" i="11"/>
  <c r="BL9" i="11"/>
  <c r="BK9" i="11"/>
  <c r="BJ9" i="11"/>
  <c r="BI9" i="11"/>
  <c r="BH9" i="11"/>
  <c r="BG9" i="11"/>
  <c r="BF9" i="11"/>
  <c r="BE9" i="11"/>
  <c r="BD9" i="11"/>
  <c r="BC9" i="11"/>
  <c r="BB9" i="11"/>
  <c r="BA9" i="11"/>
  <c r="AZ9" i="11"/>
  <c r="AY9" i="11"/>
  <c r="AX9" i="11"/>
  <c r="AW9" i="11"/>
  <c r="AV9" i="11"/>
  <c r="AU9" i="11"/>
  <c r="AT9" i="11"/>
  <c r="AS9" i="11"/>
  <c r="AR9" i="11"/>
  <c r="AQ9" i="11"/>
  <c r="AP9" i="11"/>
  <c r="AO9" i="11"/>
  <c r="AN9" i="11"/>
  <c r="AM9" i="11"/>
  <c r="AL9" i="11"/>
  <c r="AK9" i="11"/>
  <c r="AJ9" i="11"/>
  <c r="AI9" i="11"/>
  <c r="AH9" i="11"/>
  <c r="AG9" i="11"/>
  <c r="AF9" i="11"/>
  <c r="AE9" i="11"/>
  <c r="AD9" i="11"/>
  <c r="AC9" i="11"/>
  <c r="AB9" i="11"/>
  <c r="AA9" i="11"/>
  <c r="G7" i="11"/>
  <c r="G6" i="11"/>
  <c r="G5" i="11"/>
  <c r="G4" i="11"/>
  <c r="G3" i="11"/>
  <c r="E44" i="10"/>
  <c r="D44" i="10"/>
  <c r="E43" i="10"/>
  <c r="D43" i="10"/>
  <c r="E42" i="10"/>
  <c r="D42" i="10"/>
  <c r="E41" i="10"/>
  <c r="D41" i="10"/>
  <c r="E40" i="10"/>
  <c r="D40" i="10"/>
  <c r="E39" i="10"/>
  <c r="D39" i="10"/>
  <c r="E38" i="10"/>
  <c r="D38" i="10"/>
  <c r="E37" i="10"/>
  <c r="D37" i="10"/>
  <c r="E36" i="10"/>
  <c r="D36" i="10"/>
  <c r="E35" i="10"/>
  <c r="D35" i="10"/>
  <c r="E34" i="10"/>
  <c r="D34" i="10"/>
  <c r="E33" i="10"/>
  <c r="D33" i="10"/>
  <c r="E32" i="10"/>
  <c r="D32" i="10"/>
  <c r="E31" i="10"/>
  <c r="D31" i="10"/>
  <c r="E30" i="10"/>
  <c r="D30" i="10"/>
  <c r="E29" i="10"/>
  <c r="D29" i="10"/>
  <c r="E28" i="10"/>
  <c r="D28" i="10"/>
  <c r="E27" i="10"/>
  <c r="D27" i="10"/>
  <c r="E26" i="10"/>
  <c r="D26" i="10"/>
  <c r="E25" i="10"/>
  <c r="D25" i="10"/>
  <c r="E24" i="10"/>
  <c r="D24" i="10"/>
  <c r="G23" i="10"/>
  <c r="E23" i="10"/>
  <c r="D23" i="10"/>
  <c r="G22" i="10"/>
  <c r="E22" i="10"/>
  <c r="D22" i="10"/>
  <c r="E21" i="10"/>
  <c r="D21" i="10"/>
  <c r="E20" i="10"/>
  <c r="D20" i="10"/>
  <c r="E19" i="10"/>
  <c r="D19" i="10"/>
  <c r="E18" i="10"/>
  <c r="D18" i="10"/>
  <c r="E17" i="10"/>
  <c r="D17" i="10"/>
  <c r="E16" i="10"/>
  <c r="D16" i="10"/>
  <c r="J15" i="10"/>
  <c r="E15" i="10"/>
  <c r="D15" i="10"/>
  <c r="J14" i="10"/>
  <c r="E14" i="10"/>
  <c r="D14" i="10"/>
  <c r="J13" i="10"/>
  <c r="E13" i="10"/>
  <c r="D13" i="10"/>
  <c r="J12" i="10"/>
  <c r="E12" i="10"/>
  <c r="D12" i="10"/>
  <c r="J11" i="10"/>
  <c r="E11" i="10"/>
  <c r="D11" i="10"/>
  <c r="CF9" i="10"/>
  <c r="CE9" i="10"/>
  <c r="CD9" i="10"/>
  <c r="CC9" i="10"/>
  <c r="CB9" i="10"/>
  <c r="CA9" i="10"/>
  <c r="BZ9" i="10"/>
  <c r="BY9" i="10"/>
  <c r="BX9" i="10"/>
  <c r="BW9" i="10"/>
  <c r="BV9" i="10"/>
  <c r="BU9" i="10"/>
  <c r="BT9" i="10"/>
  <c r="BS9" i="10"/>
  <c r="BR9" i="10"/>
  <c r="BQ9" i="10"/>
  <c r="BP9" i="10"/>
  <c r="BO9" i="10"/>
  <c r="BN9" i="10"/>
  <c r="BM9" i="10"/>
  <c r="BL9" i="10"/>
  <c r="BK9" i="10"/>
  <c r="BJ9" i="10"/>
  <c r="BI9" i="10"/>
  <c r="BH9" i="10"/>
  <c r="BG9" i="10"/>
  <c r="BF9" i="10"/>
  <c r="BE9" i="10"/>
  <c r="BD9" i="10"/>
  <c r="BC9" i="10"/>
  <c r="BB9" i="10"/>
  <c r="BA9" i="10"/>
  <c r="AZ9" i="10"/>
  <c r="AY9" i="10"/>
  <c r="AX9" i="10"/>
  <c r="AW9" i="10"/>
  <c r="AV9" i="10"/>
  <c r="AU9" i="10"/>
  <c r="AT9" i="10"/>
  <c r="AS9" i="10"/>
  <c r="AR9" i="10"/>
  <c r="AQ9" i="10"/>
  <c r="AP9" i="10"/>
  <c r="AO9" i="10"/>
  <c r="AN9" i="10"/>
  <c r="AM9" i="10"/>
  <c r="AL9" i="10"/>
  <c r="AK9" i="10"/>
  <c r="AJ9" i="10"/>
  <c r="AI9" i="10"/>
  <c r="AH9" i="10"/>
  <c r="AG9" i="10"/>
  <c r="AF9" i="10"/>
  <c r="AE9" i="10"/>
  <c r="AD9" i="10"/>
  <c r="AC9" i="10"/>
  <c r="AB9" i="10"/>
  <c r="AA9" i="10"/>
  <c r="G7" i="10"/>
  <c r="G6" i="10"/>
  <c r="G5" i="10"/>
  <c r="G4" i="10"/>
  <c r="G3" i="10"/>
  <c r="E44" i="9"/>
  <c r="D44" i="9"/>
  <c r="E43" i="9"/>
  <c r="D43" i="9"/>
  <c r="E42" i="9"/>
  <c r="D42" i="9"/>
  <c r="E41" i="9"/>
  <c r="D41" i="9"/>
  <c r="E40" i="9"/>
  <c r="D40" i="9"/>
  <c r="E39" i="9"/>
  <c r="D39" i="9"/>
  <c r="E38" i="9"/>
  <c r="D38" i="9"/>
  <c r="E37" i="9"/>
  <c r="D37" i="9"/>
  <c r="E36" i="9"/>
  <c r="D36" i="9"/>
  <c r="E35" i="9"/>
  <c r="D35" i="9"/>
  <c r="E34" i="9"/>
  <c r="D34" i="9"/>
  <c r="E33" i="9"/>
  <c r="D33" i="9"/>
  <c r="E32" i="9"/>
  <c r="D32" i="9"/>
  <c r="E31" i="9"/>
  <c r="D31" i="9"/>
  <c r="E30" i="9"/>
  <c r="D30" i="9"/>
  <c r="E29" i="9"/>
  <c r="D29" i="9"/>
  <c r="E28" i="9"/>
  <c r="D28" i="9"/>
  <c r="E27" i="9"/>
  <c r="D27" i="9"/>
  <c r="E26" i="9"/>
  <c r="D26" i="9"/>
  <c r="E25" i="9"/>
  <c r="D25" i="9"/>
  <c r="E24" i="9"/>
  <c r="D24" i="9"/>
  <c r="G23" i="9"/>
  <c r="E23" i="9"/>
  <c r="D23" i="9"/>
  <c r="G22" i="9"/>
  <c r="E22" i="9"/>
  <c r="D22" i="9"/>
  <c r="E21" i="9"/>
  <c r="D21" i="9"/>
  <c r="E20" i="9"/>
  <c r="D20" i="9"/>
  <c r="E19" i="9"/>
  <c r="D19" i="9"/>
  <c r="E18" i="9"/>
  <c r="D18" i="9"/>
  <c r="E17" i="9"/>
  <c r="D17" i="9"/>
  <c r="E16" i="9"/>
  <c r="D16" i="9"/>
  <c r="E15" i="9"/>
  <c r="D15" i="9"/>
  <c r="J14" i="9"/>
  <c r="E14" i="9"/>
  <c r="D14" i="9"/>
  <c r="J13" i="9"/>
  <c r="E13" i="9"/>
  <c r="D13" i="9"/>
  <c r="J12" i="9"/>
  <c r="E12" i="9"/>
  <c r="D12" i="9"/>
  <c r="J11" i="9"/>
  <c r="E11" i="9"/>
  <c r="D11" i="9"/>
  <c r="CF9" i="9"/>
  <c r="CE9" i="9"/>
  <c r="CD9" i="9"/>
  <c r="CC9" i="9"/>
  <c r="CB9" i="9"/>
  <c r="CA9" i="9"/>
  <c r="BZ9" i="9"/>
  <c r="BY9" i="9"/>
  <c r="BX9" i="9"/>
  <c r="BW9" i="9"/>
  <c r="BV9" i="9"/>
  <c r="BU9" i="9"/>
  <c r="BT9" i="9"/>
  <c r="BS9" i="9"/>
  <c r="BR9" i="9"/>
  <c r="BQ9" i="9"/>
  <c r="BP9" i="9"/>
  <c r="BO9" i="9"/>
  <c r="BN9" i="9"/>
  <c r="BM9" i="9"/>
  <c r="BL9" i="9"/>
  <c r="BK9" i="9"/>
  <c r="BJ9" i="9"/>
  <c r="BI9" i="9"/>
  <c r="BH9" i="9"/>
  <c r="BG9" i="9"/>
  <c r="BF9" i="9"/>
  <c r="BE9" i="9"/>
  <c r="BD9" i="9"/>
  <c r="BC9" i="9"/>
  <c r="BB9" i="9"/>
  <c r="BA9" i="9"/>
  <c r="AZ9" i="9"/>
  <c r="AY9" i="9"/>
  <c r="AX9" i="9"/>
  <c r="AW9" i="9"/>
  <c r="AV9" i="9"/>
  <c r="AU9" i="9"/>
  <c r="AT9" i="9"/>
  <c r="AS9" i="9"/>
  <c r="AR9" i="9"/>
  <c r="AQ9" i="9"/>
  <c r="AP9" i="9"/>
  <c r="AO9" i="9"/>
  <c r="AN9" i="9"/>
  <c r="AM9" i="9"/>
  <c r="AL9" i="9"/>
  <c r="AK9" i="9"/>
  <c r="AJ9" i="9"/>
  <c r="AI9" i="9"/>
  <c r="AH9" i="9"/>
  <c r="AG9" i="9"/>
  <c r="AF9" i="9"/>
  <c r="AE9" i="9"/>
  <c r="AD9" i="9"/>
  <c r="AC9" i="9"/>
  <c r="AB9" i="9"/>
  <c r="AA9" i="9"/>
  <c r="G7" i="9"/>
  <c r="G6" i="9"/>
  <c r="G5" i="9"/>
  <c r="G4" i="9"/>
  <c r="G3" i="9"/>
  <c r="E19" i="1"/>
  <c r="E18" i="1"/>
  <c r="E17" i="1"/>
  <c r="E16" i="1"/>
  <c r="E15" i="1"/>
  <c r="E20" i="1" s="1"/>
</calcChain>
</file>

<file path=xl/sharedStrings.xml><?xml version="1.0" encoding="utf-8"?>
<sst xmlns="http://schemas.openxmlformats.org/spreadsheetml/2006/main" count="2847" uniqueCount="309">
  <si>
    <t>表项说明：本表包含层次分析法中的判断矩阵、一致性检验结果以及一级指标的权重矩阵</t>
  </si>
  <si>
    <t>判断矩阵：</t>
  </si>
  <si>
    <t>农业生产体系</t>
  </si>
  <si>
    <t>规模化水平</t>
  </si>
  <si>
    <t>农民生活</t>
  </si>
  <si>
    <t>生态宜居</t>
  </si>
  <si>
    <t>信息技术</t>
  </si>
  <si>
    <t>一级指标求权重：</t>
  </si>
  <si>
    <t>算术平均</t>
  </si>
  <si>
    <t>几何平均</t>
  </si>
  <si>
    <t>特征值</t>
  </si>
  <si>
    <t>权重</t>
  </si>
  <si>
    <t>农业生产效率</t>
  </si>
  <si>
    <t>CI =0.0595</t>
  </si>
  <si>
    <t>CR=0.0531，CR&lt;0.1，通过检验</t>
  </si>
  <si>
    <t>表项说明：本表为以北京为例的预处理后的数据</t>
  </si>
  <si>
    <t>年份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</si>
  <si>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</si>
  <si>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</si>
  <si>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</si>
  <si>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</si>
  <si>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</si>
  <si>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</si>
  <si>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</si>
  <si>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</si>
  <si>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</si>
  <si>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</si>
  <si>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</si>
  <si>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</si>
  <si>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</si>
  <si>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</si>
  <si>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</si>
  <si>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</si>
  <si>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表项说明：本表为使用熵权法求二级指标权重的过程数据与结果</t>
  </si>
  <si>
    <t>一级指标权重</t>
  </si>
  <si>
    <t>北京</t>
  </si>
  <si>
    <t>x1(万吨)/(千公顷)</t>
  </si>
  <si>
    <t>x2(千公顷)/(千公顷)</t>
  </si>
  <si>
    <t>x3(千公顷)/(千公顷)</t>
  </si>
  <si>
    <t>x4(千公顷)/(千公顷)</t>
  </si>
  <si>
    <t>x5(亿元)/(亿元)</t>
  </si>
  <si>
    <t>x6(万千瓦)/(千公顷)</t>
  </si>
  <si>
    <t>x7(千公顷)/(万人)</t>
  </si>
  <si>
    <t>x8(万人)/(万人)</t>
  </si>
  <si>
    <t>x13（万吨）</t>
  </si>
  <si>
    <t>x15(万公里)</t>
  </si>
  <si>
    <t>时间</t>
  </si>
  <si>
    <t>得分</t>
  </si>
  <si>
    <t>得分*一级指标权重</t>
  </si>
  <si>
    <t>经过缺失值、异常值处理后原始数据</t>
  </si>
  <si>
    <t>2012年</t>
  </si>
  <si>
    <t>2013年</t>
  </si>
  <si>
    <t>2014年</t>
  </si>
  <si>
    <t>2015年</t>
  </si>
  <si>
    <t>2016年</t>
  </si>
  <si>
    <t>2017年</t>
  </si>
  <si>
    <t>2018年</t>
  </si>
  <si>
    <t>2019年</t>
  </si>
  <si>
    <t>2020年</t>
  </si>
  <si>
    <t>2021年</t>
  </si>
  <si>
    <t>指标2</t>
  </si>
  <si>
    <t>指标2*指标1</t>
  </si>
  <si>
    <t>标准化数据</t>
  </si>
  <si>
    <t>一级指标下的二级指标权重</t>
  </si>
  <si>
    <t>二级指标权重</t>
  </si>
  <si>
    <t>整理得：</t>
  </si>
  <si>
    <t>一级指标</t>
  </si>
  <si>
    <t>农业生产体系A1</t>
  </si>
  <si>
    <t>信息技术A5</t>
  </si>
  <si>
    <t>二级指标</t>
  </si>
  <si>
    <t>X1</t>
  </si>
  <si>
    <t>X2</t>
  </si>
  <si>
    <t>X3</t>
  </si>
  <si>
    <t>X4</t>
  </si>
  <si>
    <t>X5</t>
  </si>
  <si>
    <t>X14</t>
  </si>
  <si>
    <t>X15</t>
  </si>
  <si>
    <t>X16</t>
  </si>
  <si>
    <t>相对权重</t>
  </si>
  <si>
    <t>绝对权重</t>
  </si>
  <si>
    <t>续表：</t>
  </si>
  <si>
    <t>规模化水平A2</t>
  </si>
  <si>
    <t>农民生活A3</t>
  </si>
  <si>
    <t>生态宜居A4</t>
  </si>
  <si>
    <t>X6</t>
  </si>
  <si>
    <t>X7</t>
  </si>
  <si>
    <t>X8</t>
  </si>
  <si>
    <t>X9</t>
  </si>
  <si>
    <t>X10</t>
  </si>
  <si>
    <t>X11</t>
  </si>
  <si>
    <t>X12</t>
  </si>
  <si>
    <t>X13</t>
  </si>
  <si>
    <t>注：保留四位小数</t>
  </si>
  <si>
    <t>表项说明：本表包含30个省市在2012~2021年间农业现代化水平的归一化得分与非归一化得分整理</t>
  </si>
  <si>
    <t>归一化得分：</t>
  </si>
  <si>
    <t>A/Y</t>
  </si>
  <si>
    <t>天津</t>
  </si>
  <si>
    <t>河北</t>
  </si>
  <si>
    <t>山西</t>
  </si>
  <si>
    <t>内蒙古</t>
  </si>
  <si>
    <t>辽宁</t>
  </si>
  <si>
    <t>吉林</t>
  </si>
  <si>
    <t>黑龙江</t>
  </si>
  <si>
    <t>上海</t>
  </si>
  <si>
    <t>江苏</t>
  </si>
  <si>
    <t>浙江</t>
  </si>
  <si>
    <t>安徽</t>
  </si>
  <si>
    <t>福建</t>
  </si>
  <si>
    <t>江西</t>
  </si>
  <si>
    <t>山东</t>
  </si>
  <si>
    <t>河南</t>
  </si>
  <si>
    <t>湖北</t>
  </si>
  <si>
    <t>湖南</t>
  </si>
  <si>
    <t>广东</t>
  </si>
  <si>
    <t>广西</t>
  </si>
  <si>
    <t>海南</t>
  </si>
  <si>
    <t>重庆</t>
  </si>
  <si>
    <t>四川</t>
  </si>
  <si>
    <t>贵州</t>
  </si>
  <si>
    <t>云南</t>
  </si>
  <si>
    <t>陕西</t>
  </si>
  <si>
    <t>甘肃</t>
  </si>
  <si>
    <t>青海</t>
  </si>
  <si>
    <t>宁夏</t>
  </si>
  <si>
    <t>新疆</t>
  </si>
  <si>
    <t>未归一化得分：</t>
  </si>
  <si>
    <t>表项说明：本表包含2012、2017、2021年30个省市农业现代化非归一化得分聚类的结果</t>
  </si>
  <si>
    <t>未归一化得分结果：</t>
  </si>
  <si>
    <t>编号</t>
  </si>
  <si>
    <t>省份</t>
  </si>
  <si>
    <t>聚类结果：</t>
  </si>
  <si>
    <t>第一组：中等</t>
  </si>
  <si>
    <t>第二组：高</t>
  </si>
  <si>
    <t>第三组：低</t>
  </si>
  <si>
    <t>第一组：高</t>
  </si>
  <si>
    <t>第二组：中等</t>
  </si>
  <si>
    <t>第一组：低</t>
  </si>
  <si>
    <t>第三组：中等</t>
  </si>
  <si>
    <t>详细聚类结果说明</t>
  </si>
  <si>
    <t>第一组：Cluster 0 centroid: 0.6111792835669073</t>
  </si>
  <si>
    <t>第一组：Cluster 0 centroid: 0.5736939681532423</t>
  </si>
  <si>
    <t>第一组：Cluster 0 centroid: 0.18458098236855297</t>
  </si>
  <si>
    <t>第二组：Cluster 1 centroid: 0.806882986741716</t>
  </si>
  <si>
    <t>第二组：Cluster 1 centroid: 0.378423688214</t>
  </si>
  <si>
    <t>第二组：Cluster 1 centroid: 0.5343769498101264</t>
  </si>
  <si>
    <t>第三组：Cluster 2 centroid: 0.34137080817185</t>
  </si>
  <si>
    <t>第三组：Cluster 2 centroid: 0.2791050427276186</t>
  </si>
  <si>
    <t>第三组：Cluster 2 centroid: 0.3075993188673151</t>
  </si>
  <si>
    <t xml:space="preserve">       Score  Cluster</t>
  </si>
  <si>
    <t>0   0.552194        0</t>
  </si>
  <si>
    <t>0   0.515077        0</t>
  </si>
  <si>
    <t>0   0.590808        1</t>
  </si>
  <si>
    <t>1   0.754144        1</t>
  </si>
  <si>
    <t>1   0.379608        1</t>
  </si>
  <si>
    <t>1   0.268686        2</t>
  </si>
  <si>
    <t>2   0.770577        1</t>
  </si>
  <si>
    <t>2   0.391688        1</t>
  </si>
  <si>
    <t>2   0.269420        2</t>
  </si>
  <si>
    <t>3   0.601132        0</t>
  </si>
  <si>
    <t>3   0.274564        2</t>
  </si>
  <si>
    <t>3   0.375336        2</t>
  </si>
  <si>
    <t>4   0.365387        2</t>
  </si>
  <si>
    <t>4   0.647248        0</t>
  </si>
  <si>
    <t>4   0.575846        1</t>
  </si>
  <si>
    <t>5   0.590647        0</t>
  </si>
  <si>
    <t>5   0.512408        0</t>
  </si>
  <si>
    <t>5   0.443667        1</t>
  </si>
  <si>
    <t>6   0.653008        0</t>
  </si>
  <si>
    <t>6   0.619178        0</t>
  </si>
  <si>
    <t>6   0.273735        2</t>
  </si>
  <si>
    <t>7   0.570808        0</t>
  </si>
  <si>
    <t>7   0.592739        0</t>
  </si>
  <si>
    <t>7   0.211130        0</t>
  </si>
  <si>
    <t>8   0.576117        0</t>
  </si>
  <si>
    <t>8   0.368067        1</t>
  </si>
  <si>
    <t>8   0.667882        1</t>
  </si>
  <si>
    <t>9   0.616349        0</t>
  </si>
  <si>
    <t>9   0.322005        2</t>
  </si>
  <si>
    <t>9   0.312257        2</t>
  </si>
  <si>
    <t>10  0.796702        1</t>
  </si>
  <si>
    <t>10  0.249148        2</t>
  </si>
  <si>
    <t>10  0.196865        0</t>
  </si>
  <si>
    <t>11  0.849002        1</t>
  </si>
  <si>
    <t>11  0.424388        1</t>
  </si>
  <si>
    <t>11  0.261640        2</t>
  </si>
  <si>
    <t>12  0.869354        1</t>
  </si>
  <si>
    <t>12  0.283590        2</t>
  </si>
  <si>
    <t>12  0.165185        0</t>
  </si>
  <si>
    <t>13  0.776051        1</t>
  </si>
  <si>
    <t>13  0.246306        2</t>
  </si>
  <si>
    <t>13  0.502332        1</t>
  </si>
  <si>
    <t>14  0.811924        1</t>
  </si>
  <si>
    <t>14  0.361626        1</t>
  </si>
  <si>
    <t>14  0.180709        0</t>
  </si>
  <si>
    <t>15  0.721445        1</t>
  </si>
  <si>
    <t>15  0.442070        1</t>
  </si>
  <si>
    <t>15  0.288548        2</t>
  </si>
  <si>
    <t>16  0.866574        1</t>
  </si>
  <si>
    <t>16  0.386047        1</t>
  </si>
  <si>
    <t>16  0.197662        0</t>
  </si>
  <si>
    <t>17  0.721499        1</t>
  </si>
  <si>
    <t>17  0.339249        1</t>
  </si>
  <si>
    <t>17  0.250553        2</t>
  </si>
  <si>
    <t>18  0.785433        1</t>
  </si>
  <si>
    <t>18  0.364951        1</t>
  </si>
  <si>
    <t>18  0.298915        2</t>
  </si>
  <si>
    <t>19  0.814496        1</t>
  </si>
  <si>
    <t>19  0.352451        1</t>
  </si>
  <si>
    <t>19  0.163727        0</t>
  </si>
  <si>
    <t>20  0.921933        1</t>
  </si>
  <si>
    <t>20  0.269279        2</t>
  </si>
  <si>
    <t>20  0.153010        0</t>
  </si>
  <si>
    <t>21  0.777962        1</t>
  </si>
  <si>
    <t>21  0.283744        2</t>
  </si>
  <si>
    <t>21  0.337927        2</t>
  </si>
  <si>
    <t>22  0.698823        0</t>
  </si>
  <si>
    <t>22  0.271026        2</t>
  </si>
  <si>
    <t>22  0.272014        2</t>
  </si>
  <si>
    <t>23  0.661282        0</t>
  </si>
  <si>
    <t>23  0.316824        2</t>
  </si>
  <si>
    <t>23  0.325805        2</t>
  </si>
  <si>
    <t>24  0.758206        1</t>
  </si>
  <si>
    <t>24  0.406404        1</t>
  </si>
  <si>
    <t>24  0.208359        0</t>
  </si>
  <si>
    <t>25  0.601132        0</t>
  </si>
  <si>
    <t>25  0.274564        2</t>
  </si>
  <si>
    <t>25  0.375336        2</t>
  </si>
  <si>
    <t>26  0.893741        1</t>
  </si>
  <si>
    <t>26  0.332975        1</t>
  </si>
  <si>
    <t>26  0.318757        2</t>
  </si>
  <si>
    <t>27  0.601479        0</t>
  </si>
  <si>
    <t>27  0.570746        0</t>
  </si>
  <si>
    <t>27  0.496242        1</t>
  </si>
  <si>
    <t>28  0.827970        1</t>
  </si>
  <si>
    <t>28  0.369984        1</t>
  </si>
  <si>
    <t>28  0.385061        2</t>
  </si>
  <si>
    <t>29  0.317355        2</t>
  </si>
  <si>
    <t>29  0.558462        0</t>
  </si>
  <si>
    <t>29  0.463861        1</t>
  </si>
  <si>
    <t>数据说明：本表包含全部经过缺失值、异常值处理后的原始数据，一级指标权重，二级指标相对权重与绝对权重，30个省市在2012~2021年间的农业现代化水平未归一化得分与归一化得分、在各一级指标维度下的得分，归一化得分结果的描述性统计、未来十年农业现代化水平的得分预测</t>
  </si>
  <si>
    <t>一级指标：</t>
  </si>
  <si>
    <t>一级指标权重：</t>
  </si>
  <si>
    <t>描述性统计</t>
  </si>
  <si>
    <t>二级指标：</t>
  </si>
  <si>
    <t>土地生产水平</t>
  </si>
  <si>
    <r>
      <rPr>
        <sz val="10.5"/>
        <color theme="1"/>
        <rFont val="宋体"/>
        <charset val="134"/>
      </rPr>
      <t>有效灌溉率</t>
    </r>
  </si>
  <si>
    <t>复种指数</t>
  </si>
  <si>
    <r>
      <rPr>
        <sz val="10.5"/>
        <color theme="1"/>
        <rFont val="宋体"/>
        <charset val="134"/>
      </rPr>
      <t>口粮稳定度</t>
    </r>
  </si>
  <si>
    <r>
      <rPr>
        <sz val="10.5"/>
        <color theme="1"/>
        <rFont val="宋体"/>
        <charset val="134"/>
      </rPr>
      <t>养殖业产值占比</t>
    </r>
  </si>
  <si>
    <r>
      <rPr>
        <sz val="10.5"/>
        <color theme="1"/>
        <rFont val="宋体"/>
        <charset val="134"/>
      </rPr>
      <t>机械化水平</t>
    </r>
  </si>
  <si>
    <r>
      <rPr>
        <sz val="10.5"/>
        <color theme="1"/>
        <rFont val="宋体"/>
        <charset val="134"/>
      </rPr>
      <t>人均耕地面积</t>
    </r>
  </si>
  <si>
    <r>
      <rPr>
        <sz val="10.5"/>
        <color theme="1"/>
        <rFont val="宋体"/>
        <charset val="134"/>
      </rPr>
      <t>城市人口占比</t>
    </r>
  </si>
  <si>
    <r>
      <rPr>
        <sz val="10.5"/>
        <color theme="1"/>
        <rFont val="宋体"/>
        <charset val="134"/>
      </rPr>
      <t>恩格尔系数</t>
    </r>
  </si>
  <si>
    <r>
      <rPr>
        <sz val="10.5"/>
        <color theme="1"/>
        <rFont val="宋体"/>
        <charset val="134"/>
      </rPr>
      <t>收入水平</t>
    </r>
  </si>
  <si>
    <r>
      <rPr>
        <sz val="10.5"/>
        <color theme="1"/>
        <rFont val="宋体"/>
        <charset val="134"/>
      </rPr>
      <t>娱乐生活</t>
    </r>
  </si>
  <si>
    <r>
      <rPr>
        <sz val="10.5"/>
        <color theme="1"/>
        <rFont val="宋体"/>
        <charset val="134"/>
      </rPr>
      <t>自然生态宜居</t>
    </r>
  </si>
  <si>
    <r>
      <rPr>
        <sz val="10.5"/>
        <color theme="1"/>
        <rFont val="宋体"/>
        <charset val="134"/>
      </rPr>
      <t>能源消耗水平</t>
    </r>
  </si>
  <si>
    <r>
      <rPr>
        <sz val="10.5"/>
        <color theme="1"/>
        <rFont val="宋体"/>
        <charset val="134"/>
      </rPr>
      <t>网络普及程度</t>
    </r>
  </si>
  <si>
    <r>
      <rPr>
        <sz val="10.5"/>
        <color theme="1"/>
        <rFont val="宋体"/>
        <charset val="134"/>
      </rPr>
      <t>网络基础设施</t>
    </r>
  </si>
  <si>
    <r>
      <rPr>
        <sz val="10.5"/>
        <color theme="1"/>
        <rFont val="宋体"/>
        <charset val="134"/>
      </rPr>
      <t>数字化设施</t>
    </r>
  </si>
  <si>
    <t>x10（元）</t>
  </si>
  <si>
    <t>x11（元/人）</t>
  </si>
  <si>
    <t>x12（%）</t>
  </si>
  <si>
    <t>x14（%）</t>
  </si>
  <si>
    <t>x16（）台</t>
  </si>
  <si>
    <t>非归一化得分</t>
  </si>
  <si>
    <t>归一化得分</t>
  </si>
  <si>
    <t>最大值</t>
  </si>
  <si>
    <t>最小值</t>
  </si>
  <si>
    <t>平均数</t>
  </si>
  <si>
    <t>标准偏差</t>
  </si>
  <si>
    <t>2022至2031年总得分预测</t>
  </si>
  <si>
    <t>表项说明：本表为原始数据经过缺失值填充、异常值处理以及指标正向化、标准化后的全部数据</t>
  </si>
  <si>
    <t>表项说明：本表为各地区10年间农业现代化水平归一化得分的描述性统计</t>
  </si>
  <si>
    <t>参考</t>
  </si>
  <si>
    <t>0</t>
  </si>
  <si>
    <t>0.0</t>
  </si>
  <si>
    <t>下四分位数</t>
  </si>
  <si>
    <t>0.00</t>
  </si>
  <si>
    <t>中位数</t>
  </si>
  <si>
    <t>0%</t>
  </si>
  <si>
    <t>上四分位数</t>
  </si>
  <si>
    <t>0.0%</t>
  </si>
  <si>
    <t>0.00%</t>
  </si>
  <si>
    <t>使用步骤：</t>
  </si>
  <si>
    <t>❶填入数据</t>
  </si>
  <si>
    <t>❷设置分档</t>
  </si>
  <si>
    <t>选择配色</t>
  </si>
  <si>
    <t>❸填色</t>
  </si>
  <si>
    <r>
      <rPr>
        <sz val="10"/>
        <color theme="1"/>
        <rFont val="宋体"/>
        <charset val="134"/>
      </rPr>
      <t>可选配色方案，来自</t>
    </r>
    <r>
      <rPr>
        <sz val="10"/>
        <color theme="1"/>
        <rFont val="Arial"/>
        <family val="2"/>
      </rPr>
      <t xml:space="preserve"> ColorBrewer2</t>
    </r>
  </si>
  <si>
    <t>指标</t>
  </si>
  <si>
    <t>颜色</t>
  </si>
  <si>
    <t>标签</t>
  </si>
  <si>
    <t>阈值</t>
  </si>
  <si>
    <t>图例</t>
  </si>
  <si>
    <t>color1</t>
  </si>
  <si>
    <t>color2</t>
  </si>
  <si>
    <t>color3</t>
  </si>
  <si>
    <t>color4</t>
  </si>
  <si>
    <t>5档、单色渐变，反映数据从小到大</t>
  </si>
  <si>
    <t>5档、双色渐变，从负到正</t>
  </si>
  <si>
    <t>5档、离散类别</t>
  </si>
  <si>
    <r>
      <rPr>
        <sz val="10"/>
        <color theme="1"/>
        <rFont val="Arial"/>
        <family val="2"/>
      </rPr>
      <t>10</t>
    </r>
    <r>
      <rPr>
        <sz val="10"/>
        <color theme="1"/>
        <rFont val="宋体"/>
        <charset val="134"/>
      </rPr>
      <t>档、双色渐变</t>
    </r>
  </si>
  <si>
    <r>
      <rPr>
        <sz val="10"/>
        <color theme="1"/>
        <rFont val="Arial"/>
        <family val="2"/>
      </rPr>
      <t>10</t>
    </r>
    <r>
      <rPr>
        <sz val="10"/>
        <color theme="1"/>
        <rFont val="宋体"/>
        <charset val="134"/>
      </rPr>
      <t>档、单色渐变</t>
    </r>
  </si>
  <si>
    <t>西藏</t>
  </si>
  <si>
    <t>台湾</t>
  </si>
  <si>
    <t>香港</t>
  </si>
  <si>
    <t>澳门</t>
  </si>
  <si>
    <t>color5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</si>
</sst>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_ "/>
    <numFmt numFmtId="177" formatCode="0.00_ "/>
  </numFmts>
  <fonts count="30" x14ac:knownFonts="1">
    <font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theme="1"/>
      <name val="宋体"/>
      <charset val="134"/>
    </font>
    <font>
      <sz val="10"/>
      <color theme="1"/>
      <name val="Arial"/>
      <family val="2"/>
    </font>
    <font>
      <sz val="10"/>
      <color theme="1"/>
      <name val="宋体"/>
      <charset val="134"/>
    </font>
    <font>
      <sz val="10"/>
      <color theme="1"/>
      <name val="宋体"/>
      <charset val="134"/>
    </font>
    <font>
      <b/>
      <sz val="10"/>
      <color theme="1"/>
      <name val="宋体"/>
      <charset val="134"/>
    </font>
    <font>
      <b/>
      <sz val="10"/>
      <color theme="0" tint="-0.14996795556505021"/>
      <name val="宋体"/>
      <charset val="134"/>
    </font>
    <font>
      <sz val="10"/>
      <color theme="0" tint="-0.14996795556505021"/>
      <name val="Arial"/>
      <family val="2"/>
    </font>
    <font>
      <sz val="10"/>
      <color rgb="FFFF0000"/>
      <name val="Arial"/>
      <family val="2"/>
    </font>
    <font>
      <sz val="10"/>
      <name val="Arial"/>
      <family val="2"/>
    </font>
    <font>
      <sz val="8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sz val="9"/>
      <name val="Arial"/>
      <family val="2"/>
    </font>
    <font>
      <sz val="9"/>
      <color rgb="FFFF0000"/>
      <name val="Arial"/>
      <family val="2"/>
    </font>
    <font>
      <sz val="10"/>
      <color theme="0" tint="-0.249977111117893"/>
      <name val="Arial"/>
      <family val="2"/>
    </font>
    <font>
      <sz val="11"/>
      <color indexed="8"/>
      <name val="宋体"/>
      <charset val="134"/>
    </font>
    <font>
      <sz val="14"/>
      <color theme="1"/>
      <name val="等线"/>
      <charset val="134"/>
      <scheme val="minor"/>
    </font>
    <font>
      <sz val="16"/>
      <color theme="1"/>
      <name val="等线"/>
      <charset val="134"/>
      <scheme val="minor"/>
    </font>
    <font>
      <sz val="10.5"/>
      <color theme="1"/>
      <name val="宋体"/>
      <charset val="134"/>
    </font>
    <font>
      <b/>
      <sz val="11"/>
      <color theme="1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0"/>
      <color theme="1"/>
      <name val="等线"/>
      <charset val="134"/>
      <scheme val="minor"/>
    </font>
    <font>
      <sz val="14"/>
      <color theme="1"/>
      <name val="等线"/>
      <charset val="134"/>
      <scheme val="minor"/>
    </font>
    <font>
      <u/>
      <sz val="11"/>
      <color rgb="FF0000FF"/>
      <name val="等线"/>
      <charset val="134"/>
      <scheme val="minor"/>
    </font>
    <font>
      <sz val="10"/>
      <color rgb="FF000000"/>
      <name val="宋体"/>
      <family val="3"/>
      <charset val="134"/>
    </font>
    <font>
      <sz val="9"/>
      <color rgb="FF000000"/>
      <name val="Microsoft YaHei UI"/>
      <family val="2"/>
      <charset val="134"/>
    </font>
    <font>
      <sz val="9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</fonts>
  <fills count="300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2E699"/>
        <bgColor indexed="64"/>
      </patternFill>
    </fill>
    <fill>
      <patternFill patternType="solid">
        <fgColor rgb="FF78C679"/>
        <bgColor indexed="64"/>
      </patternFill>
    </fill>
    <fill>
      <patternFill patternType="solid">
        <fgColor rgb="FF31A35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0F9E8"/>
        <bgColor indexed="64"/>
      </patternFill>
    </fill>
    <fill>
      <patternFill patternType="solid">
        <fgColor rgb="FFEDF8FB"/>
        <bgColor indexed="64"/>
      </patternFill>
    </fill>
    <fill>
      <patternFill patternType="solid">
        <fgColor rgb="FFF6EFF7"/>
        <bgColor indexed="64"/>
      </patternFill>
    </fill>
    <fill>
      <patternFill patternType="solid">
        <fgColor rgb="FFF1EEF6"/>
        <bgColor indexed="64"/>
      </patternFill>
    </fill>
    <fill>
      <patternFill patternType="solid">
        <fgColor rgb="FFA1DAB4"/>
        <bgColor indexed="64"/>
      </patternFill>
    </fill>
    <fill>
      <patternFill patternType="solid">
        <fgColor rgb="FFBAE4BC"/>
        <bgColor indexed="64"/>
      </patternFill>
    </fill>
    <fill>
      <patternFill patternType="solid">
        <fgColor rgb="FFB2E2E2"/>
        <bgColor indexed="64"/>
      </patternFill>
    </fill>
    <fill>
      <patternFill patternType="solid">
        <fgColor rgb="FFBDC9E1"/>
        <bgColor indexed="64"/>
      </patternFill>
    </fill>
    <fill>
      <patternFill patternType="solid">
        <fgColor rgb="FF41B6C4"/>
        <bgColor indexed="64"/>
      </patternFill>
    </fill>
    <fill>
      <patternFill patternType="solid">
        <fgColor rgb="FF7BCCC4"/>
        <bgColor indexed="64"/>
      </patternFill>
    </fill>
    <fill>
      <patternFill patternType="solid">
        <fgColor rgb="FF66C2A4"/>
        <bgColor indexed="64"/>
      </patternFill>
    </fill>
    <fill>
      <patternFill patternType="solid">
        <fgColor rgb="FF67A9CF"/>
        <bgColor indexed="64"/>
      </patternFill>
    </fill>
    <fill>
      <patternFill patternType="solid">
        <fgColor rgb="FF74A9CF"/>
        <bgColor indexed="64"/>
      </patternFill>
    </fill>
    <fill>
      <patternFill patternType="solid">
        <fgColor rgb="FF2C7FB8"/>
        <bgColor indexed="64"/>
      </patternFill>
    </fill>
    <fill>
      <patternFill patternType="solid">
        <fgColor rgb="FF43A2CA"/>
        <bgColor indexed="64"/>
      </patternFill>
    </fill>
    <fill>
      <patternFill patternType="solid">
        <fgColor rgb="FF2CA25F"/>
        <bgColor indexed="64"/>
      </patternFill>
    </fill>
    <fill>
      <patternFill patternType="solid">
        <fgColor rgb="FF1C9099"/>
        <bgColor indexed="64"/>
      </patternFill>
    </fill>
    <fill>
      <patternFill patternType="solid">
        <fgColor rgb="FF2B8CBE"/>
        <bgColor indexed="64"/>
      </patternFill>
    </fill>
    <fill>
      <patternFill patternType="solid">
        <fgColor rgb="FF006837"/>
        <bgColor indexed="64"/>
      </patternFill>
    </fill>
    <fill>
      <patternFill patternType="solid">
        <fgColor rgb="FF253494"/>
        <bgColor indexed="64"/>
      </patternFill>
    </fill>
    <fill>
      <patternFill patternType="solid">
        <fgColor rgb="FF0868AC"/>
        <bgColor indexed="64"/>
      </patternFill>
    </fill>
    <fill>
      <patternFill patternType="solid">
        <fgColor rgb="FF006D2C"/>
        <bgColor indexed="64"/>
      </patternFill>
    </fill>
    <fill>
      <patternFill patternType="solid">
        <fgColor rgb="FF016C59"/>
        <bgColor indexed="64"/>
      </patternFill>
    </fill>
    <fill>
      <patternFill patternType="solid">
        <fgColor rgb="FF045A8D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rgb="FFFEEBE2"/>
        <bgColor indexed="64"/>
      </patternFill>
    </fill>
    <fill>
      <patternFill patternType="solid">
        <fgColor rgb="FFFEF0D9"/>
        <bgColor indexed="64"/>
      </patternFill>
    </fill>
    <fill>
      <patternFill patternType="solid">
        <fgColor rgb="FFFFFFB2"/>
        <bgColor indexed="64"/>
      </patternFill>
    </fill>
    <fill>
      <patternFill patternType="solid">
        <fgColor rgb="FFFFFFD4"/>
        <bgColor indexed="64"/>
      </patternFill>
    </fill>
    <fill>
      <patternFill patternType="solid">
        <fgColor rgb="FFF2F0F7"/>
        <bgColor indexed="64"/>
      </patternFill>
    </fill>
    <fill>
      <patternFill patternType="solid">
        <fgColor rgb="FFEFF3FF"/>
        <bgColor indexed="64"/>
      </patternFill>
    </fill>
    <fill>
      <patternFill patternType="solid">
        <fgColor rgb="FFB3CDE3"/>
        <bgColor indexed="64"/>
      </patternFill>
    </fill>
    <fill>
      <patternFill patternType="solid">
        <fgColor rgb="FFFBB4B9"/>
        <bgColor indexed="64"/>
      </patternFill>
    </fill>
    <fill>
      <patternFill patternType="solid">
        <fgColor rgb="FFD7B5D8"/>
        <bgColor indexed="64"/>
      </patternFill>
    </fill>
    <fill>
      <patternFill patternType="solid">
        <fgColor rgb="FFFDCC8A"/>
        <bgColor indexed="64"/>
      </patternFill>
    </fill>
    <fill>
      <patternFill patternType="solid">
        <fgColor rgb="FFFECC5C"/>
        <bgColor indexed="64"/>
      </patternFill>
    </fill>
    <fill>
      <patternFill patternType="solid">
        <fgColor rgb="FFFED98E"/>
        <bgColor indexed="64"/>
      </patternFill>
    </fill>
    <fill>
      <patternFill patternType="solid">
        <fgColor rgb="FFCBC9E2"/>
        <bgColor indexed="64"/>
      </patternFill>
    </fill>
    <fill>
      <patternFill patternType="solid">
        <fgColor rgb="FFBDD7E7"/>
        <bgColor indexed="64"/>
      </patternFill>
    </fill>
    <fill>
      <patternFill patternType="solid">
        <fgColor rgb="FF8C96C6"/>
        <bgColor indexed="64"/>
      </patternFill>
    </fill>
    <fill>
      <patternFill patternType="solid">
        <fgColor rgb="FFF768A1"/>
        <bgColor indexed="64"/>
      </patternFill>
    </fill>
    <fill>
      <patternFill patternType="solid">
        <fgColor rgb="FFDF65B0"/>
        <bgColor indexed="64"/>
      </patternFill>
    </fill>
    <fill>
      <patternFill patternType="solid">
        <fgColor rgb="FFFC8D59"/>
        <bgColor indexed="64"/>
      </patternFill>
    </fill>
    <fill>
      <patternFill patternType="solid">
        <fgColor rgb="FFFD8D3C"/>
        <bgColor indexed="64"/>
      </patternFill>
    </fill>
    <fill>
      <patternFill patternType="solid">
        <fgColor rgb="FFFE9929"/>
        <bgColor indexed="64"/>
      </patternFill>
    </fill>
    <fill>
      <patternFill patternType="solid">
        <fgColor rgb="FF9E9AC8"/>
        <bgColor indexed="64"/>
      </patternFill>
    </fill>
    <fill>
      <patternFill patternType="solid">
        <fgColor rgb="FF6BAED6"/>
        <bgColor indexed="64"/>
      </patternFill>
    </fill>
    <fill>
      <patternFill patternType="solid">
        <fgColor rgb="FF8856A7"/>
        <bgColor indexed="64"/>
      </patternFill>
    </fill>
    <fill>
      <patternFill patternType="solid">
        <fgColor rgb="FFC51B8A"/>
        <bgColor indexed="64"/>
      </patternFill>
    </fill>
    <fill>
      <patternFill patternType="solid">
        <fgColor rgb="FFDD1C77"/>
        <bgColor indexed="64"/>
      </patternFill>
    </fill>
    <fill>
      <patternFill patternType="solid">
        <fgColor rgb="FFE34A33"/>
        <bgColor indexed="64"/>
      </patternFill>
    </fill>
    <fill>
      <patternFill patternType="solid">
        <fgColor rgb="FFF03B20"/>
        <bgColor indexed="64"/>
      </patternFill>
    </fill>
    <fill>
      <patternFill patternType="solid">
        <fgColor rgb="FFD95F0E"/>
        <bgColor indexed="64"/>
      </patternFill>
    </fill>
    <fill>
      <patternFill patternType="solid">
        <fgColor rgb="FF756BB1"/>
        <bgColor indexed="64"/>
      </patternFill>
    </fill>
    <fill>
      <patternFill patternType="solid">
        <fgColor rgb="FF3182BD"/>
        <bgColor indexed="64"/>
      </patternFill>
    </fill>
    <fill>
      <patternFill patternType="solid">
        <fgColor rgb="FF810F7C"/>
        <bgColor indexed="64"/>
      </patternFill>
    </fill>
    <fill>
      <patternFill patternType="solid">
        <fgColor rgb="FF7A0177"/>
        <bgColor indexed="64"/>
      </patternFill>
    </fill>
    <fill>
      <patternFill patternType="solid">
        <fgColor rgb="FF980043"/>
        <bgColor indexed="64"/>
      </patternFill>
    </fill>
    <fill>
      <patternFill patternType="solid">
        <fgColor rgb="FFB30000"/>
        <bgColor indexed="64"/>
      </patternFill>
    </fill>
    <fill>
      <patternFill patternType="solid">
        <fgColor rgb="FFBD0026"/>
        <bgColor indexed="64"/>
      </patternFill>
    </fill>
    <fill>
      <patternFill patternType="solid">
        <fgColor rgb="FF993404"/>
        <bgColor indexed="64"/>
      </patternFill>
    </fill>
    <fill>
      <patternFill patternType="solid">
        <fgColor rgb="FF54278F"/>
        <bgColor indexed="64"/>
      </patternFill>
    </fill>
    <fill>
      <patternFill patternType="solid">
        <fgColor rgb="FF08519C"/>
        <bgColor indexed="64"/>
      </patternFill>
    </fill>
    <fill>
      <patternFill patternType="solid">
        <fgColor rgb="FFEDF8E9"/>
        <bgColor indexed="64"/>
      </patternFill>
    </fill>
    <fill>
      <patternFill patternType="solid">
        <fgColor rgb="FFFEEDDE"/>
        <bgColor indexed="64"/>
      </patternFill>
    </fill>
    <fill>
      <patternFill patternType="solid">
        <fgColor rgb="FFFEE5D9"/>
        <bgColor indexed="64"/>
      </patternFill>
    </fill>
    <fill>
      <patternFill patternType="solid">
        <fgColor rgb="FFF7F7F7"/>
        <bgColor indexed="64"/>
      </patternFill>
    </fill>
    <fill>
      <patternFill patternType="solid">
        <fgColor rgb="FFE66101"/>
        <bgColor indexed="64"/>
      </patternFill>
    </fill>
    <fill>
      <patternFill patternType="solid">
        <fgColor rgb="FFA6611A"/>
        <bgColor indexed="64"/>
      </patternFill>
    </fill>
    <fill>
      <patternFill patternType="solid">
        <fgColor rgb="FF7B3294"/>
        <bgColor indexed="64"/>
      </patternFill>
    </fill>
    <fill>
      <patternFill patternType="solid">
        <fgColor rgb="FFD01C8B"/>
        <bgColor indexed="64"/>
      </patternFill>
    </fill>
    <fill>
      <patternFill patternType="solid">
        <fgColor rgb="FFBAE4B3"/>
        <bgColor indexed="64"/>
      </patternFill>
    </fill>
    <fill>
      <patternFill patternType="solid">
        <fgColor rgb="FFFDBE85"/>
        <bgColor indexed="64"/>
      </patternFill>
    </fill>
    <fill>
      <patternFill patternType="solid">
        <fgColor rgb="FFFCAE91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FDB863"/>
        <bgColor indexed="64"/>
      </patternFill>
    </fill>
    <fill>
      <patternFill patternType="solid">
        <fgColor rgb="FFDFC27D"/>
        <bgColor indexed="64"/>
      </patternFill>
    </fill>
    <fill>
      <patternFill patternType="solid">
        <fgColor rgb="FFC2A5CF"/>
        <bgColor indexed="64"/>
      </patternFill>
    </fill>
    <fill>
      <patternFill patternType="solid">
        <fgColor rgb="FFF1B6DA"/>
        <bgColor indexed="64"/>
      </patternFill>
    </fill>
    <fill>
      <patternFill patternType="solid">
        <fgColor rgb="FF74C476"/>
        <bgColor indexed="64"/>
      </patternFill>
    </fill>
    <fill>
      <patternFill patternType="solid">
        <fgColor rgb="FFFB6A4A"/>
        <bgColor indexed="64"/>
      </patternFill>
    </fill>
    <fill>
      <patternFill patternType="solid">
        <fgColor rgb="FF969696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E6550D"/>
        <bgColor indexed="64"/>
      </patternFill>
    </fill>
    <fill>
      <patternFill patternType="solid">
        <fgColor rgb="FFDE2D26"/>
        <bgColor indexed="64"/>
      </patternFill>
    </fill>
    <fill>
      <patternFill patternType="solid">
        <fgColor rgb="FF636363"/>
        <bgColor indexed="64"/>
      </patternFill>
    </fill>
    <fill>
      <patternFill patternType="solid">
        <fgColor rgb="FFB2ABD2"/>
        <bgColor indexed="64"/>
      </patternFill>
    </fill>
    <fill>
      <patternFill patternType="solid">
        <fgColor rgb="FF80CDC1"/>
        <bgColor indexed="64"/>
      </patternFill>
    </fill>
    <fill>
      <patternFill patternType="solid">
        <fgColor rgb="FFA6DBA0"/>
        <bgColor indexed="64"/>
      </patternFill>
    </fill>
    <fill>
      <patternFill patternType="solid">
        <fgColor rgb="FFB8E186"/>
        <bgColor indexed="64"/>
      </patternFill>
    </fill>
    <fill>
      <patternFill patternType="solid">
        <fgColor rgb="FFA63603"/>
        <bgColor indexed="64"/>
      </patternFill>
    </fill>
    <fill>
      <patternFill patternType="solid">
        <fgColor rgb="FFA50F15"/>
        <bgColor indexed="64"/>
      </patternFill>
    </fill>
    <fill>
      <patternFill patternType="solid">
        <fgColor rgb="FF252525"/>
        <bgColor indexed="64"/>
      </patternFill>
    </fill>
    <fill>
      <patternFill patternType="solid">
        <fgColor rgb="FF5E3C99"/>
        <bgColor indexed="64"/>
      </patternFill>
    </fill>
    <fill>
      <patternFill patternType="solid">
        <fgColor rgb="FF018571"/>
        <bgColor indexed="64"/>
      </patternFill>
    </fill>
    <fill>
      <patternFill patternType="solid">
        <fgColor rgb="FF008837"/>
        <bgColor indexed="64"/>
      </patternFill>
    </fill>
    <fill>
      <patternFill patternType="solid">
        <fgColor rgb="FF4DAC26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rgb="FFCA0020"/>
        <bgColor indexed="64"/>
      </patternFill>
    </fill>
    <fill>
      <patternFill patternType="solid">
        <fgColor rgb="FFD7191C"/>
        <bgColor indexed="64"/>
      </patternFill>
    </fill>
    <fill>
      <patternFill patternType="solid">
        <fgColor rgb="FF8DD3C7"/>
        <bgColor indexed="64"/>
      </patternFill>
    </fill>
    <fill>
      <patternFill patternType="solid">
        <fgColor rgb="FFFBB4AE"/>
        <bgColor indexed="64"/>
      </patternFill>
    </fill>
    <fill>
      <patternFill patternType="solid">
        <fgColor rgb="FFE41A1C"/>
        <bgColor indexed="64"/>
      </patternFill>
    </fill>
    <fill>
      <patternFill patternType="solid">
        <fgColor rgb="FFF4A582"/>
        <bgColor indexed="64"/>
      </patternFill>
    </fill>
    <fill>
      <patternFill patternType="solid">
        <fgColor rgb="FFFDAE61"/>
        <bgColor indexed="64"/>
      </patternFill>
    </fill>
    <fill>
      <patternFill patternType="solid">
        <fgColor rgb="FFFFFFB3"/>
        <bgColor indexed="64"/>
      </patternFill>
    </fill>
    <fill>
      <patternFill patternType="solid">
        <fgColor rgb="FF377EB8"/>
        <bgColor indexed="64"/>
      </patternFill>
    </fill>
    <fill>
      <patternFill patternType="solid">
        <fgColor rgb="FFFFFFBF"/>
        <bgColor indexed="64"/>
      </patternFill>
    </fill>
    <fill>
      <patternFill patternType="solid">
        <fgColor rgb="FFBEBADA"/>
        <bgColor indexed="64"/>
      </patternFill>
    </fill>
    <fill>
      <patternFill patternType="solid">
        <fgColor rgb="FFCCEBC5"/>
        <bgColor indexed="64"/>
      </patternFill>
    </fill>
    <fill>
      <patternFill patternType="solid">
        <fgColor rgb="FF4DAF4A"/>
        <bgColor indexed="64"/>
      </patternFill>
    </fill>
    <fill>
      <patternFill patternType="solid">
        <fgColor rgb="FF92C5DE"/>
        <bgColor indexed="64"/>
      </patternFill>
    </fill>
    <fill>
      <patternFill patternType="solid">
        <fgColor rgb="FFBABABA"/>
        <bgColor indexed="64"/>
      </patternFill>
    </fill>
    <fill>
      <patternFill patternType="solid">
        <fgColor rgb="FFABD9E9"/>
        <bgColor indexed="64"/>
      </patternFill>
    </fill>
    <fill>
      <patternFill patternType="solid">
        <fgColor rgb="FFABDDA4"/>
        <bgColor indexed="64"/>
      </patternFill>
    </fill>
    <fill>
      <patternFill patternType="solid">
        <fgColor rgb="FFA6D96A"/>
        <bgColor indexed="64"/>
      </patternFill>
    </fill>
    <fill>
      <patternFill patternType="solid">
        <fgColor rgb="FFFB8072"/>
        <bgColor indexed="64"/>
      </patternFill>
    </fill>
    <fill>
      <patternFill patternType="solid">
        <fgColor rgb="FFDECBE4"/>
        <bgColor indexed="64"/>
      </patternFill>
    </fill>
    <fill>
      <patternFill patternType="solid">
        <fgColor rgb="FF984EA3"/>
        <bgColor indexed="64"/>
      </patternFill>
    </fill>
    <fill>
      <patternFill patternType="solid">
        <fgColor rgb="FF0571B0"/>
        <bgColor indexed="64"/>
      </patternFill>
    </fill>
    <fill>
      <patternFill patternType="solid">
        <fgColor rgb="FF404040"/>
        <bgColor indexed="64"/>
      </patternFill>
    </fill>
    <fill>
      <patternFill patternType="solid">
        <fgColor rgb="FF2C7BB6"/>
        <bgColor indexed="64"/>
      </patternFill>
    </fill>
    <fill>
      <patternFill patternType="solid">
        <fgColor rgb="FF2B83BA"/>
        <bgColor indexed="64"/>
      </patternFill>
    </fill>
    <fill>
      <patternFill patternType="solid">
        <fgColor rgb="FF1A9641"/>
        <bgColor indexed="64"/>
      </patternFill>
    </fill>
    <fill>
      <patternFill patternType="solid">
        <fgColor rgb="FF80B1D3"/>
        <bgColor indexed="64"/>
      </patternFill>
    </fill>
    <fill>
      <patternFill patternType="solid">
        <fgColor rgb="FFFED9A6"/>
        <bgColor indexed="64"/>
      </patternFill>
    </fill>
    <fill>
      <patternFill patternType="solid">
        <fgColor rgb="FFFF7F00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rgb="FFB3E2CD"/>
        <bgColor indexed="64"/>
      </patternFill>
    </fill>
    <fill>
      <patternFill patternType="solid">
        <fgColor rgb="FF66C2A5"/>
        <bgColor indexed="64"/>
      </patternFill>
    </fill>
    <fill>
      <patternFill patternType="solid">
        <fgColor rgb="FF1B9E77"/>
        <bgColor indexed="64"/>
      </patternFill>
    </fill>
    <fill>
      <patternFill patternType="solid">
        <fgColor rgb="FFA6CEE3"/>
        <bgColor indexed="64"/>
      </patternFill>
    </fill>
    <fill>
      <patternFill patternType="solid">
        <fgColor rgb="FF7FC97F"/>
        <bgColor indexed="64"/>
      </patternFill>
    </fill>
    <fill>
      <patternFill patternType="solid">
        <fgColor rgb="FF276419"/>
        <bgColor indexed="64"/>
      </patternFill>
    </fill>
    <fill>
      <patternFill patternType="solid">
        <fgColor rgb="FF00441B"/>
        <bgColor indexed="64"/>
      </patternFill>
    </fill>
    <fill>
      <patternFill patternType="solid">
        <fgColor rgb="FFFDCDAC"/>
        <bgColor indexed="64"/>
      </patternFill>
    </fill>
    <fill>
      <patternFill patternType="solid">
        <fgColor rgb="FFFC8D62"/>
        <bgColor indexed="64"/>
      </patternFill>
    </fill>
    <fill>
      <patternFill patternType="solid">
        <fgColor rgb="FFD95F02"/>
        <bgColor indexed="64"/>
      </patternFill>
    </fill>
    <fill>
      <patternFill patternType="solid">
        <fgColor rgb="FF1F78B4"/>
        <bgColor indexed="64"/>
      </patternFill>
    </fill>
    <fill>
      <patternFill patternType="solid">
        <fgColor rgb="FFBEAED4"/>
        <bgColor indexed="64"/>
      </patternFill>
    </fill>
    <fill>
      <patternFill patternType="solid">
        <fgColor rgb="FF1A9850"/>
        <bgColor indexed="64"/>
      </patternFill>
    </fill>
    <fill>
      <patternFill patternType="solid">
        <fgColor rgb="FF4D9221"/>
        <bgColor indexed="64"/>
      </patternFill>
    </fill>
    <fill>
      <patternFill patternType="solid">
        <fgColor rgb="FF1B7837"/>
        <bgColor indexed="64"/>
      </patternFill>
    </fill>
    <fill>
      <patternFill patternType="solid">
        <fgColor rgb="FFCBD5E8"/>
        <bgColor indexed="64"/>
      </patternFill>
    </fill>
    <fill>
      <patternFill patternType="solid">
        <fgColor rgb="FF8DA0CB"/>
        <bgColor indexed="64"/>
      </patternFill>
    </fill>
    <fill>
      <patternFill patternType="solid">
        <fgColor rgb="FF7570B3"/>
        <bgColor indexed="64"/>
      </patternFill>
    </fill>
    <fill>
      <patternFill patternType="solid">
        <fgColor rgb="FFB2DF8A"/>
        <bgColor indexed="64"/>
      </patternFill>
    </fill>
    <fill>
      <patternFill patternType="solid">
        <fgColor rgb="FFFDC086"/>
        <bgColor indexed="64"/>
      </patternFill>
    </fill>
    <fill>
      <patternFill patternType="solid">
        <fgColor rgb="FF66BD63"/>
        <bgColor indexed="64"/>
      </patternFill>
    </fill>
    <fill>
      <patternFill patternType="solid">
        <fgColor rgb="FF7FBC41"/>
        <bgColor indexed="64"/>
      </patternFill>
    </fill>
    <fill>
      <patternFill patternType="solid">
        <fgColor rgb="FF5AAE61"/>
        <bgColor indexed="64"/>
      </patternFill>
    </fill>
    <fill>
      <patternFill patternType="solid">
        <fgColor rgb="FFF4CAE4"/>
        <bgColor indexed="64"/>
      </patternFill>
    </fill>
    <fill>
      <patternFill patternType="solid">
        <fgColor rgb="FFE78AC3"/>
        <bgColor indexed="64"/>
      </patternFill>
    </fill>
    <fill>
      <patternFill patternType="solid">
        <fgColor rgb="FFE7298A"/>
        <bgColor indexed="64"/>
      </patternFill>
    </fill>
    <fill>
      <patternFill patternType="solid">
        <fgColor rgb="FF33A02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E6F5C9"/>
        <bgColor indexed="64"/>
      </patternFill>
    </fill>
    <fill>
      <patternFill patternType="solid">
        <fgColor rgb="FFA6D854"/>
        <bgColor indexed="64"/>
      </patternFill>
    </fill>
    <fill>
      <patternFill patternType="solid">
        <fgColor rgb="FF66A61E"/>
        <bgColor indexed="64"/>
      </patternFill>
    </fill>
    <fill>
      <patternFill patternType="solid">
        <fgColor rgb="FFFB9A99"/>
        <bgColor indexed="64"/>
      </patternFill>
    </fill>
    <fill>
      <patternFill patternType="solid">
        <fgColor rgb="FF386CB0"/>
        <bgColor indexed="64"/>
      </patternFill>
    </fill>
    <fill>
      <patternFill patternType="solid">
        <fgColor rgb="FFD9EF8B"/>
        <bgColor indexed="64"/>
      </patternFill>
    </fill>
    <fill>
      <patternFill patternType="solid">
        <fgColor rgb="FFE6F5D0"/>
        <bgColor indexed="64"/>
      </patternFill>
    </fill>
    <fill>
      <patternFill patternType="solid">
        <fgColor rgb="FFD9F0D3"/>
        <bgColor indexed="64"/>
      </patternFill>
    </fill>
    <fill>
      <patternFill patternType="solid">
        <fgColor rgb="FFFEE08B"/>
        <bgColor indexed="64"/>
      </patternFill>
    </fill>
    <fill>
      <patternFill patternType="solid">
        <fgColor rgb="FFFDE0EF"/>
        <bgColor indexed="64"/>
      </patternFill>
    </fill>
    <fill>
      <patternFill patternType="solid">
        <fgColor rgb="FFE7D4E8"/>
        <bgColor indexed="64"/>
      </patternFill>
    </fill>
    <fill>
      <patternFill patternType="solid">
        <fgColor rgb="FFF46D43"/>
        <bgColor indexed="64"/>
      </patternFill>
    </fill>
    <fill>
      <patternFill patternType="solid">
        <fgColor rgb="FFDE77AE"/>
        <bgColor indexed="64"/>
      </patternFill>
    </fill>
    <fill>
      <patternFill patternType="solid">
        <fgColor rgb="FF9970AB"/>
        <bgColor indexed="64"/>
      </patternFill>
    </fill>
    <fill>
      <patternFill patternType="solid">
        <fgColor rgb="FFD73027"/>
        <bgColor indexed="64"/>
      </patternFill>
    </fill>
    <fill>
      <patternFill patternType="solid">
        <fgColor rgb="FFC5117D"/>
        <bgColor indexed="64"/>
      </patternFill>
    </fill>
    <fill>
      <patternFill patternType="solid">
        <fgColor rgb="FF762A83"/>
        <bgColor indexed="64"/>
      </patternFill>
    </fill>
    <fill>
      <patternFill patternType="solid">
        <fgColor rgb="FFA50026"/>
        <bgColor indexed="64"/>
      </patternFill>
    </fill>
    <fill>
      <patternFill patternType="solid">
        <fgColor rgb="FF8E0152"/>
        <bgColor indexed="64"/>
      </patternFill>
    </fill>
    <fill>
      <patternFill patternType="solid">
        <fgColor rgb="FF40004B"/>
        <bgColor indexed="64"/>
      </patternFill>
    </fill>
    <fill>
      <patternFill patternType="solid">
        <fgColor rgb="FF003C30"/>
        <bgColor indexed="64"/>
      </patternFill>
    </fill>
    <fill>
      <patternFill patternType="solid">
        <fgColor rgb="FF313695"/>
        <bgColor indexed="64"/>
      </patternFill>
    </fill>
    <fill>
      <patternFill patternType="solid">
        <fgColor rgb="FF053061"/>
        <bgColor indexed="64"/>
      </patternFill>
    </fill>
    <fill>
      <patternFill patternType="solid">
        <fgColor rgb="FF7F3B08"/>
        <bgColor indexed="64"/>
      </patternFill>
    </fill>
    <fill>
      <patternFill patternType="solid">
        <fgColor rgb="FF543005"/>
        <bgColor indexed="64"/>
      </patternFill>
    </fill>
    <fill>
      <patternFill patternType="solid">
        <fgColor rgb="FF67001F"/>
        <bgColor indexed="64"/>
      </patternFill>
    </fill>
    <fill>
      <patternFill patternType="solid">
        <fgColor rgb="FF01665E"/>
        <bgColor indexed="64"/>
      </patternFill>
    </fill>
    <fill>
      <patternFill patternType="solid">
        <fgColor rgb="FF4575B4"/>
        <bgColor indexed="64"/>
      </patternFill>
    </fill>
    <fill>
      <patternFill patternType="solid">
        <fgColor rgb="FF2166AC"/>
        <bgColor indexed="64"/>
      </patternFill>
    </fill>
    <fill>
      <patternFill patternType="solid">
        <fgColor rgb="FFB35806"/>
        <bgColor indexed="64"/>
      </patternFill>
    </fill>
    <fill>
      <patternFill patternType="solid">
        <fgColor rgb="FF8C510A"/>
        <bgColor indexed="64"/>
      </patternFill>
    </fill>
    <fill>
      <patternFill patternType="solid">
        <fgColor rgb="FFC51B7D"/>
        <bgColor indexed="64"/>
      </patternFill>
    </fill>
    <fill>
      <patternFill patternType="solid">
        <fgColor rgb="FFB2182B"/>
        <bgColor indexed="64"/>
      </patternFill>
    </fill>
    <fill>
      <patternFill patternType="solid">
        <fgColor rgb="FF35978F"/>
        <bgColor indexed="64"/>
      </patternFill>
    </fill>
    <fill>
      <patternFill patternType="solid">
        <fgColor rgb="FF74ADD1"/>
        <bgColor indexed="64"/>
      </patternFill>
    </fill>
    <fill>
      <patternFill patternType="solid">
        <fgColor rgb="FF4393C3"/>
        <bgColor indexed="64"/>
      </patternFill>
    </fill>
    <fill>
      <patternFill patternType="solid">
        <fgColor rgb="FFE08214"/>
        <bgColor indexed="64"/>
      </patternFill>
    </fill>
    <fill>
      <patternFill patternType="solid">
        <fgColor rgb="FFBF812D"/>
        <bgColor indexed="64"/>
      </patternFill>
    </fill>
    <fill>
      <patternFill patternType="solid">
        <fgColor rgb="FFD6604D"/>
        <bgColor indexed="64"/>
      </patternFill>
    </fill>
    <fill>
      <patternFill patternType="solid">
        <fgColor rgb="FFC7EAE5"/>
        <bgColor indexed="64"/>
      </patternFill>
    </fill>
    <fill>
      <patternFill patternType="solid">
        <fgColor rgb="FFE0F3F8"/>
        <bgColor indexed="64"/>
      </patternFill>
    </fill>
    <fill>
      <patternFill patternType="solid">
        <fgColor rgb="FFD1E5F0"/>
        <bgColor indexed="64"/>
      </patternFill>
    </fill>
    <fill>
      <patternFill patternType="solid">
        <fgColor rgb="FFFEE0B6"/>
        <bgColor indexed="64"/>
      </patternFill>
    </fill>
    <fill>
      <patternFill patternType="solid">
        <fgColor rgb="FFF6E8C3"/>
        <bgColor indexed="64"/>
      </patternFill>
    </fill>
    <fill>
      <patternFill patternType="solid">
        <fgColor rgb="FFFDDBC7"/>
        <bgColor indexed="64"/>
      </patternFill>
    </fill>
    <fill>
      <patternFill patternType="solid">
        <fgColor rgb="FFFEE090"/>
        <bgColor indexed="64"/>
      </patternFill>
    </fill>
    <fill>
      <patternFill patternType="solid">
        <fgColor rgb="FFD8DAEB"/>
        <bgColor indexed="64"/>
      </patternFill>
    </fill>
    <fill>
      <patternFill patternType="solid">
        <fgColor rgb="FFDF817D"/>
        <bgColor indexed="64"/>
      </patternFill>
    </fill>
    <fill>
      <patternFill patternType="solid">
        <fgColor rgb="FF8073AC"/>
        <bgColor indexed="64"/>
      </patternFill>
    </fill>
    <fill>
      <patternFill patternType="solid">
        <fgColor rgb="FF95510A"/>
        <bgColor indexed="64"/>
      </patternFill>
    </fill>
    <fill>
      <patternFill patternType="solid">
        <fgColor rgb="FF542788"/>
        <bgColor indexed="64"/>
      </patternFill>
    </fill>
    <fill>
      <patternFill patternType="solid">
        <fgColor rgb="FF670015"/>
        <bgColor indexed="64"/>
      </patternFill>
    </fill>
    <fill>
      <patternFill patternType="solid">
        <fgColor rgb="FF2D004B"/>
        <bgColor indexed="64"/>
      </patternFill>
    </fill>
    <fill>
      <patternFill patternType="solid">
        <fgColor rgb="FF9E0142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FF6347"/>
        <bgColor indexed="64"/>
      </patternFill>
    </fill>
    <fill>
      <patternFill patternType="solid">
        <fgColor rgb="FFEEE8AA"/>
        <bgColor indexed="64"/>
      </patternFill>
    </fill>
    <fill>
      <patternFill patternType="solid">
        <fgColor rgb="FF98FB98"/>
        <bgColor indexed="64"/>
      </patternFill>
    </fill>
    <fill>
      <patternFill patternType="solid">
        <fgColor rgb="FFD53E4F"/>
        <bgColor indexed="64"/>
      </patternFill>
    </fill>
    <fill>
      <patternFill patternType="solid">
        <fgColor rgb="FF9BC1DB"/>
        <bgColor indexed="64"/>
      </patternFill>
    </fill>
    <fill>
      <patternFill patternType="solid">
        <fgColor rgb="FFF3583F"/>
        <bgColor indexed="64"/>
      </patternFill>
    </fill>
    <fill>
      <patternFill patternType="solid">
        <fgColor rgb="FFE3DA99"/>
        <bgColor indexed="64"/>
      </patternFill>
    </fill>
    <fill>
      <patternFill patternType="solid">
        <fgColor rgb="FF88EB88"/>
        <bgColor indexed="64"/>
      </patternFill>
    </fill>
    <fill>
      <patternFill patternType="solid">
        <fgColor rgb="FF89ABD1"/>
        <bgColor indexed="64"/>
      </patternFill>
    </fill>
    <fill>
      <patternFill patternType="solid">
        <fgColor rgb="FFE74E38"/>
        <bgColor indexed="64"/>
      </patternFill>
    </fill>
    <fill>
      <patternFill patternType="solid">
        <fgColor rgb="FFD9CD88"/>
        <bgColor indexed="64"/>
      </patternFill>
    </fill>
    <fill>
      <patternFill patternType="solid">
        <fgColor rgb="FF78DC78"/>
        <bgColor indexed="64"/>
      </patternFill>
    </fill>
    <fill>
      <patternFill patternType="solid">
        <fgColor rgb="FF7895C6"/>
        <bgColor indexed="64"/>
      </patternFill>
    </fill>
    <fill>
      <patternFill patternType="solid">
        <fgColor rgb="FFDB4431"/>
        <bgColor indexed="64"/>
      </patternFill>
    </fill>
    <fill>
      <patternFill patternType="solid">
        <fgColor rgb="FFCFBF78"/>
        <bgColor indexed="64"/>
      </patternFill>
    </fill>
    <fill>
      <patternFill patternType="solid">
        <fgColor rgb="FF69CC69"/>
        <bgColor indexed="64"/>
      </patternFill>
    </fill>
    <fill>
      <patternFill patternType="solid">
        <fgColor rgb="FF667FBC"/>
        <bgColor indexed="64"/>
      </patternFill>
    </fill>
    <fill>
      <patternFill patternType="solid">
        <fgColor rgb="FFCF3A2A"/>
        <bgColor indexed="64"/>
      </patternFill>
    </fill>
    <fill>
      <patternFill patternType="solid">
        <fgColor rgb="FFC5B267"/>
        <bgColor indexed="64"/>
      </patternFill>
    </fill>
    <fill>
      <patternFill patternType="solid">
        <fgColor rgb="FF59BD59"/>
        <bgColor indexed="64"/>
      </patternFill>
    </fill>
    <fill>
      <patternFill patternType="solid">
        <fgColor rgb="FFE0E0E0"/>
        <bgColor indexed="64"/>
      </patternFill>
    </fill>
    <fill>
      <patternFill patternType="solid">
        <fgColor rgb="FFE6F598"/>
        <bgColor indexed="64"/>
      </patternFill>
    </fill>
    <fill>
      <patternFill patternType="solid">
        <fgColor rgb="FF5469B1"/>
        <bgColor indexed="64"/>
      </patternFill>
    </fill>
    <fill>
      <patternFill patternType="solid">
        <fgColor rgb="FFC33022"/>
        <bgColor indexed="64"/>
      </patternFill>
    </fill>
    <fill>
      <patternFill patternType="solid">
        <fgColor rgb="FFBBA557"/>
        <bgColor indexed="64"/>
      </patternFill>
    </fill>
    <fill>
      <patternFill patternType="solid">
        <fgColor rgb="FF4AAD4A"/>
        <bgColor indexed="64"/>
      </patternFill>
    </fill>
    <fill>
      <patternFill patternType="solid">
        <fgColor rgb="FF4353A7"/>
        <bgColor indexed="64"/>
      </patternFill>
    </fill>
    <fill>
      <patternFill patternType="solid">
        <fgColor rgb="FFB7261B"/>
        <bgColor indexed="64"/>
      </patternFill>
    </fill>
    <fill>
      <patternFill patternType="solid">
        <fgColor rgb="FFB19746"/>
        <bgColor indexed="64"/>
      </patternFill>
    </fill>
    <fill>
      <patternFill patternType="solid">
        <fgColor rgb="FF3A9E3A"/>
        <bgColor indexed="64"/>
      </patternFill>
    </fill>
    <fill>
      <patternFill patternType="solid">
        <fgColor rgb="FF878787"/>
        <bgColor indexed="64"/>
      </patternFill>
    </fill>
    <fill>
      <patternFill patternType="solid">
        <fgColor rgb="FF313D9D"/>
        <bgColor indexed="64"/>
      </patternFill>
    </fill>
    <fill>
      <patternFill patternType="solid">
        <fgColor rgb="FFAC1C14"/>
        <bgColor indexed="64"/>
      </patternFill>
    </fill>
    <fill>
      <patternFill patternType="solid">
        <fgColor rgb="FFA78A36"/>
        <bgColor indexed="64"/>
      </patternFill>
    </fill>
    <fill>
      <patternFill patternType="solid">
        <fgColor rgb="FF2B8F2B"/>
        <bgColor indexed="64"/>
      </patternFill>
    </fill>
    <fill>
      <patternFill patternType="solid">
        <fgColor rgb="FF4D4D4D"/>
        <bgColor indexed="64"/>
      </patternFill>
    </fill>
    <fill>
      <patternFill patternType="solid">
        <fgColor rgb="FF3288BD"/>
        <bgColor indexed="64"/>
      </patternFill>
    </fill>
    <fill>
      <patternFill patternType="solid">
        <fgColor rgb="FF1F2792"/>
        <bgColor indexed="64"/>
      </patternFill>
    </fill>
    <fill>
      <patternFill patternType="solid">
        <fgColor rgb="FFA0120D"/>
        <bgColor indexed="64"/>
      </patternFill>
    </fill>
    <fill>
      <patternFill patternType="solid">
        <fgColor rgb="FF9D7D25"/>
        <bgColor indexed="64"/>
      </patternFill>
    </fill>
    <fill>
      <patternFill patternType="solid">
        <fgColor rgb="FF1B7F1B"/>
        <bgColor indexed="64"/>
      </patternFill>
    </fill>
    <fill>
      <patternFill patternType="solid">
        <fgColor rgb="FF1A1A1A"/>
        <bgColor indexed="64"/>
      </patternFill>
    </fill>
    <fill>
      <patternFill patternType="solid">
        <fgColor rgb="FF5E4FA2"/>
        <bgColor indexed="64"/>
      </patternFill>
    </fill>
    <fill>
      <patternFill patternType="solid">
        <fgColor rgb="FF0E1188"/>
        <bgColor indexed="64"/>
      </patternFill>
    </fill>
    <fill>
      <patternFill patternType="solid">
        <fgColor rgb="FF940805"/>
        <bgColor indexed="64"/>
      </patternFill>
    </fill>
    <fill>
      <patternFill patternType="solid">
        <fgColor rgb="FF936F15"/>
        <bgColor indexed="64"/>
      </patternFill>
    </fill>
    <fill>
      <patternFill patternType="solid">
        <fgColor rgb="FF0C700C"/>
        <bgColor indexed="64"/>
      </patternFill>
    </fill>
    <fill>
      <patternFill patternType="solid">
        <fgColor rgb="FFFFFACD"/>
        <bgColor indexed="64"/>
      </patternFill>
    </fill>
    <fill>
      <patternFill patternType="solid">
        <fgColor rgb="FFFFF6B8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FF2A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EF8E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EB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E864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DB462"/>
        <bgColor indexed="64"/>
      </patternFill>
    </fill>
    <fill>
      <patternFill patternType="solid">
        <fgColor rgb="FFE31A1C"/>
        <bgColor indexed="64"/>
      </patternFill>
    </fill>
    <fill>
      <patternFill patternType="solid">
        <fgColor rgb="FFFFE44F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B3DE69"/>
        <bgColor indexed="64"/>
      </patternFill>
    </fill>
    <fill>
      <patternFill patternType="solid">
        <fgColor rgb="FFFDBF6F"/>
        <bgColor indexed="64"/>
      </patternFill>
    </fill>
    <fill>
      <patternFill patternType="solid">
        <fgColor rgb="FFFFE13A"/>
        <bgColor indexed="64"/>
      </patternFill>
    </fill>
    <fill>
      <patternFill patternType="solid">
        <fgColor theme="1" tint="0.14996795556505021"/>
        <bgColor indexed="64"/>
      </patternFill>
    </fill>
    <fill>
      <patternFill patternType="solid">
        <fgColor rgb="FFFCCDE5"/>
        <bgColor indexed="64"/>
      </patternFill>
    </fill>
    <fill>
      <patternFill patternType="solid">
        <fgColor rgb="FFFFDD25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CAB2D6"/>
        <bgColor indexed="64"/>
      </patternFill>
    </fill>
    <fill>
      <patternFill patternType="solid">
        <fgColor rgb="FFFFD910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BC80BD"/>
        <bgColor indexed="64"/>
      </patternFill>
    </fill>
    <fill>
      <patternFill patternType="solid">
        <fgColor rgb="FF6A3D9A"/>
        <bgColor indexed="64"/>
      </patternFill>
    </fill>
    <fill>
      <patternFill patternType="solid">
        <fgColor rgb="FFFF0000"/>
        <bgColor rgb="FFFF0000"/>
      </patternFill>
    </fill>
    <fill>
      <patternFill patternType="solid">
        <fgColor rgb="FFFFA500"/>
        <bgColor rgb="FFFFA500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0" fontId="25" fillId="0" borderId="0" applyNumberFormat="0" applyFill="0" applyBorder="0" applyAlignment="0" applyProtection="0">
      <alignment vertical="center"/>
    </xf>
  </cellStyleXfs>
  <cellXfs count="44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0" xfId="0" applyFont="1"/>
    <xf numFmtId="0" fontId="3" fillId="0" borderId="0" xfId="0" applyFont="1" applyAlignment="1">
      <alignment vertical="center"/>
    </xf>
    <xf numFmtId="0" fontId="3" fillId="2" borderId="0" xfId="0" applyFont="1" applyFill="1" applyAlignment="1">
      <alignment vertical="center"/>
    </xf>
    <xf numFmtId="0" fontId="5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4" fillId="0" borderId="0" xfId="0" applyFont="1" applyAlignment="1">
      <alignment vertical="center"/>
    </xf>
    <xf numFmtId="0" fontId="6" fillId="2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2" fontId="3" fillId="0" borderId="2" xfId="0" applyNumberFormat="1" applyFont="1" applyBorder="1" applyAlignment="1" applyProtection="1">
      <alignment vertical="center"/>
      <protection locked="0"/>
    </xf>
    <xf numFmtId="0" fontId="8" fillId="0" borderId="0" xfId="0" applyFont="1" applyAlignment="1">
      <alignment vertical="center"/>
    </xf>
    <xf numFmtId="0" fontId="3" fillId="0" borderId="1" xfId="0" applyFont="1" applyBorder="1" applyAlignment="1" applyProtection="1">
      <alignment vertical="center"/>
      <protection locked="0"/>
    </xf>
    <xf numFmtId="2" fontId="3" fillId="0" borderId="3" xfId="0" applyNumberFormat="1" applyFont="1" applyBorder="1" applyAlignment="1" applyProtection="1">
      <alignment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9" fillId="0" borderId="0" xfId="0" applyFont="1" applyAlignment="1">
      <alignment vertical="center"/>
    </xf>
    <xf numFmtId="0" fontId="3" fillId="0" borderId="3" xfId="0" applyFont="1" applyBorder="1" applyAlignment="1" applyProtection="1">
      <alignment vertical="center"/>
      <protection locked="0"/>
    </xf>
    <xf numFmtId="0" fontId="3" fillId="0" borderId="4" xfId="0" applyFont="1" applyBorder="1" applyAlignment="1" applyProtection="1">
      <alignment vertical="center"/>
      <protection locked="0"/>
    </xf>
    <xf numFmtId="0" fontId="8" fillId="0" borderId="0" xfId="0" applyFont="1" applyAlignment="1" applyProtection="1">
      <alignment vertical="center"/>
      <protection locked="0"/>
    </xf>
    <xf numFmtId="0" fontId="3" fillId="4" borderId="5" xfId="0" applyFont="1" applyFill="1" applyBorder="1" applyProtection="1">
      <protection locked="0"/>
    </xf>
    <xf numFmtId="0" fontId="10" fillId="0" borderId="0" xfId="0" applyFont="1" applyAlignment="1">
      <alignment vertical="center"/>
    </xf>
    <xf numFmtId="0" fontId="3" fillId="5" borderId="5" xfId="0" applyFont="1" applyFill="1" applyBorder="1" applyProtection="1">
      <protection locked="0"/>
    </xf>
    <xf numFmtId="0" fontId="3" fillId="6" borderId="5" xfId="0" applyFont="1" applyFill="1" applyBorder="1" applyProtection="1">
      <protection locked="0"/>
    </xf>
    <xf numFmtId="0" fontId="3" fillId="7" borderId="5" xfId="0" applyFont="1" applyFill="1" applyBorder="1" applyProtection="1">
      <protection locked="0"/>
    </xf>
    <xf numFmtId="0" fontId="3" fillId="8" borderId="0" xfId="0" applyFont="1" applyFill="1" applyProtection="1">
      <protection locked="0"/>
    </xf>
    <xf numFmtId="0" fontId="3" fillId="0" borderId="0" xfId="0" applyFont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0" fillId="4" borderId="5" xfId="0" applyFont="1" applyFill="1" applyBorder="1"/>
    <xf numFmtId="0" fontId="10" fillId="9" borderId="5" xfId="0" applyFont="1" applyFill="1" applyBorder="1"/>
    <xf numFmtId="0" fontId="10" fillId="10" borderId="5" xfId="0" applyFont="1" applyFill="1" applyBorder="1"/>
    <xf numFmtId="0" fontId="10" fillId="11" borderId="5" xfId="0" applyFont="1" applyFill="1" applyBorder="1"/>
    <xf numFmtId="0" fontId="10" fillId="12" borderId="5" xfId="0" applyFont="1" applyFill="1" applyBorder="1"/>
    <xf numFmtId="0" fontId="10" fillId="5" borderId="5" xfId="0" applyFont="1" applyFill="1" applyBorder="1"/>
    <xf numFmtId="0" fontId="10" fillId="13" borderId="5" xfId="0" applyFont="1" applyFill="1" applyBorder="1"/>
    <xf numFmtId="0" fontId="10" fillId="14" borderId="5" xfId="0" applyFont="1" applyFill="1" applyBorder="1"/>
    <xf numFmtId="0" fontId="10" fillId="15" borderId="5" xfId="0" applyFont="1" applyFill="1" applyBorder="1"/>
    <xf numFmtId="0" fontId="10" fillId="16" borderId="5" xfId="0" applyFont="1" applyFill="1" applyBorder="1"/>
    <xf numFmtId="0" fontId="10" fillId="6" borderId="5" xfId="0" applyFont="1" applyFill="1" applyBorder="1"/>
    <xf numFmtId="0" fontId="10" fillId="17" borderId="5" xfId="0" applyFont="1" applyFill="1" applyBorder="1"/>
    <xf numFmtId="0" fontId="10" fillId="18" borderId="5" xfId="0" applyFont="1" applyFill="1" applyBorder="1"/>
    <xf numFmtId="0" fontId="10" fillId="19" borderId="5" xfId="0" applyFont="1" applyFill="1" applyBorder="1"/>
    <xf numFmtId="0" fontId="10" fillId="20" borderId="5" xfId="0" applyFont="1" applyFill="1" applyBorder="1"/>
    <xf numFmtId="0" fontId="10" fillId="21" borderId="5" xfId="0" applyFont="1" applyFill="1" applyBorder="1"/>
    <xf numFmtId="0" fontId="10" fillId="7" borderId="5" xfId="0" applyFont="1" applyFill="1" applyBorder="1"/>
    <xf numFmtId="0" fontId="10" fillId="22" borderId="5" xfId="0" applyFont="1" applyFill="1" applyBorder="1"/>
    <xf numFmtId="0" fontId="10" fillId="23" borderId="5" xfId="0" applyFont="1" applyFill="1" applyBorder="1"/>
    <xf numFmtId="0" fontId="10" fillId="24" borderId="5" xfId="0" applyFont="1" applyFill="1" applyBorder="1"/>
    <xf numFmtId="0" fontId="10" fillId="25" borderId="5" xfId="0" applyFont="1" applyFill="1" applyBorder="1"/>
    <xf numFmtId="0" fontId="10" fillId="26" borderId="5" xfId="0" applyFont="1" applyFill="1" applyBorder="1"/>
    <xf numFmtId="0" fontId="10" fillId="27" borderId="5" xfId="0" applyFont="1" applyFill="1" applyBorder="1"/>
    <xf numFmtId="0" fontId="10" fillId="28" borderId="5" xfId="0" applyFont="1" applyFill="1" applyBorder="1"/>
    <xf numFmtId="0" fontId="10" fillId="29" borderId="5" xfId="0" applyFont="1" applyFill="1" applyBorder="1"/>
    <xf numFmtId="0" fontId="10" fillId="30" borderId="5" xfId="0" applyFont="1" applyFill="1" applyBorder="1"/>
    <xf numFmtId="0" fontId="10" fillId="31" borderId="5" xfId="0" applyFont="1" applyFill="1" applyBorder="1"/>
    <xf numFmtId="0" fontId="10" fillId="32" borderId="5" xfId="0" applyFont="1" applyFill="1" applyBorder="1"/>
    <xf numFmtId="0" fontId="3" fillId="0" borderId="5" xfId="0" applyFont="1" applyBorder="1" applyAlignment="1">
      <alignment vertical="center"/>
    </xf>
    <xf numFmtId="0" fontId="4" fillId="33" borderId="0" xfId="0" applyFont="1" applyFill="1" applyAlignment="1">
      <alignment vertical="center"/>
    </xf>
    <xf numFmtId="0" fontId="3" fillId="33" borderId="0" xfId="0" applyFont="1" applyFill="1" applyAlignment="1">
      <alignment vertical="center"/>
    </xf>
    <xf numFmtId="0" fontId="12" fillId="0" borderId="0" xfId="0" applyFont="1" applyAlignment="1">
      <alignment vertical="center"/>
    </xf>
    <xf numFmtId="0" fontId="13" fillId="0" borderId="0" xfId="1" applyFont="1">
      <alignment vertical="center"/>
    </xf>
    <xf numFmtId="0" fontId="10" fillId="34" borderId="5" xfId="0" applyFont="1" applyFill="1" applyBorder="1"/>
    <xf numFmtId="0" fontId="10" fillId="35" borderId="5" xfId="0" applyFont="1" applyFill="1" applyBorder="1"/>
    <xf numFmtId="0" fontId="10" fillId="36" borderId="5" xfId="0" applyFont="1" applyFill="1" applyBorder="1"/>
    <xf numFmtId="0" fontId="10" fillId="37" borderId="5" xfId="0" applyFont="1" applyFill="1" applyBorder="1"/>
    <xf numFmtId="0" fontId="10" fillId="38" borderId="5" xfId="0" applyFont="1" applyFill="1" applyBorder="1"/>
    <xf numFmtId="0" fontId="10" fillId="39" borderId="5" xfId="0" applyFont="1" applyFill="1" applyBorder="1"/>
    <xf numFmtId="0" fontId="10" fillId="40" borderId="5" xfId="0" applyFont="1" applyFill="1" applyBorder="1"/>
    <xf numFmtId="0" fontId="10" fillId="41" borderId="5" xfId="0" applyFont="1" applyFill="1" applyBorder="1"/>
    <xf numFmtId="0" fontId="10" fillId="42" borderId="5" xfId="0" applyFont="1" applyFill="1" applyBorder="1"/>
    <xf numFmtId="0" fontId="10" fillId="43" borderId="5" xfId="0" applyFont="1" applyFill="1" applyBorder="1"/>
    <xf numFmtId="0" fontId="10" fillId="44" borderId="5" xfId="0" applyFont="1" applyFill="1" applyBorder="1"/>
    <xf numFmtId="0" fontId="10" fillId="45" borderId="5" xfId="0" applyFont="1" applyFill="1" applyBorder="1"/>
    <xf numFmtId="0" fontId="10" fillId="46" borderId="5" xfId="0" applyFont="1" applyFill="1" applyBorder="1"/>
    <xf numFmtId="0" fontId="10" fillId="47" borderId="5" xfId="0" applyFont="1" applyFill="1" applyBorder="1"/>
    <xf numFmtId="0" fontId="10" fillId="48" borderId="5" xfId="0" applyFont="1" applyFill="1" applyBorder="1"/>
    <xf numFmtId="0" fontId="10" fillId="49" borderId="5" xfId="0" applyFont="1" applyFill="1" applyBorder="1"/>
    <xf numFmtId="0" fontId="10" fillId="50" borderId="5" xfId="0" applyFont="1" applyFill="1" applyBorder="1"/>
    <xf numFmtId="0" fontId="10" fillId="51" borderId="5" xfId="0" applyFont="1" applyFill="1" applyBorder="1"/>
    <xf numFmtId="0" fontId="10" fillId="52" borderId="5" xfId="0" applyFont="1" applyFill="1" applyBorder="1"/>
    <xf numFmtId="0" fontId="10" fillId="53" borderId="5" xfId="0" applyFont="1" applyFill="1" applyBorder="1"/>
    <xf numFmtId="0" fontId="10" fillId="54" borderId="5" xfId="0" applyFont="1" applyFill="1" applyBorder="1"/>
    <xf numFmtId="0" fontId="10" fillId="55" borderId="5" xfId="0" applyFont="1" applyFill="1" applyBorder="1"/>
    <xf numFmtId="0" fontId="10" fillId="56" borderId="5" xfId="0" applyFont="1" applyFill="1" applyBorder="1"/>
    <xf numFmtId="0" fontId="10" fillId="57" borderId="5" xfId="0" applyFont="1" applyFill="1" applyBorder="1"/>
    <xf numFmtId="0" fontId="10" fillId="58" borderId="5" xfId="0" applyFont="1" applyFill="1" applyBorder="1"/>
    <xf numFmtId="0" fontId="10" fillId="59" borderId="5" xfId="0" applyFont="1" applyFill="1" applyBorder="1"/>
    <xf numFmtId="0" fontId="10" fillId="60" borderId="5" xfId="0" applyFont="1" applyFill="1" applyBorder="1"/>
    <xf numFmtId="0" fontId="10" fillId="61" borderId="5" xfId="0" applyFont="1" applyFill="1" applyBorder="1"/>
    <xf numFmtId="0" fontId="10" fillId="62" borderId="5" xfId="0" applyFont="1" applyFill="1" applyBorder="1"/>
    <xf numFmtId="0" fontId="10" fillId="63" borderId="5" xfId="0" applyFont="1" applyFill="1" applyBorder="1"/>
    <xf numFmtId="0" fontId="10" fillId="64" borderId="5" xfId="0" applyFont="1" applyFill="1" applyBorder="1"/>
    <xf numFmtId="0" fontId="10" fillId="65" borderId="5" xfId="0" applyFont="1" applyFill="1" applyBorder="1"/>
    <xf numFmtId="0" fontId="10" fillId="66" borderId="5" xfId="0" applyFont="1" applyFill="1" applyBorder="1"/>
    <xf numFmtId="0" fontId="10" fillId="67" borderId="5" xfId="0" applyFont="1" applyFill="1" applyBorder="1"/>
    <xf numFmtId="0" fontId="10" fillId="68" borderId="5" xfId="0" applyFont="1" applyFill="1" applyBorder="1"/>
    <xf numFmtId="0" fontId="10" fillId="69" borderId="5" xfId="0" applyFont="1" applyFill="1" applyBorder="1"/>
    <xf numFmtId="0" fontId="10" fillId="70" borderId="5" xfId="0" applyFont="1" applyFill="1" applyBorder="1"/>
    <xf numFmtId="0" fontId="10" fillId="71" borderId="5" xfId="0" applyFont="1" applyFill="1" applyBorder="1"/>
    <xf numFmtId="0" fontId="10" fillId="72" borderId="5" xfId="0" applyFont="1" applyFill="1" applyBorder="1"/>
    <xf numFmtId="0" fontId="10" fillId="73" borderId="5" xfId="0" applyFont="1" applyFill="1" applyBorder="1"/>
    <xf numFmtId="0" fontId="10" fillId="74" borderId="5" xfId="0" applyFont="1" applyFill="1" applyBorder="1"/>
    <xf numFmtId="0" fontId="10" fillId="75" borderId="5" xfId="0" applyFont="1" applyFill="1" applyBorder="1"/>
    <xf numFmtId="0" fontId="10" fillId="76" borderId="5" xfId="0" applyFont="1" applyFill="1" applyBorder="1"/>
    <xf numFmtId="0" fontId="10" fillId="77" borderId="5" xfId="0" applyFont="1" applyFill="1" applyBorder="1"/>
    <xf numFmtId="0" fontId="10" fillId="78" borderId="5" xfId="0" applyFont="1" applyFill="1" applyBorder="1"/>
    <xf numFmtId="0" fontId="10" fillId="79" borderId="5" xfId="0" applyFont="1" applyFill="1" applyBorder="1"/>
    <xf numFmtId="0" fontId="10" fillId="80" borderId="5" xfId="0" applyFont="1" applyFill="1" applyBorder="1"/>
    <xf numFmtId="0" fontId="10" fillId="81" borderId="5" xfId="0" applyFont="1" applyFill="1" applyBorder="1"/>
    <xf numFmtId="0" fontId="10" fillId="82" borderId="5" xfId="0" applyFont="1" applyFill="1" applyBorder="1"/>
    <xf numFmtId="0" fontId="10" fillId="83" borderId="5" xfId="0" applyFont="1" applyFill="1" applyBorder="1"/>
    <xf numFmtId="0" fontId="10" fillId="84" borderId="5" xfId="0" applyFont="1" applyFill="1" applyBorder="1"/>
    <xf numFmtId="0" fontId="10" fillId="85" borderId="5" xfId="0" applyFont="1" applyFill="1" applyBorder="1"/>
    <xf numFmtId="0" fontId="10" fillId="86" borderId="5" xfId="0" applyFont="1" applyFill="1" applyBorder="1"/>
    <xf numFmtId="0" fontId="10" fillId="87" borderId="5" xfId="0" applyFont="1" applyFill="1" applyBorder="1"/>
    <xf numFmtId="0" fontId="10" fillId="88" borderId="5" xfId="0" applyFont="1" applyFill="1" applyBorder="1"/>
    <xf numFmtId="0" fontId="10" fillId="89" borderId="5" xfId="0" applyFont="1" applyFill="1" applyBorder="1"/>
    <xf numFmtId="0" fontId="10" fillId="90" borderId="5" xfId="0" applyFont="1" applyFill="1" applyBorder="1"/>
    <xf numFmtId="0" fontId="10" fillId="91" borderId="5" xfId="0" applyFont="1" applyFill="1" applyBorder="1"/>
    <xf numFmtId="0" fontId="10" fillId="92" borderId="5" xfId="0" applyFont="1" applyFill="1" applyBorder="1"/>
    <xf numFmtId="0" fontId="10" fillId="93" borderId="5" xfId="0" applyFont="1" applyFill="1" applyBorder="1"/>
    <xf numFmtId="0" fontId="10" fillId="94" borderId="5" xfId="0" applyFont="1" applyFill="1" applyBorder="1"/>
    <xf numFmtId="0" fontId="10" fillId="95" borderId="5" xfId="0" applyFont="1" applyFill="1" applyBorder="1"/>
    <xf numFmtId="0" fontId="10" fillId="96" borderId="5" xfId="0" applyFont="1" applyFill="1" applyBorder="1"/>
    <xf numFmtId="0" fontId="10" fillId="97" borderId="5" xfId="0" applyFont="1" applyFill="1" applyBorder="1"/>
    <xf numFmtId="0" fontId="10" fillId="98" borderId="5" xfId="0" applyFont="1" applyFill="1" applyBorder="1"/>
    <xf numFmtId="0" fontId="10" fillId="99" borderId="5" xfId="0" applyFont="1" applyFill="1" applyBorder="1"/>
    <xf numFmtId="0" fontId="10" fillId="100" borderId="5" xfId="0" applyFont="1" applyFill="1" applyBorder="1"/>
    <xf numFmtId="0" fontId="10" fillId="101" borderId="5" xfId="0" applyFont="1" applyFill="1" applyBorder="1"/>
    <xf numFmtId="0" fontId="10" fillId="102" borderId="5" xfId="0" applyFont="1" applyFill="1" applyBorder="1"/>
    <xf numFmtId="0" fontId="10" fillId="103" borderId="5" xfId="0" applyFont="1" applyFill="1" applyBorder="1"/>
    <xf numFmtId="0" fontId="10" fillId="104" borderId="5" xfId="0" applyFont="1" applyFill="1" applyBorder="1"/>
    <xf numFmtId="0" fontId="10" fillId="105" borderId="5" xfId="0" applyFont="1" applyFill="1" applyBorder="1"/>
    <xf numFmtId="0" fontId="4" fillId="106" borderId="0" xfId="0" applyFont="1" applyFill="1" applyAlignment="1">
      <alignment vertical="center"/>
    </xf>
    <xf numFmtId="0" fontId="3" fillId="106" borderId="0" xfId="0" applyFont="1" applyFill="1" applyAlignment="1">
      <alignment vertical="center"/>
    </xf>
    <xf numFmtId="0" fontId="10" fillId="107" borderId="5" xfId="0" applyFont="1" applyFill="1" applyBorder="1"/>
    <xf numFmtId="0" fontId="10" fillId="108" borderId="5" xfId="0" applyFont="1" applyFill="1" applyBorder="1"/>
    <xf numFmtId="0" fontId="10" fillId="109" borderId="5" xfId="0" applyFont="1" applyFill="1" applyBorder="1"/>
    <xf numFmtId="0" fontId="10" fillId="110" borderId="5" xfId="0" applyFont="1" applyFill="1" applyBorder="1"/>
    <xf numFmtId="0" fontId="10" fillId="111" borderId="5" xfId="0" applyFont="1" applyFill="1" applyBorder="1"/>
    <xf numFmtId="0" fontId="10" fillId="112" borderId="5" xfId="0" applyFont="1" applyFill="1" applyBorder="1"/>
    <xf numFmtId="0" fontId="10" fillId="113" borderId="5" xfId="0" applyFont="1" applyFill="1" applyBorder="1"/>
    <xf numFmtId="0" fontId="10" fillId="114" borderId="5" xfId="0" applyFont="1" applyFill="1" applyBorder="1"/>
    <xf numFmtId="0" fontId="10" fillId="115" borderId="5" xfId="0" applyFont="1" applyFill="1" applyBorder="1"/>
    <xf numFmtId="0" fontId="10" fillId="8" borderId="5" xfId="0" applyFont="1" applyFill="1" applyBorder="1"/>
    <xf numFmtId="0" fontId="10" fillId="116" borderId="5" xfId="0" applyFont="1" applyFill="1" applyBorder="1"/>
    <xf numFmtId="0" fontId="10" fillId="117" borderId="5" xfId="0" applyFont="1" applyFill="1" applyBorder="1"/>
    <xf numFmtId="0" fontId="10" fillId="118" borderId="5" xfId="0" applyFont="1" applyFill="1" applyBorder="1"/>
    <xf numFmtId="0" fontId="10" fillId="119" borderId="5" xfId="0" applyFont="1" applyFill="1" applyBorder="1"/>
    <xf numFmtId="0" fontId="10" fillId="120" borderId="5" xfId="0" applyFont="1" applyFill="1" applyBorder="1"/>
    <xf numFmtId="0" fontId="10" fillId="121" borderId="5" xfId="0" applyFont="1" applyFill="1" applyBorder="1"/>
    <xf numFmtId="0" fontId="10" fillId="122" borderId="5" xfId="0" applyFont="1" applyFill="1" applyBorder="1"/>
    <xf numFmtId="0" fontId="10" fillId="123" borderId="5" xfId="0" applyFont="1" applyFill="1" applyBorder="1"/>
    <xf numFmtId="0" fontId="10" fillId="124" borderId="5" xfId="0" applyFont="1" applyFill="1" applyBorder="1"/>
    <xf numFmtId="0" fontId="10" fillId="125" borderId="5" xfId="0" applyFont="1" applyFill="1" applyBorder="1"/>
    <xf numFmtId="0" fontId="10" fillId="126" borderId="5" xfId="0" applyFont="1" applyFill="1" applyBorder="1"/>
    <xf numFmtId="0" fontId="10" fillId="127" borderId="5" xfId="0" applyFont="1" applyFill="1" applyBorder="1"/>
    <xf numFmtId="0" fontId="10" fillId="128" borderId="5" xfId="0" applyFont="1" applyFill="1" applyBorder="1"/>
    <xf numFmtId="0" fontId="10" fillId="129" borderId="5" xfId="0" applyFont="1" applyFill="1" applyBorder="1"/>
    <xf numFmtId="0" fontId="10" fillId="130" borderId="5" xfId="0" applyFont="1" applyFill="1" applyBorder="1"/>
    <xf numFmtId="0" fontId="10" fillId="131" borderId="5" xfId="0" applyFont="1" applyFill="1" applyBorder="1"/>
    <xf numFmtId="0" fontId="10" fillId="132" borderId="5" xfId="0" applyFont="1" applyFill="1" applyBorder="1"/>
    <xf numFmtId="0" fontId="10" fillId="133" borderId="5" xfId="0" applyFont="1" applyFill="1" applyBorder="1"/>
    <xf numFmtId="0" fontId="10" fillId="134" borderId="5" xfId="0" applyFont="1" applyFill="1" applyBorder="1"/>
    <xf numFmtId="0" fontId="10" fillId="135" borderId="5" xfId="0" applyFont="1" applyFill="1" applyBorder="1"/>
    <xf numFmtId="0" fontId="4" fillId="136" borderId="0" xfId="0" applyFont="1" applyFill="1" applyAlignment="1">
      <alignment vertical="center"/>
    </xf>
    <xf numFmtId="0" fontId="3" fillId="136" borderId="0" xfId="0" applyFont="1" applyFill="1" applyAlignment="1">
      <alignment vertical="center"/>
    </xf>
    <xf numFmtId="0" fontId="10" fillId="137" borderId="5" xfId="0" applyFont="1" applyFill="1" applyBorder="1"/>
    <xf numFmtId="0" fontId="10" fillId="138" borderId="5" xfId="0" applyFont="1" applyFill="1" applyBorder="1"/>
    <xf numFmtId="0" fontId="10" fillId="139" borderId="5" xfId="0" applyFont="1" applyFill="1" applyBorder="1"/>
    <xf numFmtId="0" fontId="10" fillId="140" borderId="5" xfId="0" applyFont="1" applyFill="1" applyBorder="1"/>
    <xf numFmtId="0" fontId="10" fillId="141" borderId="5" xfId="0" applyFont="1" applyFill="1" applyBorder="1"/>
    <xf numFmtId="0" fontId="10" fillId="27" borderId="6" xfId="0" applyFont="1" applyFill="1" applyBorder="1" applyAlignment="1">
      <alignment vertical="center"/>
    </xf>
    <xf numFmtId="0" fontId="3" fillId="142" borderId="5" xfId="0" applyFont="1" applyFill="1" applyBorder="1" applyProtection="1">
      <protection hidden="1"/>
    </xf>
    <xf numFmtId="0" fontId="3" fillId="143" borderId="5" xfId="0" applyFont="1" applyFill="1" applyBorder="1" applyProtection="1">
      <protection hidden="1"/>
    </xf>
    <xf numFmtId="0" fontId="10" fillId="144" borderId="5" xfId="0" applyFont="1" applyFill="1" applyBorder="1"/>
    <xf numFmtId="0" fontId="10" fillId="145" borderId="5" xfId="0" applyFont="1" applyFill="1" applyBorder="1"/>
    <xf numFmtId="0" fontId="10" fillId="146" borderId="5" xfId="0" applyFont="1" applyFill="1" applyBorder="1"/>
    <xf numFmtId="0" fontId="10" fillId="147" borderId="5" xfId="0" applyFont="1" applyFill="1" applyBorder="1"/>
    <xf numFmtId="0" fontId="10" fillId="148" borderId="5" xfId="0" applyFont="1" applyFill="1" applyBorder="1"/>
    <xf numFmtId="0" fontId="10" fillId="149" borderId="5" xfId="0" applyFont="1" applyFill="1" applyBorder="1" applyAlignment="1">
      <alignment vertical="center"/>
    </xf>
    <xf numFmtId="0" fontId="3" fillId="150" borderId="5" xfId="0" applyFont="1" applyFill="1" applyBorder="1" applyProtection="1">
      <protection hidden="1"/>
    </xf>
    <xf numFmtId="0" fontId="3" fillId="151" borderId="5" xfId="0" applyFont="1" applyFill="1" applyBorder="1" applyProtection="1">
      <protection hidden="1"/>
    </xf>
    <xf numFmtId="0" fontId="10" fillId="152" borderId="5" xfId="0" applyFont="1" applyFill="1" applyBorder="1"/>
    <xf numFmtId="0" fontId="10" fillId="153" borderId="5" xfId="0" applyFont="1" applyFill="1" applyBorder="1"/>
    <xf numFmtId="0" fontId="10" fillId="154" borderId="5" xfId="0" applyFont="1" applyFill="1" applyBorder="1"/>
    <xf numFmtId="0" fontId="10" fillId="155" borderId="5" xfId="0" applyFont="1" applyFill="1" applyBorder="1"/>
    <xf numFmtId="0" fontId="10" fillId="156" borderId="5" xfId="0" applyFont="1" applyFill="1" applyBorder="1"/>
    <xf numFmtId="0" fontId="10" fillId="157" borderId="5" xfId="0" applyFont="1" applyFill="1" applyBorder="1" applyAlignment="1">
      <alignment vertical="center"/>
    </xf>
    <xf numFmtId="0" fontId="3" fillId="158" borderId="5" xfId="0" applyFont="1" applyFill="1" applyBorder="1" applyProtection="1">
      <protection hidden="1"/>
    </xf>
    <xf numFmtId="0" fontId="3" fillId="159" borderId="5" xfId="0" applyFont="1" applyFill="1" applyBorder="1" applyProtection="1">
      <protection hidden="1"/>
    </xf>
    <xf numFmtId="0" fontId="10" fillId="160" borderId="5" xfId="0" applyFont="1" applyFill="1" applyBorder="1"/>
    <xf numFmtId="0" fontId="10" fillId="161" borderId="5" xfId="0" applyFont="1" applyFill="1" applyBorder="1"/>
    <xf numFmtId="0" fontId="10" fillId="162" borderId="5" xfId="0" applyFont="1" applyFill="1" applyBorder="1"/>
    <xf numFmtId="0" fontId="10" fillId="163" borderId="5" xfId="0" applyFont="1" applyFill="1" applyBorder="1"/>
    <xf numFmtId="0" fontId="10" fillId="164" borderId="5" xfId="0" applyFont="1" applyFill="1" applyBorder="1"/>
    <xf numFmtId="0" fontId="10" fillId="124" borderId="5" xfId="0" applyFont="1" applyFill="1" applyBorder="1" applyAlignment="1">
      <alignment vertical="center"/>
    </xf>
    <xf numFmtId="0" fontId="3" fillId="98" borderId="5" xfId="0" applyFont="1" applyFill="1" applyBorder="1" applyProtection="1">
      <protection hidden="1"/>
    </xf>
    <xf numFmtId="0" fontId="3" fillId="97" borderId="5" xfId="0" applyFont="1" applyFill="1" applyBorder="1" applyProtection="1">
      <protection hidden="1"/>
    </xf>
    <xf numFmtId="0" fontId="10" fillId="165" borderId="5" xfId="0" applyFont="1" applyFill="1" applyBorder="1"/>
    <xf numFmtId="0" fontId="10" fillId="166" borderId="5" xfId="0" applyFont="1" applyFill="1" applyBorder="1"/>
    <xf numFmtId="0" fontId="10" fillId="167" borderId="5" xfId="0" applyFont="1" applyFill="1" applyBorder="1"/>
    <xf numFmtId="0" fontId="10" fillId="168" borderId="5" xfId="0" applyFont="1" applyFill="1" applyBorder="1"/>
    <xf numFmtId="0" fontId="10" fillId="169" borderId="5" xfId="0" applyFont="1" applyFill="1" applyBorder="1"/>
    <xf numFmtId="0" fontId="10" fillId="170" borderId="5" xfId="0" applyFont="1" applyFill="1" applyBorder="1" applyAlignment="1">
      <alignment vertical="center"/>
    </xf>
    <xf numFmtId="0" fontId="3" fillId="171" borderId="5" xfId="0" applyFont="1" applyFill="1" applyBorder="1" applyProtection="1">
      <protection hidden="1"/>
    </xf>
    <xf numFmtId="0" fontId="3" fillId="172" borderId="5" xfId="0" applyFont="1" applyFill="1" applyBorder="1" applyProtection="1">
      <protection hidden="1"/>
    </xf>
    <xf numFmtId="0" fontId="10" fillId="173" borderId="5" xfId="0" applyFont="1" applyFill="1" applyBorder="1" applyAlignment="1">
      <alignment vertical="center"/>
    </xf>
    <xf numFmtId="0" fontId="3" fillId="174" borderId="5" xfId="0" applyFont="1" applyFill="1" applyBorder="1" applyProtection="1">
      <protection hidden="1"/>
    </xf>
    <xf numFmtId="0" fontId="3" fillId="175" borderId="5" xfId="0" applyFont="1" applyFill="1" applyBorder="1" applyProtection="1">
      <protection hidden="1"/>
    </xf>
    <xf numFmtId="0" fontId="10" fillId="113" borderId="5" xfId="0" applyFont="1" applyFill="1" applyBorder="1" applyAlignment="1">
      <alignment vertical="center"/>
    </xf>
    <xf numFmtId="0" fontId="3" fillId="87" borderId="5" xfId="0" applyFont="1" applyFill="1" applyBorder="1" applyProtection="1">
      <protection hidden="1"/>
    </xf>
    <xf numFmtId="0" fontId="3" fillId="86" borderId="5" xfId="0" applyFont="1" applyFill="1" applyBorder="1" applyProtection="1">
      <protection hidden="1"/>
    </xf>
    <xf numFmtId="0" fontId="10" fillId="176" borderId="5" xfId="0" applyFont="1" applyFill="1" applyBorder="1" applyAlignment="1">
      <alignment vertical="center"/>
    </xf>
    <xf numFmtId="0" fontId="3" fillId="177" borderId="5" xfId="0" applyFont="1" applyFill="1" applyBorder="1" applyProtection="1">
      <protection hidden="1"/>
    </xf>
    <xf numFmtId="0" fontId="3" fillId="178" borderId="5" xfId="0" applyFont="1" applyFill="1" applyBorder="1" applyProtection="1">
      <protection hidden="1"/>
    </xf>
    <xf numFmtId="0" fontId="10" fillId="179" borderId="5" xfId="0" applyFont="1" applyFill="1" applyBorder="1" applyAlignment="1">
      <alignment vertical="center"/>
    </xf>
    <xf numFmtId="0" fontId="3" fillId="180" borderId="5" xfId="0" applyFont="1" applyFill="1" applyBorder="1" applyProtection="1">
      <protection hidden="1"/>
    </xf>
    <xf numFmtId="0" fontId="3" fillId="181" borderId="5" xfId="0" applyFont="1" applyFill="1" applyBorder="1" applyProtection="1">
      <protection hidden="1"/>
    </xf>
    <xf numFmtId="0" fontId="10" fillId="182" borderId="5" xfId="0" applyFont="1" applyFill="1" applyBorder="1" applyAlignment="1">
      <alignment vertical="center"/>
    </xf>
    <xf numFmtId="0" fontId="3" fillId="183" borderId="5" xfId="0" applyFont="1" applyFill="1" applyBorder="1" applyProtection="1">
      <protection hidden="1"/>
    </xf>
    <xf numFmtId="0" fontId="3" fillId="184" borderId="5" xfId="0" applyFont="1" applyFill="1" applyBorder="1" applyProtection="1">
      <protection hidden="1"/>
    </xf>
    <xf numFmtId="0" fontId="3" fillId="185" borderId="5" xfId="0" applyFont="1" applyFill="1" applyBorder="1" applyProtection="1">
      <protection hidden="1"/>
    </xf>
    <xf numFmtId="0" fontId="3" fillId="186" borderId="5" xfId="0" applyFont="1" applyFill="1" applyBorder="1" applyProtection="1">
      <protection hidden="1"/>
    </xf>
    <xf numFmtId="0" fontId="3" fillId="187" borderId="5" xfId="0" applyFont="1" applyFill="1" applyBorder="1" applyProtection="1">
      <protection hidden="1"/>
    </xf>
    <xf numFmtId="0" fontId="3" fillId="188" borderId="5" xfId="0" applyFont="1" applyFill="1" applyBorder="1" applyProtection="1">
      <protection hidden="1"/>
    </xf>
    <xf numFmtId="0" fontId="10" fillId="189" borderId="5" xfId="0" applyFont="1" applyFill="1" applyBorder="1" applyAlignment="1">
      <alignment vertical="center"/>
    </xf>
    <xf numFmtId="0" fontId="10" fillId="184" borderId="5" xfId="0" applyFont="1" applyFill="1" applyBorder="1" applyAlignment="1">
      <alignment vertical="center"/>
    </xf>
    <xf numFmtId="0" fontId="10" fillId="183" borderId="5" xfId="0" applyFont="1" applyFill="1" applyBorder="1" applyAlignment="1">
      <alignment vertical="center"/>
    </xf>
    <xf numFmtId="0" fontId="10" fillId="190" borderId="5" xfId="0" applyFont="1" applyFill="1" applyBorder="1" applyAlignment="1">
      <alignment vertical="center"/>
    </xf>
    <xf numFmtId="0" fontId="3" fillId="191" borderId="5" xfId="0" applyFont="1" applyFill="1" applyBorder="1" applyProtection="1">
      <protection hidden="1"/>
    </xf>
    <xf numFmtId="0" fontId="3" fillId="192" borderId="5" xfId="0" applyFont="1" applyFill="1" applyBorder="1" applyProtection="1">
      <protection hidden="1"/>
    </xf>
    <xf numFmtId="0" fontId="3" fillId="193" borderId="5" xfId="0" applyFont="1" applyFill="1" applyBorder="1" applyProtection="1">
      <protection hidden="1"/>
    </xf>
    <xf numFmtId="0" fontId="3" fillId="194" borderId="5" xfId="0" applyFont="1" applyFill="1" applyBorder="1" applyProtection="1">
      <protection hidden="1"/>
    </xf>
    <xf numFmtId="0" fontId="10" fillId="195" borderId="5" xfId="0" applyFont="1" applyFill="1" applyBorder="1" applyAlignment="1">
      <alignment vertical="center"/>
    </xf>
    <xf numFmtId="0" fontId="10" fillId="181" borderId="5" xfId="0" applyFont="1" applyFill="1" applyBorder="1" applyAlignment="1">
      <alignment vertical="center"/>
    </xf>
    <xf numFmtId="0" fontId="10" fillId="196" borderId="5" xfId="0" applyFont="1" applyFill="1" applyBorder="1" applyAlignment="1">
      <alignment vertical="center"/>
    </xf>
    <xf numFmtId="0" fontId="10" fillId="197" borderId="5" xfId="0" applyFont="1" applyFill="1" applyBorder="1" applyAlignment="1">
      <alignment vertical="center"/>
    </xf>
    <xf numFmtId="0" fontId="3" fillId="198" borderId="5" xfId="0" applyFont="1" applyFill="1" applyBorder="1" applyProtection="1">
      <protection hidden="1"/>
    </xf>
    <xf numFmtId="0" fontId="3" fillId="199" borderId="5" xfId="0" applyFont="1" applyFill="1" applyBorder="1" applyProtection="1">
      <protection hidden="1"/>
    </xf>
    <xf numFmtId="0" fontId="3" fillId="200" borderId="5" xfId="0" applyFont="1" applyFill="1" applyBorder="1" applyProtection="1">
      <protection hidden="1"/>
    </xf>
    <xf numFmtId="0" fontId="3" fillId="201" borderId="5" xfId="0" applyFont="1" applyFill="1" applyBorder="1" applyProtection="1">
      <protection hidden="1"/>
    </xf>
    <xf numFmtId="0" fontId="10" fillId="202" borderId="5" xfId="0" applyFont="1" applyFill="1" applyBorder="1" applyAlignment="1">
      <alignment vertical="center"/>
    </xf>
    <xf numFmtId="0" fontId="10" fillId="178" borderId="5" xfId="0" applyFont="1" applyFill="1" applyBorder="1" applyAlignment="1">
      <alignment vertical="center"/>
    </xf>
    <xf numFmtId="0" fontId="10" fillId="177" borderId="5" xfId="0" applyFont="1" applyFill="1" applyBorder="1" applyAlignment="1">
      <alignment vertical="center"/>
    </xf>
    <xf numFmtId="0" fontId="10" fillId="203" borderId="5" xfId="0" applyFont="1" applyFill="1" applyBorder="1" applyAlignment="1">
      <alignment vertical="center"/>
    </xf>
    <xf numFmtId="0" fontId="3" fillId="96" borderId="5" xfId="0" applyFont="1" applyFill="1" applyBorder="1" applyProtection="1">
      <protection hidden="1"/>
    </xf>
    <xf numFmtId="0" fontId="3" fillId="122" borderId="5" xfId="0" applyFont="1" applyFill="1" applyBorder="1" applyProtection="1">
      <protection hidden="1"/>
    </xf>
    <xf numFmtId="0" fontId="3" fillId="120" borderId="5" xfId="0" applyFont="1" applyFill="1" applyBorder="1" applyProtection="1">
      <protection hidden="1"/>
    </xf>
    <xf numFmtId="0" fontId="3" fillId="84" borderId="5" xfId="0" applyFont="1" applyFill="1" applyBorder="1" applyProtection="1">
      <protection hidden="1"/>
    </xf>
    <xf numFmtId="0" fontId="10" fillId="85" borderId="5" xfId="0" applyFont="1" applyFill="1" applyBorder="1" applyAlignment="1">
      <alignment vertical="center"/>
    </xf>
    <xf numFmtId="0" fontId="10" fillId="86" borderId="5" xfId="0" applyFont="1" applyFill="1" applyBorder="1" applyAlignment="1">
      <alignment vertical="center"/>
    </xf>
    <xf numFmtId="0" fontId="10" fillId="87" borderId="5" xfId="0" applyFont="1" applyFill="1" applyBorder="1" applyAlignment="1">
      <alignment vertical="center"/>
    </xf>
    <xf numFmtId="0" fontId="10" fillId="112" borderId="5" xfId="0" applyFont="1" applyFill="1" applyBorder="1" applyAlignment="1">
      <alignment vertical="center"/>
    </xf>
    <xf numFmtId="0" fontId="3" fillId="204" borderId="5" xfId="0" applyFont="1" applyFill="1" applyBorder="1" applyProtection="1">
      <protection hidden="1"/>
    </xf>
    <xf numFmtId="0" fontId="3" fillId="205" borderId="5" xfId="0" applyFont="1" applyFill="1" applyBorder="1" applyProtection="1">
      <protection hidden="1"/>
    </xf>
    <xf numFmtId="0" fontId="3" fillId="206" borderId="5" xfId="0" applyFont="1" applyFill="1" applyBorder="1" applyProtection="1">
      <protection hidden="1"/>
    </xf>
    <xf numFmtId="0" fontId="3" fillId="207" borderId="5" xfId="0" applyFont="1" applyFill="1" applyBorder="1" applyProtection="1">
      <protection hidden="1"/>
    </xf>
    <xf numFmtId="0" fontId="10" fillId="208" borderId="5" xfId="0" applyFont="1" applyFill="1" applyBorder="1" applyAlignment="1">
      <alignment vertical="center"/>
    </xf>
    <xf numFmtId="0" fontId="10" fillId="175" borderId="5" xfId="0" applyFont="1" applyFill="1" applyBorder="1" applyAlignment="1">
      <alignment vertical="center"/>
    </xf>
    <xf numFmtId="0" fontId="10" fillId="174" borderId="5" xfId="0" applyFont="1" applyFill="1" applyBorder="1" applyAlignment="1">
      <alignment vertical="center"/>
    </xf>
    <xf numFmtId="0" fontId="10" fillId="209" borderId="5" xfId="0" applyFont="1" applyFill="1" applyBorder="1" applyAlignment="1">
      <alignment vertical="center"/>
    </xf>
    <xf numFmtId="0" fontId="3" fillId="208" borderId="5" xfId="0" applyFont="1" applyFill="1" applyBorder="1" applyProtection="1">
      <protection hidden="1"/>
    </xf>
    <xf numFmtId="0" fontId="3" fillId="210" borderId="5" xfId="0" applyFont="1" applyFill="1" applyBorder="1" applyProtection="1">
      <protection hidden="1"/>
    </xf>
    <xf numFmtId="0" fontId="3" fillId="209" borderId="5" xfId="0" applyFont="1" applyFill="1" applyBorder="1" applyProtection="1">
      <protection hidden="1"/>
    </xf>
    <xf numFmtId="0" fontId="3" fillId="211" borderId="5" xfId="0" applyFont="1" applyFill="1" applyBorder="1" applyProtection="1">
      <protection hidden="1"/>
    </xf>
    <xf numFmtId="0" fontId="10" fillId="204" borderId="5" xfId="0" applyFont="1" applyFill="1" applyBorder="1" applyAlignment="1">
      <alignment vertical="center"/>
    </xf>
    <xf numFmtId="0" fontId="10" fillId="172" borderId="5" xfId="0" applyFont="1" applyFill="1" applyBorder="1" applyAlignment="1">
      <alignment vertical="center"/>
    </xf>
    <xf numFmtId="0" fontId="10" fillId="171" borderId="5" xfId="0" applyFont="1" applyFill="1" applyBorder="1" applyAlignment="1">
      <alignment vertical="center"/>
    </xf>
    <xf numFmtId="0" fontId="10" fillId="206" borderId="5" xfId="0" applyFont="1" applyFill="1" applyBorder="1" applyAlignment="1">
      <alignment vertical="center"/>
    </xf>
    <xf numFmtId="0" fontId="3" fillId="212" borderId="5" xfId="0" applyFont="1" applyFill="1" applyBorder="1" applyProtection="1">
      <protection hidden="1"/>
    </xf>
    <xf numFmtId="0" fontId="3" fillId="113" borderId="5" xfId="0" applyFont="1" applyFill="1" applyBorder="1" applyProtection="1">
      <protection hidden="1"/>
    </xf>
    <xf numFmtId="0" fontId="3" fillId="112" borderId="5" xfId="0" applyFont="1" applyFill="1" applyBorder="1" applyProtection="1">
      <protection hidden="1"/>
    </xf>
    <xf numFmtId="0" fontId="3" fillId="95" borderId="5" xfId="0" applyFont="1" applyFill="1" applyBorder="1" applyProtection="1">
      <protection hidden="1"/>
    </xf>
    <xf numFmtId="0" fontId="10" fillId="96" borderId="5" xfId="0" applyFont="1" applyFill="1" applyBorder="1" applyAlignment="1">
      <alignment vertical="center"/>
    </xf>
    <xf numFmtId="0" fontId="10" fillId="97" borderId="5" xfId="0" applyFont="1" applyFill="1" applyBorder="1" applyAlignment="1">
      <alignment vertical="center"/>
    </xf>
    <xf numFmtId="0" fontId="10" fillId="98" borderId="5" xfId="0" applyFont="1" applyFill="1" applyBorder="1" applyAlignment="1">
      <alignment vertical="center"/>
    </xf>
    <xf numFmtId="0" fontId="10" fillId="120" borderId="5" xfId="0" applyFont="1" applyFill="1" applyBorder="1" applyAlignment="1">
      <alignment vertical="center"/>
    </xf>
    <xf numFmtId="0" fontId="3" fillId="202" borderId="5" xfId="0" applyFont="1" applyFill="1" applyBorder="1" applyProtection="1">
      <protection hidden="1"/>
    </xf>
    <xf numFmtId="0" fontId="3" fillId="176" borderId="5" xfId="0" applyFont="1" applyFill="1" applyBorder="1" applyProtection="1">
      <protection hidden="1"/>
    </xf>
    <xf numFmtId="0" fontId="3" fillId="203" borderId="5" xfId="0" applyFont="1" applyFill="1" applyBorder="1" applyProtection="1">
      <protection hidden="1"/>
    </xf>
    <xf numFmtId="0" fontId="3" fillId="213" borderId="5" xfId="0" applyFont="1" applyFill="1" applyBorder="1" applyProtection="1">
      <protection hidden="1"/>
    </xf>
    <xf numFmtId="0" fontId="10" fillId="198" borderId="5" xfId="0" applyFont="1" applyFill="1" applyBorder="1" applyAlignment="1">
      <alignment vertical="center"/>
    </xf>
    <xf numFmtId="0" fontId="10" fillId="159" borderId="5" xfId="0" applyFont="1" applyFill="1" applyBorder="1" applyAlignment="1">
      <alignment vertical="center"/>
    </xf>
    <xf numFmtId="0" fontId="10" fillId="158" borderId="5" xfId="0" applyFont="1" applyFill="1" applyBorder="1" applyAlignment="1">
      <alignment vertical="center"/>
    </xf>
    <xf numFmtId="0" fontId="10" fillId="200" borderId="5" xfId="0" applyFont="1" applyFill="1" applyBorder="1" applyAlignment="1">
      <alignment vertical="center"/>
    </xf>
    <xf numFmtId="0" fontId="3" fillId="214" borderId="5" xfId="0" applyFont="1" applyFill="1" applyBorder="1" applyProtection="1">
      <protection hidden="1"/>
    </xf>
    <xf numFmtId="0" fontId="3" fillId="179" borderId="5" xfId="0" applyFont="1" applyFill="1" applyBorder="1" applyProtection="1">
      <protection hidden="1"/>
    </xf>
    <xf numFmtId="0" fontId="3" fillId="197" borderId="5" xfId="0" applyFont="1" applyFill="1" applyBorder="1" applyProtection="1">
      <protection hidden="1"/>
    </xf>
    <xf numFmtId="0" fontId="3" fillId="215" borderId="5" xfId="0" applyFont="1" applyFill="1" applyBorder="1" applyProtection="1">
      <protection hidden="1"/>
    </xf>
    <xf numFmtId="0" fontId="10" fillId="191" borderId="5" xfId="0" applyFont="1" applyFill="1" applyBorder="1" applyAlignment="1">
      <alignment vertical="center"/>
    </xf>
    <xf numFmtId="0" fontId="10" fillId="151" borderId="5" xfId="0" applyFont="1" applyFill="1" applyBorder="1" applyAlignment="1">
      <alignment vertical="center"/>
    </xf>
    <xf numFmtId="0" fontId="10" fillId="150" borderId="5" xfId="0" applyFont="1" applyFill="1" applyBorder="1" applyAlignment="1">
      <alignment vertical="center"/>
    </xf>
    <xf numFmtId="0" fontId="10" fillId="193" borderId="5" xfId="0" applyFont="1" applyFill="1" applyBorder="1" applyAlignment="1">
      <alignment vertical="center"/>
    </xf>
    <xf numFmtId="0" fontId="3" fillId="189" borderId="5" xfId="0" applyFont="1" applyFill="1" applyBorder="1" applyProtection="1">
      <protection hidden="1"/>
    </xf>
    <xf numFmtId="0" fontId="3" fillId="182" borderId="5" xfId="0" applyFont="1" applyFill="1" applyBorder="1" applyProtection="1">
      <protection hidden="1"/>
    </xf>
    <xf numFmtId="0" fontId="3" fillId="216" borderId="5" xfId="0" applyFont="1" applyFill="1" applyBorder="1" applyProtection="1">
      <protection hidden="1"/>
    </xf>
    <xf numFmtId="0" fontId="3" fillId="217" borderId="5" xfId="0" applyFont="1" applyFill="1" applyBorder="1" applyProtection="1">
      <protection hidden="1"/>
    </xf>
    <xf numFmtId="0" fontId="10" fillId="185" borderId="5" xfId="0" applyFont="1" applyFill="1" applyBorder="1" applyAlignment="1">
      <alignment vertical="center"/>
    </xf>
    <xf numFmtId="0" fontId="10" fillId="143" borderId="5" xfId="0" applyFont="1" applyFill="1" applyBorder="1" applyAlignment="1">
      <alignment vertical="center"/>
    </xf>
    <xf numFmtId="0" fontId="10" fillId="142" borderId="5" xfId="0" applyFont="1" applyFill="1" applyBorder="1" applyAlignment="1">
      <alignment vertical="center"/>
    </xf>
    <xf numFmtId="0" fontId="10" fillId="187" borderId="5" xfId="0" applyFont="1" applyFill="1" applyBorder="1" applyAlignment="1">
      <alignment vertical="center"/>
    </xf>
    <xf numFmtId="0" fontId="10" fillId="218" borderId="5" xfId="0" applyFont="1" applyFill="1" applyBorder="1" applyAlignment="1">
      <alignment vertical="center"/>
    </xf>
    <xf numFmtId="0" fontId="14" fillId="219" borderId="5" xfId="0" applyFont="1" applyFill="1" applyBorder="1" applyAlignment="1" applyProtection="1">
      <alignment vertical="center"/>
      <protection hidden="1"/>
    </xf>
    <xf numFmtId="0" fontId="14" fillId="220" borderId="5" xfId="0" applyFont="1" applyFill="1" applyBorder="1" applyAlignment="1" applyProtection="1">
      <alignment vertical="center"/>
      <protection hidden="1"/>
    </xf>
    <xf numFmtId="0" fontId="14" fillId="221" borderId="5" xfId="0" applyFont="1" applyFill="1" applyBorder="1" applyAlignment="1" applyProtection="1">
      <alignment vertical="center"/>
      <protection hidden="1"/>
    </xf>
    <xf numFmtId="0" fontId="14" fillId="222" borderId="5" xfId="0" applyFont="1" applyFill="1" applyBorder="1" applyAlignment="1" applyProtection="1">
      <alignment vertical="center"/>
      <protection hidden="1"/>
    </xf>
    <xf numFmtId="0" fontId="10" fillId="223" borderId="5" xfId="0" applyFont="1" applyFill="1" applyBorder="1" applyAlignment="1">
      <alignment vertical="center"/>
    </xf>
    <xf numFmtId="0" fontId="14" fillId="224" borderId="5" xfId="0" applyFont="1" applyFill="1" applyBorder="1" applyAlignment="1" applyProtection="1">
      <alignment vertical="center"/>
      <protection hidden="1"/>
    </xf>
    <xf numFmtId="0" fontId="14" fillId="225" borderId="5" xfId="0" applyFont="1" applyFill="1" applyBorder="1" applyAlignment="1" applyProtection="1">
      <alignment vertical="center"/>
      <protection hidden="1"/>
    </xf>
    <xf numFmtId="0" fontId="14" fillId="226" borderId="5" xfId="0" applyFont="1" applyFill="1" applyBorder="1" applyAlignment="1" applyProtection="1">
      <alignment vertical="center"/>
      <protection hidden="1"/>
    </xf>
    <xf numFmtId="0" fontId="14" fillId="227" borderId="5" xfId="0" applyFont="1" applyFill="1" applyBorder="1" applyAlignment="1" applyProtection="1">
      <alignment vertical="center"/>
      <protection hidden="1"/>
    </xf>
    <xf numFmtId="0" fontId="14" fillId="228" borderId="5" xfId="0" applyFont="1" applyFill="1" applyBorder="1" applyAlignment="1" applyProtection="1">
      <alignment vertical="center"/>
      <protection hidden="1"/>
    </xf>
    <xf numFmtId="0" fontId="14" fillId="229" borderId="5" xfId="0" applyFont="1" applyFill="1" applyBorder="1" applyAlignment="1" applyProtection="1">
      <alignment vertical="center"/>
      <protection hidden="1"/>
    </xf>
    <xf numFmtId="0" fontId="14" fillId="230" borderId="5" xfId="0" applyFont="1" applyFill="1" applyBorder="1" applyAlignment="1" applyProtection="1">
      <alignment vertical="center"/>
      <protection hidden="1"/>
    </xf>
    <xf numFmtId="0" fontId="14" fillId="231" borderId="5" xfId="0" applyFont="1" applyFill="1" applyBorder="1" applyAlignment="1" applyProtection="1">
      <alignment vertical="center"/>
      <protection hidden="1"/>
    </xf>
    <xf numFmtId="0" fontId="14" fillId="232" borderId="5" xfId="0" applyFont="1" applyFill="1" applyBorder="1" applyAlignment="1" applyProtection="1">
      <alignment vertical="center"/>
      <protection hidden="1"/>
    </xf>
    <xf numFmtId="0" fontId="14" fillId="233" borderId="5" xfId="0" applyFont="1" applyFill="1" applyBorder="1" applyAlignment="1" applyProtection="1">
      <alignment vertical="center"/>
      <protection hidden="1"/>
    </xf>
    <xf numFmtId="0" fontId="14" fillId="234" borderId="5" xfId="0" applyFont="1" applyFill="1" applyBorder="1" applyAlignment="1" applyProtection="1">
      <alignment vertical="center"/>
      <protection hidden="1"/>
    </xf>
    <xf numFmtId="0" fontId="14" fillId="235" borderId="5" xfId="0" applyFont="1" applyFill="1" applyBorder="1" applyAlignment="1" applyProtection="1">
      <alignment vertical="center"/>
      <protection hidden="1"/>
    </xf>
    <xf numFmtId="0" fontId="10" fillId="210" borderId="5" xfId="0" applyFont="1" applyFill="1" applyBorder="1" applyAlignment="1">
      <alignment vertical="center"/>
    </xf>
    <xf numFmtId="0" fontId="14" fillId="236" borderId="5" xfId="0" applyFont="1" applyFill="1" applyBorder="1" applyAlignment="1" applyProtection="1">
      <alignment vertical="center"/>
      <protection hidden="1"/>
    </xf>
    <xf numFmtId="0" fontId="14" fillId="237" borderId="5" xfId="0" applyFont="1" applyFill="1" applyBorder="1" applyAlignment="1" applyProtection="1">
      <alignment vertical="center"/>
      <protection hidden="1"/>
    </xf>
    <xf numFmtId="0" fontId="14" fillId="238" borderId="5" xfId="0" applyFont="1" applyFill="1" applyBorder="1" applyAlignment="1" applyProtection="1">
      <alignment vertical="center"/>
      <protection hidden="1"/>
    </xf>
    <xf numFmtId="0" fontId="14" fillId="239" borderId="5" xfId="0" applyFont="1" applyFill="1" applyBorder="1" applyAlignment="1" applyProtection="1">
      <alignment vertical="center"/>
      <protection hidden="1"/>
    </xf>
    <xf numFmtId="0" fontId="10" fillId="240" borderId="5" xfId="0" applyFont="1" applyFill="1" applyBorder="1" applyAlignment="1">
      <alignment vertical="center"/>
    </xf>
    <xf numFmtId="0" fontId="10" fillId="205" borderId="5" xfId="0" applyFont="1" applyFill="1" applyBorder="1" applyAlignment="1">
      <alignment vertical="center"/>
    </xf>
    <xf numFmtId="0" fontId="10" fillId="241" borderId="5" xfId="0" applyFont="1" applyFill="1" applyBorder="1" applyAlignment="1">
      <alignment vertical="center"/>
    </xf>
    <xf numFmtId="0" fontId="14" fillId="242" borderId="5" xfId="0" applyFont="1" applyFill="1" applyBorder="1" applyAlignment="1" applyProtection="1">
      <alignment vertical="center"/>
      <protection hidden="1"/>
    </xf>
    <xf numFmtId="0" fontId="14" fillId="243" borderId="5" xfId="0" applyFont="1" applyFill="1" applyBorder="1" applyAlignment="1" applyProtection="1">
      <alignment vertical="center"/>
      <protection hidden="1"/>
    </xf>
    <xf numFmtId="0" fontId="14" fillId="244" borderId="5" xfId="0" applyFont="1" applyFill="1" applyBorder="1" applyAlignment="1" applyProtection="1">
      <alignment vertical="center"/>
      <protection hidden="1"/>
    </xf>
    <xf numFmtId="0" fontId="14" fillId="245" borderId="5" xfId="0" applyFont="1" applyFill="1" applyBorder="1" applyAlignment="1" applyProtection="1">
      <alignment vertical="center"/>
      <protection hidden="1"/>
    </xf>
    <xf numFmtId="0" fontId="10" fillId="121" borderId="5" xfId="0" applyFont="1" applyFill="1" applyBorder="1" applyAlignment="1">
      <alignment vertical="center"/>
    </xf>
    <xf numFmtId="0" fontId="10" fillId="122" borderId="5" xfId="0" applyFont="1" applyFill="1" applyBorder="1" applyAlignment="1">
      <alignment vertical="center"/>
    </xf>
    <xf numFmtId="0" fontId="10" fillId="123" borderId="5" xfId="0" applyFont="1" applyFill="1" applyBorder="1" applyAlignment="1">
      <alignment vertical="center"/>
    </xf>
    <xf numFmtId="0" fontId="14" fillId="246" borderId="5" xfId="0" applyFont="1" applyFill="1" applyBorder="1" applyAlignment="1" applyProtection="1">
      <alignment vertical="center"/>
      <protection hidden="1"/>
    </xf>
    <xf numFmtId="0" fontId="14" fillId="247" borderId="5" xfId="0" applyFont="1" applyFill="1" applyBorder="1" applyAlignment="1" applyProtection="1">
      <alignment vertical="center"/>
      <protection hidden="1"/>
    </xf>
    <xf numFmtId="0" fontId="14" fillId="248" borderId="5" xfId="0" applyFont="1" applyFill="1" applyBorder="1" applyAlignment="1" applyProtection="1">
      <alignment vertical="center"/>
      <protection hidden="1"/>
    </xf>
    <xf numFmtId="0" fontId="14" fillId="249" borderId="5" xfId="0" applyFont="1" applyFill="1" applyBorder="1" applyAlignment="1" applyProtection="1">
      <alignment vertical="center"/>
      <protection hidden="1"/>
    </xf>
    <xf numFmtId="0" fontId="10" fillId="250" borderId="5" xfId="0" applyFont="1" applyFill="1" applyBorder="1" applyAlignment="1">
      <alignment vertical="center"/>
    </xf>
    <xf numFmtId="0" fontId="10" fillId="199" borderId="5" xfId="0" applyFont="1" applyFill="1" applyBorder="1" applyAlignment="1">
      <alignment vertical="center"/>
    </xf>
    <xf numFmtId="0" fontId="10" fillId="138" borderId="5" xfId="0" applyFont="1" applyFill="1" applyBorder="1" applyAlignment="1">
      <alignment vertical="center"/>
    </xf>
    <xf numFmtId="0" fontId="14" fillId="251" borderId="5" xfId="0" applyFont="1" applyFill="1" applyBorder="1" applyAlignment="1" applyProtection="1">
      <alignment vertical="center"/>
      <protection hidden="1"/>
    </xf>
    <xf numFmtId="0" fontId="14" fillId="252" borderId="5" xfId="0" applyFont="1" applyFill="1" applyBorder="1" applyAlignment="1" applyProtection="1">
      <alignment vertical="center"/>
      <protection hidden="1"/>
    </xf>
    <xf numFmtId="0" fontId="14" fillId="253" borderId="5" xfId="0" applyFont="1" applyFill="1" applyBorder="1" applyAlignment="1" applyProtection="1">
      <alignment vertical="center"/>
      <protection hidden="1"/>
    </xf>
    <xf numFmtId="0" fontId="14" fillId="254" borderId="5" xfId="0" applyFont="1" applyFill="1" applyBorder="1" applyAlignment="1" applyProtection="1">
      <alignment vertical="center"/>
      <protection hidden="1"/>
    </xf>
    <xf numFmtId="0" fontId="10" fillId="255" borderId="5" xfId="0" applyFont="1" applyFill="1" applyBorder="1" applyAlignment="1">
      <alignment vertical="center"/>
    </xf>
    <xf numFmtId="0" fontId="10" fillId="192" borderId="5" xfId="0" applyFont="1" applyFill="1" applyBorder="1" applyAlignment="1">
      <alignment vertical="center"/>
    </xf>
    <xf numFmtId="0" fontId="10" fillId="256" borderId="5" xfId="0" applyFont="1" applyFill="1" applyBorder="1" applyAlignment="1">
      <alignment vertical="center"/>
    </xf>
    <xf numFmtId="0" fontId="14" fillId="257" borderId="5" xfId="0" applyFont="1" applyFill="1" applyBorder="1" applyAlignment="1" applyProtection="1">
      <alignment vertical="center"/>
      <protection hidden="1"/>
    </xf>
    <xf numFmtId="0" fontId="14" fillId="258" borderId="5" xfId="0" applyFont="1" applyFill="1" applyBorder="1" applyAlignment="1" applyProtection="1">
      <alignment vertical="center"/>
      <protection hidden="1"/>
    </xf>
    <xf numFmtId="0" fontId="14" fillId="259" borderId="5" xfId="0" applyFont="1" applyFill="1" applyBorder="1" applyAlignment="1" applyProtection="1">
      <alignment vertical="center"/>
      <protection hidden="1"/>
    </xf>
    <xf numFmtId="0" fontId="14" fillId="260" borderId="5" xfId="0" applyFont="1" applyFill="1" applyBorder="1" applyAlignment="1" applyProtection="1">
      <alignment vertical="center"/>
      <protection hidden="1"/>
    </xf>
    <xf numFmtId="0" fontId="10" fillId="261" borderId="5" xfId="0" applyFont="1" applyFill="1" applyBorder="1" applyAlignment="1">
      <alignment vertical="center"/>
    </xf>
    <xf numFmtId="0" fontId="10" fillId="186" borderId="5" xfId="0" applyFont="1" applyFill="1" applyBorder="1" applyAlignment="1">
      <alignment vertical="center"/>
    </xf>
    <xf numFmtId="0" fontId="10" fillId="262" borderId="5" xfId="0" applyFont="1" applyFill="1" applyBorder="1" applyAlignment="1">
      <alignment vertical="center"/>
    </xf>
    <xf numFmtId="0" fontId="10" fillId="27" borderId="5" xfId="0" applyFont="1" applyFill="1" applyBorder="1" applyAlignment="1">
      <alignment vertical="center"/>
    </xf>
    <xf numFmtId="0" fontId="14" fillId="263" borderId="5" xfId="0" applyFont="1" applyFill="1" applyBorder="1" applyAlignment="1" applyProtection="1">
      <alignment vertical="center"/>
      <protection hidden="1"/>
    </xf>
    <xf numFmtId="0" fontId="14" fillId="264" borderId="5" xfId="0" applyFont="1" applyFill="1" applyBorder="1" applyAlignment="1" applyProtection="1">
      <alignment vertical="center"/>
      <protection hidden="1"/>
    </xf>
    <xf numFmtId="0" fontId="14" fillId="265" borderId="5" xfId="0" applyFont="1" applyFill="1" applyBorder="1" applyAlignment="1" applyProtection="1">
      <alignment vertical="center"/>
      <protection hidden="1"/>
    </xf>
    <xf numFmtId="0" fontId="14" fillId="266" borderId="5" xfId="0" applyFont="1" applyFill="1" applyBorder="1" applyAlignment="1" applyProtection="1">
      <alignment vertical="center"/>
      <protection hidden="1"/>
    </xf>
    <xf numFmtId="0" fontId="14" fillId="267" borderId="5" xfId="0" applyFont="1" applyFill="1" applyBorder="1" applyAlignment="1" applyProtection="1">
      <alignment vertical="center"/>
      <protection hidden="1"/>
    </xf>
    <xf numFmtId="0" fontId="15" fillId="2" borderId="5" xfId="0" applyFont="1" applyFill="1" applyBorder="1" applyAlignment="1" applyProtection="1">
      <alignment vertical="center"/>
      <protection hidden="1"/>
    </xf>
    <xf numFmtId="0" fontId="10" fillId="109" borderId="5" xfId="0" applyFont="1" applyFill="1" applyBorder="1" applyAlignment="1">
      <alignment vertical="center"/>
    </xf>
    <xf numFmtId="0" fontId="10" fillId="140" borderId="5" xfId="0" applyFont="1" applyFill="1" applyBorder="1" applyAlignment="1">
      <alignment vertical="center"/>
    </xf>
    <xf numFmtId="0" fontId="14" fillId="268" borderId="5" xfId="0" applyFont="1" applyFill="1" applyBorder="1" applyAlignment="1" applyProtection="1">
      <alignment vertical="center"/>
      <protection hidden="1"/>
    </xf>
    <xf numFmtId="0" fontId="14" fillId="269" borderId="5" xfId="0" applyFont="1" applyFill="1" applyBorder="1" applyAlignment="1" applyProtection="1">
      <alignment vertical="center"/>
      <protection hidden="1"/>
    </xf>
    <xf numFmtId="0" fontId="10" fillId="114" borderId="5" xfId="0" applyFont="1" applyFill="1" applyBorder="1" applyAlignment="1">
      <alignment vertical="center"/>
    </xf>
    <xf numFmtId="0" fontId="10" fillId="147" borderId="5" xfId="0" applyFont="1" applyFill="1" applyBorder="1" applyAlignment="1">
      <alignment vertical="center"/>
    </xf>
    <xf numFmtId="0" fontId="14" fillId="270" borderId="5" xfId="0" applyFont="1" applyFill="1" applyBorder="1" applyAlignment="1" applyProtection="1">
      <alignment vertical="center"/>
      <protection hidden="1"/>
    </xf>
    <xf numFmtId="0" fontId="14" fillId="271" borderId="5" xfId="0" applyFont="1" applyFill="1" applyBorder="1" applyAlignment="1" applyProtection="1">
      <alignment vertical="center"/>
      <protection hidden="1"/>
    </xf>
    <xf numFmtId="0" fontId="10" fillId="117" borderId="5" xfId="0" applyFont="1" applyFill="1" applyBorder="1" applyAlignment="1">
      <alignment vertical="center"/>
    </xf>
    <xf numFmtId="0" fontId="10" fillId="155" borderId="5" xfId="0" applyFont="1" applyFill="1" applyBorder="1" applyAlignment="1">
      <alignment vertical="center"/>
    </xf>
    <xf numFmtId="0" fontId="14" fillId="272" borderId="5" xfId="0" applyFont="1" applyFill="1" applyBorder="1" applyAlignment="1" applyProtection="1">
      <alignment vertical="center"/>
      <protection hidden="1"/>
    </xf>
    <xf numFmtId="0" fontId="14" fillId="273" borderId="5" xfId="0" applyFont="1" applyFill="1" applyBorder="1" applyAlignment="1" applyProtection="1">
      <alignment vertical="center"/>
      <protection hidden="1"/>
    </xf>
    <xf numFmtId="0" fontId="10" fillId="125" borderId="5" xfId="0" applyFont="1" applyFill="1" applyBorder="1" applyAlignment="1">
      <alignment vertical="center"/>
    </xf>
    <xf numFmtId="0" fontId="10" fillId="163" borderId="5" xfId="0" applyFont="1" applyFill="1" applyBorder="1" applyAlignment="1">
      <alignment vertical="center"/>
    </xf>
    <xf numFmtId="0" fontId="14" fillId="274" borderId="5" xfId="0" applyFont="1" applyFill="1" applyBorder="1" applyAlignment="1" applyProtection="1">
      <alignment vertical="center"/>
      <protection hidden="1"/>
    </xf>
    <xf numFmtId="0" fontId="14" fillId="275" borderId="5" xfId="0" applyFont="1" applyFill="1" applyBorder="1" applyAlignment="1" applyProtection="1">
      <alignment vertical="center"/>
      <protection hidden="1"/>
    </xf>
    <xf numFmtId="0" fontId="10" fillId="133" borderId="5" xfId="0" applyFont="1" applyFill="1" applyBorder="1" applyAlignment="1">
      <alignment vertical="center"/>
    </xf>
    <xf numFmtId="0" fontId="10" fillId="168" borderId="5" xfId="0" applyFont="1" applyFill="1" applyBorder="1" applyAlignment="1">
      <alignment vertical="center"/>
    </xf>
    <xf numFmtId="0" fontId="14" fillId="276" borderId="5" xfId="0" applyFont="1" applyFill="1" applyBorder="1" applyAlignment="1" applyProtection="1">
      <alignment vertical="center"/>
      <protection hidden="1"/>
    </xf>
    <xf numFmtId="0" fontId="14" fillId="277" borderId="5" xfId="0" applyFont="1" applyFill="1" applyBorder="1" applyAlignment="1" applyProtection="1">
      <alignment vertical="center"/>
      <protection hidden="1"/>
    </xf>
    <xf numFmtId="0" fontId="10" fillId="278" borderId="5" xfId="0" applyFont="1" applyFill="1" applyBorder="1" applyAlignment="1">
      <alignment vertical="center"/>
    </xf>
    <xf numFmtId="0" fontId="10" fillId="279" borderId="5" xfId="0" applyFont="1" applyFill="1" applyBorder="1" applyAlignment="1">
      <alignment vertical="center"/>
    </xf>
    <xf numFmtId="0" fontId="14" fillId="280" borderId="5" xfId="0" applyFont="1" applyFill="1" applyBorder="1" applyAlignment="1" applyProtection="1">
      <alignment vertical="center"/>
      <protection hidden="1"/>
    </xf>
    <xf numFmtId="0" fontId="14" fillId="281" borderId="5" xfId="0" applyFont="1" applyFill="1" applyBorder="1" applyAlignment="1" applyProtection="1">
      <alignment vertical="center"/>
      <protection hidden="1"/>
    </xf>
    <xf numFmtId="0" fontId="10" fillId="282" borderId="5" xfId="0" applyFont="1" applyFill="1" applyBorder="1" applyAlignment="1">
      <alignment vertical="center"/>
    </xf>
    <xf numFmtId="0" fontId="10" fillId="283" borderId="5" xfId="0" applyFont="1" applyFill="1" applyBorder="1" applyAlignment="1">
      <alignment vertical="center"/>
    </xf>
    <xf numFmtId="0" fontId="14" fillId="284" borderId="5" xfId="0" applyFont="1" applyFill="1" applyBorder="1" applyAlignment="1" applyProtection="1">
      <alignment vertical="center"/>
      <protection hidden="1"/>
    </xf>
    <xf numFmtId="0" fontId="14" fillId="285" borderId="5" xfId="0" applyFont="1" applyFill="1" applyBorder="1" applyAlignment="1" applyProtection="1">
      <alignment vertical="center"/>
      <protection hidden="1"/>
    </xf>
    <xf numFmtId="0" fontId="10" fillId="286" borderId="5" xfId="0" applyFont="1" applyFill="1" applyBorder="1" applyAlignment="1">
      <alignment vertical="center"/>
    </xf>
    <xf numFmtId="0" fontId="10" fillId="135" borderId="5" xfId="0" applyFont="1" applyFill="1" applyBorder="1" applyAlignment="1">
      <alignment vertical="center"/>
    </xf>
    <xf numFmtId="0" fontId="14" fillId="287" borderId="5" xfId="0" applyFont="1" applyFill="1" applyBorder="1" applyAlignment="1" applyProtection="1">
      <alignment vertical="center"/>
      <protection hidden="1"/>
    </xf>
    <xf numFmtId="0" fontId="14" fillId="288" borderId="5" xfId="0" applyFont="1" applyFill="1" applyBorder="1" applyAlignment="1" applyProtection="1">
      <alignment vertical="center"/>
      <protection hidden="1"/>
    </xf>
    <xf numFmtId="0" fontId="10" fillId="289" borderId="5" xfId="0" applyFont="1" applyFill="1" applyBorder="1" applyAlignment="1">
      <alignment vertical="center"/>
    </xf>
    <xf numFmtId="0" fontId="10" fillId="290" borderId="5" xfId="0" applyFont="1" applyFill="1" applyBorder="1" applyAlignment="1">
      <alignment vertical="center"/>
    </xf>
    <xf numFmtId="0" fontId="14" fillId="291" borderId="5" xfId="0" applyFont="1" applyFill="1" applyBorder="1" applyAlignment="1" applyProtection="1">
      <alignment vertical="center"/>
      <protection hidden="1"/>
    </xf>
    <xf numFmtId="0" fontId="14" fillId="292" borderId="5" xfId="0" applyFont="1" applyFill="1" applyBorder="1" applyAlignment="1" applyProtection="1">
      <alignment vertical="center"/>
      <protection hidden="1"/>
    </xf>
    <xf numFmtId="0" fontId="10" fillId="293" borderId="5" xfId="0" applyFont="1" applyFill="1" applyBorder="1" applyAlignment="1">
      <alignment vertical="center"/>
    </xf>
    <xf numFmtId="0" fontId="10" fillId="294" borderId="5" xfId="0" applyFont="1" applyFill="1" applyBorder="1" applyAlignment="1">
      <alignment vertical="center"/>
    </xf>
    <xf numFmtId="0" fontId="16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295" borderId="0" xfId="0" applyFont="1" applyFill="1"/>
    <xf numFmtId="0" fontId="1" fillId="296" borderId="0" xfId="0" applyFont="1" applyFill="1"/>
    <xf numFmtId="0" fontId="1" fillId="297" borderId="0" xfId="0" applyFont="1" applyFill="1"/>
    <xf numFmtId="0" fontId="1" fillId="298" borderId="0" xfId="0" applyFont="1" applyFill="1"/>
    <xf numFmtId="0" fontId="1" fillId="299" borderId="0" xfId="0" applyFont="1" applyFill="1"/>
    <xf numFmtId="0" fontId="20" fillId="0" borderId="0" xfId="0" applyFont="1"/>
    <xf numFmtId="0" fontId="21" fillId="0" borderId="0" xfId="0" applyFont="1"/>
    <xf numFmtId="0" fontId="0" fillId="295" borderId="0" xfId="0" applyFill="1"/>
    <xf numFmtId="0" fontId="0" fillId="296" borderId="0" xfId="0" applyFill="1"/>
    <xf numFmtId="0" fontId="0" fillId="297" borderId="0" xfId="0" applyFill="1"/>
    <xf numFmtId="11" fontId="0" fillId="0" borderId="0" xfId="0" applyNumberFormat="1"/>
    <xf numFmtId="0" fontId="0" fillId="0" borderId="0" xfId="0" applyAlignment="1">
      <alignment vertical="center" wrapText="1"/>
    </xf>
    <xf numFmtId="0" fontId="0" fillId="298" borderId="0" xfId="0" applyFill="1"/>
    <xf numFmtId="0" fontId="0" fillId="299" borderId="0" xfId="0" applyFill="1"/>
    <xf numFmtId="0" fontId="22" fillId="0" borderId="0" xfId="0" applyFont="1"/>
    <xf numFmtId="0" fontId="23" fillId="0" borderId="0" xfId="0" applyFont="1"/>
    <xf numFmtId="176" fontId="0" fillId="0" borderId="0" xfId="0" applyNumberFormat="1"/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177" fontId="0" fillId="295" borderId="0" xfId="0" applyNumberFormat="1" applyFill="1" applyAlignment="1">
      <alignment horizontal="left"/>
    </xf>
    <xf numFmtId="177" fontId="0" fillId="296" borderId="0" xfId="0" applyNumberFormat="1" applyFill="1" applyAlignment="1">
      <alignment horizontal="left"/>
    </xf>
    <xf numFmtId="177" fontId="0" fillId="297" borderId="0" xfId="0" applyNumberFormat="1" applyFill="1" applyAlignment="1">
      <alignment horizontal="left"/>
    </xf>
    <xf numFmtId="177" fontId="0" fillId="298" borderId="0" xfId="0" applyNumberFormat="1" applyFill="1" applyAlignment="1">
      <alignment horizontal="left"/>
    </xf>
    <xf numFmtId="177" fontId="0" fillId="299" borderId="0" xfId="0" applyNumberFormat="1" applyFill="1" applyAlignment="1">
      <alignment horizontal="left"/>
    </xf>
    <xf numFmtId="0" fontId="8" fillId="0" borderId="0" xfId="0" quotePrefix="1" applyFont="1" applyAlignment="1">
      <alignment vertical="center"/>
    </xf>
    <xf numFmtId="0" fontId="29" fillId="0" borderId="0" xfId="0" applyFont="1"/>
    <xf numFmtId="0" fontId="0" fillId="0" borderId="0" xfId="0" applyAlignment="1">
      <alignment horizontal="left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24" fillId="0" borderId="0" xfId="0" applyFont="1" applyAlignment="1">
      <alignment horizontal="center" vertical="center" wrapText="1"/>
    </xf>
    <xf numFmtId="0" fontId="24" fillId="0" borderId="0" xfId="0" applyFont="1" applyAlignment="1">
      <alignment horizontal="center" vertical="center"/>
    </xf>
    <xf numFmtId="0" fontId="19" fillId="0" borderId="0" xfId="0" applyFont="1" applyAlignment="1">
      <alignment horizontal="left" vertical="center" wrapText="1"/>
    </xf>
    <xf numFmtId="0" fontId="0" fillId="0" borderId="0" xfId="0"/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ctrlProps/ctrlProp1.xml><?xml version="1.0" encoding="utf-8"?>
<formControlPr xmlns="http://schemas.microsoft.com/office/spreadsheetml/2009/9/main" objectType="Button"/>
</file>

<file path=xl/ctrlProps/ctrlProp10.xml><?xml version="1.0" encoding="utf-8"?>
<formControlPr xmlns="http://schemas.microsoft.com/office/spreadsheetml/2009/9/main" objectType="Drop" dropLines="20" dropStyle="combo" dx="22" fmlaLink="$J$7" fmlaRange="$CF$25:$CF$59" noThreeD="1" sel="1" val="5"/>
</file>

<file path=xl/ctrlProps/ctrlProp11.xml><?xml version="1.0" encoding="utf-8"?>
<formControlPr xmlns="http://schemas.microsoft.com/office/spreadsheetml/2009/9/main" objectType="Button"/>
</file>

<file path=xl/ctrlProps/ctrlProp12.xml><?xml version="1.0" encoding="utf-8"?>
<formControlPr xmlns="http://schemas.microsoft.com/office/spreadsheetml/2009/9/main" objectType="CheckBox" checked="Checked" fmlaLink="$Q$7" noThreeD="1"/>
</file>

<file path=xl/ctrlProps/ctrlProp13.xml><?xml version="1.0" encoding="utf-8"?>
<formControlPr xmlns="http://schemas.microsoft.com/office/spreadsheetml/2009/9/main" objectType="CheckBox" checked="Checked" fmlaLink="$O$7" noThreeD="1"/>
</file>

<file path=xl/ctrlProps/ctrlProp14.xml><?xml version="1.0" encoding="utf-8"?>
<formControlPr xmlns="http://schemas.microsoft.com/office/spreadsheetml/2009/9/main" objectType="Scroll" dx="22" fmlaLink="$J$7" horiz="1" max="35" min="1" page="0"/>
</file>

<file path=xl/ctrlProps/ctrlProp15.xml><?xml version="1.0" encoding="utf-8"?>
<formControlPr xmlns="http://schemas.microsoft.com/office/spreadsheetml/2009/9/main" objectType="Drop" dropLines="20" dropStyle="combo" dx="22" fmlaLink="$J$7" fmlaRange="$CF$25:$CF$59" noThreeD="1" sel="1" val="5"/>
</file>

<file path=xl/ctrlProps/ctrlProp2.xml><?xml version="1.0" encoding="utf-8"?>
<formControlPr xmlns="http://schemas.microsoft.com/office/spreadsheetml/2009/9/main" objectType="CheckBox" checked="Checked" fmlaLink="$Q$7" noThreeD="1"/>
</file>

<file path=xl/ctrlProps/ctrlProp3.xml><?xml version="1.0" encoding="utf-8"?>
<formControlPr xmlns="http://schemas.microsoft.com/office/spreadsheetml/2009/9/main" objectType="CheckBox" checked="Checked" fmlaLink="$O$7" noThreeD="1"/>
</file>

<file path=xl/ctrlProps/ctrlProp4.xml><?xml version="1.0" encoding="utf-8"?>
<formControlPr xmlns="http://schemas.microsoft.com/office/spreadsheetml/2009/9/main" objectType="Scroll" dx="22" fmlaLink="$J$7" horiz="1" max="35" min="1" page="0"/>
</file>

<file path=xl/ctrlProps/ctrlProp5.xml><?xml version="1.0" encoding="utf-8"?>
<formControlPr xmlns="http://schemas.microsoft.com/office/spreadsheetml/2009/9/main" objectType="Drop" dropLines="20" dropStyle="combo" dx="22" fmlaLink="$J$7" fmlaRange="$CF$25:$CF$59" noThreeD="1" sel="1" val="5"/>
</file>

<file path=xl/ctrlProps/ctrlProp6.xml><?xml version="1.0" encoding="utf-8"?>
<formControlPr xmlns="http://schemas.microsoft.com/office/spreadsheetml/2009/9/main" objectType="Button"/>
</file>

<file path=xl/ctrlProps/ctrlProp7.xml><?xml version="1.0" encoding="utf-8"?>
<formControlPr xmlns="http://schemas.microsoft.com/office/spreadsheetml/2009/9/main" objectType="CheckBox" checked="Checked" fmlaLink="$Q$7" noThreeD="1"/>
</file>

<file path=xl/ctrlProps/ctrlProp8.xml><?xml version="1.0" encoding="utf-8"?>
<formControlPr xmlns="http://schemas.microsoft.com/office/spreadsheetml/2009/9/main" objectType="CheckBox" checked="Checked" fmlaLink="$O$7" noThreeD="1"/>
</file>

<file path=xl/ctrlProps/ctrlProp9.xml><?xml version="1.0" encoding="utf-8"?>
<formControlPr xmlns="http://schemas.microsoft.com/office/spreadsheetml/2009/9/main" objectType="Scroll" dx="22" fmlaLink="$J$7" horiz="1" max="35" min="1" page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0</xdr:colOff>
          <xdr:row>7</xdr:row>
          <xdr:rowOff>0</xdr:rowOff>
        </xdr:from>
        <xdr:to>
          <xdr:col>13</xdr:col>
          <xdr:colOff>0</xdr:colOff>
          <xdr:row>8</xdr:row>
          <xdr:rowOff>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8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zh-CN" altLang="en-US" sz="10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填色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322408</xdr:colOff>
          <xdr:row>15</xdr:row>
          <xdr:rowOff>139593</xdr:rowOff>
        </xdr:from>
        <xdr:to>
          <xdr:col>14</xdr:col>
          <xdr:colOff>408133</xdr:colOff>
          <xdr:row>43</xdr:row>
          <xdr:rowOff>37993</xdr:rowOff>
        </xdr:to>
        <xdr:pic>
          <xdr:nvPicPr>
            <xdr:cNvPr id="3" name="图片 2">
              <a:extLst>
                <a:ext uri="{FF2B5EF4-FFF2-40B4-BE49-F238E27FC236}">
                  <a16:creationId xmlns:a16="http://schemas.microsoft.com/office/drawing/2014/main" id="{00000000-0008-0000-0800-000003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[2]#REF'!$B$4:$J$32" spid="_x0000_s1050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>
            <a:xfrm>
              <a:off x="3550920" y="2615565"/>
              <a:ext cx="5869305" cy="4679950"/>
            </a:xfrm>
            <a:prstGeom prst="rect">
              <a:avLst/>
            </a:prstGeom>
            <a:noFill/>
          </xdr:spPr>
        </xdr:pic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0</xdr:colOff>
          <xdr:row>7</xdr:row>
          <xdr:rowOff>0</xdr:rowOff>
        </xdr:from>
        <xdr:to>
          <xdr:col>17</xdr:col>
          <xdr:colOff>0</xdr:colOff>
          <xdr:row>8</xdr:row>
          <xdr:rowOff>0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8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显示数值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7</xdr:row>
          <xdr:rowOff>0</xdr:rowOff>
        </xdr:from>
        <xdr:to>
          <xdr:col>15</xdr:col>
          <xdr:colOff>0</xdr:colOff>
          <xdr:row>8</xdr:row>
          <xdr:rowOff>0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8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显示省名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50800</xdr:colOff>
          <xdr:row>4</xdr:row>
          <xdr:rowOff>120650</xdr:rowOff>
        </xdr:from>
        <xdr:to>
          <xdr:col>9</xdr:col>
          <xdr:colOff>895350</xdr:colOff>
          <xdr:row>6</xdr:row>
          <xdr:rowOff>146050</xdr:rowOff>
        </xdr:to>
        <xdr:sp macro="" textlink="">
          <xdr:nvSpPr>
            <xdr:cNvPr id="1028" name="Scroll Bar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8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374650</xdr:colOff>
          <xdr:row>7</xdr:row>
          <xdr:rowOff>0</xdr:rowOff>
        </xdr:from>
        <xdr:to>
          <xdr:col>9</xdr:col>
          <xdr:colOff>889000</xdr:colOff>
          <xdr:row>8</xdr:row>
          <xdr:rowOff>0</xdr:rowOff>
        </xdr:to>
        <xdr:sp macro="" textlink="">
          <xdr:nvSpPr>
            <xdr:cNvPr id="1029" name="Drop Down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8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0</xdr:colOff>
          <xdr:row>7</xdr:row>
          <xdr:rowOff>0</xdr:rowOff>
        </xdr:from>
        <xdr:to>
          <xdr:col>13</xdr:col>
          <xdr:colOff>0</xdr:colOff>
          <xdr:row>8</xdr:row>
          <xdr:rowOff>0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9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zh-CN" altLang="en-US" sz="10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填色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322408</xdr:colOff>
          <xdr:row>15</xdr:row>
          <xdr:rowOff>139593</xdr:rowOff>
        </xdr:from>
        <xdr:to>
          <xdr:col>14</xdr:col>
          <xdr:colOff>408133</xdr:colOff>
          <xdr:row>43</xdr:row>
          <xdr:rowOff>37993</xdr:rowOff>
        </xdr:to>
        <xdr:pic>
          <xdr:nvPicPr>
            <xdr:cNvPr id="3" name="图片 2">
              <a:extLst>
                <a:ext uri="{FF2B5EF4-FFF2-40B4-BE49-F238E27FC236}">
                  <a16:creationId xmlns:a16="http://schemas.microsoft.com/office/drawing/2014/main" id="{00000000-0008-0000-0900-000003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[2]#REF'!$B$4:$J$32" spid="_x0000_s2074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>
            <a:xfrm>
              <a:off x="3550920" y="2615565"/>
              <a:ext cx="5869305" cy="4679950"/>
            </a:xfrm>
            <a:prstGeom prst="rect">
              <a:avLst/>
            </a:prstGeom>
            <a:noFill/>
          </xdr:spPr>
        </xdr:pic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0</xdr:colOff>
          <xdr:row>7</xdr:row>
          <xdr:rowOff>0</xdr:rowOff>
        </xdr:from>
        <xdr:to>
          <xdr:col>17</xdr:col>
          <xdr:colOff>0</xdr:colOff>
          <xdr:row>8</xdr:row>
          <xdr:rowOff>0</xdr:rowOff>
        </xdr:to>
        <xdr:sp macro="" textlink="">
          <xdr:nvSpPr>
            <xdr:cNvPr id="2050" name="Check Box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9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显示数值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7</xdr:row>
          <xdr:rowOff>0</xdr:rowOff>
        </xdr:from>
        <xdr:to>
          <xdr:col>15</xdr:col>
          <xdr:colOff>0</xdr:colOff>
          <xdr:row>8</xdr:row>
          <xdr:rowOff>0</xdr:rowOff>
        </xdr:to>
        <xdr:sp macro="" textlink="">
          <xdr:nvSpPr>
            <xdr:cNvPr id="2051" name="Check Box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9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显示省名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50800</xdr:colOff>
          <xdr:row>4</xdr:row>
          <xdr:rowOff>120650</xdr:rowOff>
        </xdr:from>
        <xdr:to>
          <xdr:col>9</xdr:col>
          <xdr:colOff>895350</xdr:colOff>
          <xdr:row>6</xdr:row>
          <xdr:rowOff>146050</xdr:rowOff>
        </xdr:to>
        <xdr:sp macro="" textlink="">
          <xdr:nvSpPr>
            <xdr:cNvPr id="2052" name="Scroll Bar 4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00000000-0008-0000-0900-00000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374650</xdr:colOff>
          <xdr:row>7</xdr:row>
          <xdr:rowOff>0</xdr:rowOff>
        </xdr:from>
        <xdr:to>
          <xdr:col>9</xdr:col>
          <xdr:colOff>889000</xdr:colOff>
          <xdr:row>8</xdr:row>
          <xdr:rowOff>0</xdr:rowOff>
        </xdr:to>
        <xdr:sp macro="" textlink="">
          <xdr:nvSpPr>
            <xdr:cNvPr id="2053" name="Drop Down 5" hidden="1">
              <a:extLst>
                <a:ext uri="{63B3BB69-23CF-44E3-9099-C40C66FF867C}">
                  <a14:compatExt spid="_x0000_s2053"/>
                </a:ext>
                <a:ext uri="{FF2B5EF4-FFF2-40B4-BE49-F238E27FC236}">
                  <a16:creationId xmlns:a16="http://schemas.microsoft.com/office/drawing/2014/main" id="{00000000-0008-0000-0900-00000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0</xdr:colOff>
          <xdr:row>7</xdr:row>
          <xdr:rowOff>0</xdr:rowOff>
        </xdr:from>
        <xdr:to>
          <xdr:col>13</xdr:col>
          <xdr:colOff>0</xdr:colOff>
          <xdr:row>8</xdr:row>
          <xdr:rowOff>0</xdr:rowOff>
        </xdr:to>
        <xdr:sp macro="" textlink="">
          <xdr:nvSpPr>
            <xdr:cNvPr id="3073" name="Button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A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zh-CN" altLang="en-US" sz="10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填色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322408</xdr:colOff>
          <xdr:row>15</xdr:row>
          <xdr:rowOff>139593</xdr:rowOff>
        </xdr:from>
        <xdr:to>
          <xdr:col>14</xdr:col>
          <xdr:colOff>408133</xdr:colOff>
          <xdr:row>44</xdr:row>
          <xdr:rowOff>151658</xdr:rowOff>
        </xdr:to>
        <xdr:pic>
          <xdr:nvPicPr>
            <xdr:cNvPr id="3" name="图片 2">
              <a:extLst>
                <a:ext uri="{FF2B5EF4-FFF2-40B4-BE49-F238E27FC236}">
                  <a16:creationId xmlns:a16="http://schemas.microsoft.com/office/drawing/2014/main" id="{00000000-0008-0000-0A00-000003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[2]#REF'!$B$4:$J$32" spid="_x0000_s3097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>
            <a:xfrm>
              <a:off x="3550920" y="2567940"/>
              <a:ext cx="5869305" cy="4712335"/>
            </a:xfrm>
            <a:prstGeom prst="rect">
              <a:avLst/>
            </a:prstGeom>
            <a:noFill/>
          </xdr:spPr>
        </xdr:pic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0</xdr:colOff>
          <xdr:row>7</xdr:row>
          <xdr:rowOff>0</xdr:rowOff>
        </xdr:from>
        <xdr:to>
          <xdr:col>17</xdr:col>
          <xdr:colOff>0</xdr:colOff>
          <xdr:row>8</xdr:row>
          <xdr:rowOff>0</xdr:rowOff>
        </xdr:to>
        <xdr:sp macro="" textlink="">
          <xdr:nvSpPr>
            <xdr:cNvPr id="3074" name="Check Box 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A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显示数值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7</xdr:row>
          <xdr:rowOff>0</xdr:rowOff>
        </xdr:from>
        <xdr:to>
          <xdr:col>15</xdr:col>
          <xdr:colOff>0</xdr:colOff>
          <xdr:row>8</xdr:row>
          <xdr:rowOff>0</xdr:rowOff>
        </xdr:to>
        <xdr:sp macro="" textlink="">
          <xdr:nvSpPr>
            <xdr:cNvPr id="3075" name="Check Box 3" hidden="1">
              <a:extLst>
                <a:ext uri="{63B3BB69-23CF-44E3-9099-C40C66FF867C}">
                  <a14:compatExt spid="_x0000_s3075"/>
                </a:ext>
                <a:ext uri="{FF2B5EF4-FFF2-40B4-BE49-F238E27FC236}">
                  <a16:creationId xmlns:a16="http://schemas.microsoft.com/office/drawing/2014/main" id="{00000000-0008-0000-0A00-00000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显示省名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50800</xdr:colOff>
          <xdr:row>4</xdr:row>
          <xdr:rowOff>120650</xdr:rowOff>
        </xdr:from>
        <xdr:to>
          <xdr:col>9</xdr:col>
          <xdr:colOff>889000</xdr:colOff>
          <xdr:row>6</xdr:row>
          <xdr:rowOff>146050</xdr:rowOff>
        </xdr:to>
        <xdr:sp macro="" textlink="">
          <xdr:nvSpPr>
            <xdr:cNvPr id="3076" name="Scroll Bar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A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374650</xdr:colOff>
          <xdr:row>7</xdr:row>
          <xdr:rowOff>0</xdr:rowOff>
        </xdr:from>
        <xdr:to>
          <xdr:col>9</xdr:col>
          <xdr:colOff>889000</xdr:colOff>
          <xdr:row>8</xdr:row>
          <xdr:rowOff>0</xdr:rowOff>
        </xdr:to>
        <xdr:sp macro="" textlink="">
          <xdr:nvSpPr>
            <xdr:cNvPr id="3077" name="Drop Down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A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&#32479;&#35745;&#24314;&#27169;&#36164;&#26009;\&#32467;&#26524;\&#32858;&#31867;&#22320;&#22270;2017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map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&#26032;&#24314;&#25991;&#20214;&#22841;/WeChat%20Files/wxid_klffyy39up4n22/FileStorage/File/2023-05/&#32858;&#31867;&#22320;&#22270;2012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&#26032;&#24314;&#25991;&#20214;&#22841;/WeChat%20Files/wxid_klffyy39up4n22/FileStorage/File/2023-05/&#32858;&#31867;&#22320;&#22270;2021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聚类地图2017"/>
    </sheetNames>
    <definedNames>
      <definedName name="change_color"/>
      <definedName name="fill_color"/>
    </defined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#REF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"/>
      <sheetName val="map"/>
      <sheetName val="数据实例"/>
      <sheetName val="聚类地图2012"/>
    </sheetNames>
    <definedNames>
      <definedName name="fill_color"/>
      <definedName name="change_color"/>
    </definedNames>
    <sheetDataSet>
      <sheetData sheetId="0"/>
      <sheetData sheetId="1"/>
      <sheetData sheetId="2"/>
      <sheetData sheetId="3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"/>
      <sheetName val="map"/>
      <sheetName val="数据实例"/>
      <sheetName val="聚类地图2021"/>
    </sheetNames>
    <definedNames>
      <definedName name="fill_color"/>
      <definedName name="change_color"/>
    </definedNames>
    <sheetDataSet>
      <sheetData sheetId="0"/>
      <sheetData sheetId="1"/>
      <sheetData sheetId="2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6.xml"/><Relationship Id="rId7" Type="http://schemas.openxmlformats.org/officeDocument/2006/relationships/ctrlProp" Target="../ctrlProps/ctrlProp10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6" Type="http://schemas.openxmlformats.org/officeDocument/2006/relationships/ctrlProp" Target="../ctrlProps/ctrlProp9.xml"/><Relationship Id="rId5" Type="http://schemas.openxmlformats.org/officeDocument/2006/relationships/ctrlProp" Target="../ctrlProps/ctrlProp8.xml"/><Relationship Id="rId4" Type="http://schemas.openxmlformats.org/officeDocument/2006/relationships/ctrlProp" Target="../ctrlProps/ctrlProp7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1.xml"/><Relationship Id="rId7" Type="http://schemas.openxmlformats.org/officeDocument/2006/relationships/ctrlProp" Target="../ctrlProps/ctrlProp15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Relationship Id="rId6" Type="http://schemas.openxmlformats.org/officeDocument/2006/relationships/ctrlProp" Target="../ctrlProps/ctrlProp14.xml"/><Relationship Id="rId5" Type="http://schemas.openxmlformats.org/officeDocument/2006/relationships/ctrlProp" Target="../ctrlProps/ctrlProp13.xml"/><Relationship Id="rId4" Type="http://schemas.openxmlformats.org/officeDocument/2006/relationships/ctrlProp" Target="../ctrlProps/ctrlProp1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2"/>
  <sheetViews>
    <sheetView workbookViewId="0">
      <selection activeCell="L45" sqref="L45"/>
    </sheetView>
  </sheetViews>
  <sheetFormatPr defaultColWidth="9" defaultRowHeight="14" x14ac:dyDescent="0.3"/>
  <cols>
    <col min="2" max="3" width="12.75"/>
    <col min="5" max="5" width="12.75"/>
  </cols>
  <sheetData>
    <row r="1" spans="1:7" x14ac:dyDescent="0.3">
      <c r="A1" s="435" t="s">
        <v>0</v>
      </c>
      <c r="B1" s="435"/>
      <c r="C1" s="435"/>
      <c r="D1" s="435"/>
      <c r="E1" s="435"/>
      <c r="F1" s="435"/>
      <c r="G1" s="419"/>
    </row>
    <row r="2" spans="1:7" x14ac:dyDescent="0.3">
      <c r="A2" s="435"/>
      <c r="B2" s="435"/>
      <c r="C2" s="435"/>
      <c r="D2" s="435"/>
      <c r="E2" s="435"/>
      <c r="F2" s="435"/>
      <c r="G2" s="419"/>
    </row>
    <row r="3" spans="1:7" x14ac:dyDescent="0.3">
      <c r="A3" s="435"/>
      <c r="B3" s="435"/>
      <c r="C3" s="435"/>
      <c r="D3" s="435"/>
      <c r="E3" s="435"/>
      <c r="F3" s="435"/>
      <c r="G3" s="419"/>
    </row>
    <row r="5" spans="1:7" x14ac:dyDescent="0.3">
      <c r="A5" t="s">
        <v>1</v>
      </c>
    </row>
    <row r="6" spans="1:7" x14ac:dyDescent="0.3">
      <c r="B6" t="s">
        <v>2</v>
      </c>
      <c r="C6" t="s">
        <v>3</v>
      </c>
      <c r="D6" t="s">
        <v>4</v>
      </c>
      <c r="E6" t="s">
        <v>5</v>
      </c>
      <c r="F6" t="s">
        <v>6</v>
      </c>
    </row>
    <row r="7" spans="1:7" x14ac:dyDescent="0.3">
      <c r="A7" t="s">
        <v>2</v>
      </c>
      <c r="B7">
        <v>1</v>
      </c>
      <c r="C7">
        <v>3</v>
      </c>
      <c r="D7">
        <v>4</v>
      </c>
      <c r="E7">
        <v>2</v>
      </c>
      <c r="F7">
        <v>3</v>
      </c>
    </row>
    <row r="8" spans="1:7" x14ac:dyDescent="0.3">
      <c r="A8" t="s">
        <v>3</v>
      </c>
      <c r="B8">
        <v>0.33333333333333298</v>
      </c>
      <c r="C8">
        <v>1</v>
      </c>
      <c r="D8">
        <v>3</v>
      </c>
      <c r="E8">
        <v>2</v>
      </c>
      <c r="F8">
        <v>4</v>
      </c>
    </row>
    <row r="9" spans="1:7" x14ac:dyDescent="0.3">
      <c r="A9" t="s">
        <v>4</v>
      </c>
      <c r="B9">
        <v>0.25</v>
      </c>
      <c r="C9">
        <v>0.33333333333333298</v>
      </c>
      <c r="D9">
        <v>1</v>
      </c>
      <c r="E9">
        <v>0.5</v>
      </c>
      <c r="F9">
        <v>2</v>
      </c>
    </row>
    <row r="10" spans="1:7" x14ac:dyDescent="0.3">
      <c r="A10" t="s">
        <v>5</v>
      </c>
      <c r="B10">
        <v>0.5</v>
      </c>
      <c r="C10">
        <v>0.5</v>
      </c>
      <c r="D10">
        <v>2</v>
      </c>
      <c r="E10">
        <v>1</v>
      </c>
      <c r="F10">
        <v>3</v>
      </c>
    </row>
    <row r="11" spans="1:7" x14ac:dyDescent="0.3">
      <c r="A11" t="s">
        <v>6</v>
      </c>
      <c r="B11">
        <v>0.33333333333333298</v>
      </c>
      <c r="C11">
        <v>0.25</v>
      </c>
      <c r="D11">
        <v>0.5</v>
      </c>
      <c r="E11">
        <v>0.33333333333333298</v>
      </c>
      <c r="F11">
        <v>1</v>
      </c>
    </row>
    <row r="13" spans="1:7" x14ac:dyDescent="0.3">
      <c r="A13" t="s">
        <v>7</v>
      </c>
    </row>
    <row r="14" spans="1:7" x14ac:dyDescent="0.3">
      <c r="B14" t="s">
        <v>8</v>
      </c>
      <c r="C14" t="s">
        <v>9</v>
      </c>
      <c r="D14" t="s">
        <v>10</v>
      </c>
      <c r="E14" t="s">
        <v>11</v>
      </c>
    </row>
    <row r="15" spans="1:7" x14ac:dyDescent="0.3">
      <c r="A15" t="s">
        <v>12</v>
      </c>
      <c r="B15">
        <v>0.39169999999999999</v>
      </c>
      <c r="C15">
        <v>0.39300000000000002</v>
      </c>
      <c r="D15">
        <v>0.40389999999999998</v>
      </c>
      <c r="E15">
        <f>AVERAGE(B15:D15)</f>
        <v>0.39619999999999994</v>
      </c>
    </row>
    <row r="16" spans="1:7" x14ac:dyDescent="0.3">
      <c r="A16" t="s">
        <v>3</v>
      </c>
      <c r="B16">
        <v>0.25419999999999998</v>
      </c>
      <c r="C16">
        <v>0.25319999999999998</v>
      </c>
      <c r="D16">
        <v>0.2515</v>
      </c>
      <c r="E16">
        <f t="shared" ref="E16:E19" si="0">AVERAGE(B16:D16)</f>
        <v>0.25296666666666662</v>
      </c>
    </row>
    <row r="17" spans="1:6" x14ac:dyDescent="0.3">
      <c r="A17" t="s">
        <v>4</v>
      </c>
      <c r="B17">
        <v>0.1008</v>
      </c>
      <c r="C17">
        <v>0.1016</v>
      </c>
      <c r="D17">
        <v>9.8100000000000007E-2</v>
      </c>
      <c r="E17">
        <f t="shared" si="0"/>
        <v>0.10016666666666667</v>
      </c>
    </row>
    <row r="18" spans="1:6" x14ac:dyDescent="0.3">
      <c r="A18" t="s">
        <v>5</v>
      </c>
      <c r="B18">
        <v>0.17960000000000001</v>
      </c>
      <c r="C18">
        <v>0.1812</v>
      </c>
      <c r="D18">
        <v>0.17449999999999999</v>
      </c>
      <c r="E18">
        <f t="shared" si="0"/>
        <v>0.17843333333333333</v>
      </c>
    </row>
    <row r="19" spans="1:6" x14ac:dyDescent="0.3">
      <c r="A19" t="s">
        <v>6</v>
      </c>
      <c r="B19">
        <v>7.3800000000000004E-2</v>
      </c>
      <c r="C19">
        <v>7.0999999999999994E-2</v>
      </c>
      <c r="D19">
        <v>7.1900000000000006E-2</v>
      </c>
      <c r="E19">
        <f t="shared" si="0"/>
        <v>7.223333333333333E-2</v>
      </c>
    </row>
    <row r="20" spans="1:6" x14ac:dyDescent="0.3">
      <c r="E20">
        <f>SUM(E15:E19)</f>
        <v>0.99999999999999989</v>
      </c>
    </row>
    <row r="22" spans="1:6" x14ac:dyDescent="0.3">
      <c r="A22" t="s">
        <v>13</v>
      </c>
      <c r="D22" s="434" t="s">
        <v>14</v>
      </c>
      <c r="E22" s="434"/>
      <c r="F22" s="434"/>
    </row>
  </sheetData>
  <mergeCells count="2">
    <mergeCell ref="D22:F22"/>
    <mergeCell ref="A1:F3"/>
  </mergeCells>
  <phoneticPr fontId="28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CF82"/>
  <sheetViews>
    <sheetView zoomScale="70" zoomScaleNormal="70" workbookViewId="0">
      <selection activeCell="L45" sqref="L45"/>
    </sheetView>
  </sheetViews>
  <sheetFormatPr defaultColWidth="9" defaultRowHeight="12.5" x14ac:dyDescent="0.3"/>
  <cols>
    <col min="1" max="6" width="9" style="5"/>
    <col min="7" max="7" width="9.1640625" style="5" customWidth="1"/>
    <col min="8" max="8" width="9" style="5"/>
    <col min="9" max="9" width="2.4140625" style="5" customWidth="1"/>
    <col min="10" max="10" width="15.08203125" style="5" customWidth="1"/>
    <col min="11" max="22" width="9" style="5"/>
    <col min="23" max="26" width="2.4140625" style="5" customWidth="1"/>
    <col min="27" max="49" width="2.4140625" style="5" hidden="1" customWidth="1"/>
    <col min="50" max="50" width="2.33203125" style="5" hidden="1" customWidth="1"/>
    <col min="51" max="83" width="2.4140625" style="5" hidden="1" customWidth="1"/>
    <col min="84" max="84" width="3.4140625" style="5" hidden="1" customWidth="1"/>
    <col min="85" max="85" width="2.4140625" style="5" customWidth="1"/>
    <col min="86" max="16384" width="9" style="5"/>
  </cols>
  <sheetData>
    <row r="2" spans="1:84" ht="13" x14ac:dyDescent="0.3">
      <c r="F2" s="444" t="s">
        <v>274</v>
      </c>
      <c r="G2" s="444"/>
      <c r="S2" s="432" t="s">
        <v>275</v>
      </c>
    </row>
    <row r="3" spans="1:84" ht="13" x14ac:dyDescent="0.3">
      <c r="F3" s="7" t="s">
        <v>268</v>
      </c>
      <c r="G3" s="8">
        <f>QUARTILE($C$11:$C$44,0)</f>
        <v>0</v>
      </c>
      <c r="S3" s="432" t="s">
        <v>276</v>
      </c>
    </row>
    <row r="4" spans="1:84" ht="13" x14ac:dyDescent="0.3">
      <c r="F4" s="7" t="s">
        <v>277</v>
      </c>
      <c r="G4" s="8">
        <f>QUARTILE($C$11:$C$44,1)</f>
        <v>19.706377563355225</v>
      </c>
      <c r="S4" s="432" t="s">
        <v>278</v>
      </c>
    </row>
    <row r="5" spans="1:84" ht="13" x14ac:dyDescent="0.3">
      <c r="F5" s="7" t="s">
        <v>279</v>
      </c>
      <c r="G5" s="8">
        <f>QUARTILE($C$11:$C$44,2)</f>
        <v>27.287439564973653</v>
      </c>
      <c r="S5" s="432" t="s">
        <v>280</v>
      </c>
    </row>
    <row r="6" spans="1:84" ht="13" x14ac:dyDescent="0.3">
      <c r="F6" s="7" t="s">
        <v>281</v>
      </c>
      <c r="G6" s="8">
        <f>QUARTILE($C$11:$C$44,3)</f>
        <v>37.533624382335503</v>
      </c>
      <c r="S6" s="432" t="s">
        <v>282</v>
      </c>
    </row>
    <row r="7" spans="1:84" ht="13" x14ac:dyDescent="0.3">
      <c r="F7" s="7" t="s">
        <v>267</v>
      </c>
      <c r="G7" s="8">
        <f>QUARTILE($C$11:$C$44,4)</f>
        <v>66.788193119833196</v>
      </c>
      <c r="J7" s="21">
        <v>1</v>
      </c>
      <c r="O7" s="21" t="b">
        <v>1</v>
      </c>
      <c r="Q7" s="21" t="b">
        <v>1</v>
      </c>
      <c r="S7" s="432" t="s">
        <v>283</v>
      </c>
    </row>
    <row r="8" spans="1:84" ht="13" x14ac:dyDescent="0.3">
      <c r="B8" s="9" t="s">
        <v>284</v>
      </c>
      <c r="C8" s="9" t="s">
        <v>285</v>
      </c>
      <c r="G8" s="9" t="s">
        <v>286</v>
      </c>
      <c r="I8" s="9" t="s">
        <v>287</v>
      </c>
      <c r="L8" s="9" t="s">
        <v>288</v>
      </c>
      <c r="S8" s="15" t="s">
        <v>275</v>
      </c>
      <c r="AA8" s="5" t="s">
        <v>289</v>
      </c>
    </row>
    <row r="9" spans="1:84" x14ac:dyDescent="0.3">
      <c r="AA9" s="28" t="str">
        <f t="shared" ref="AA9:BF9" si="0">IF(AA10=color_scheme,"↓","")</f>
        <v>↓</v>
      </c>
      <c r="AB9" s="28" t="str">
        <f t="shared" si="0"/>
        <v/>
      </c>
      <c r="AC9" s="28" t="str">
        <f t="shared" si="0"/>
        <v/>
      </c>
      <c r="AD9" s="28" t="str">
        <f t="shared" si="0"/>
        <v/>
      </c>
      <c r="AE9" s="28" t="str">
        <f t="shared" si="0"/>
        <v/>
      </c>
      <c r="AF9" s="28" t="str">
        <f t="shared" si="0"/>
        <v/>
      </c>
      <c r="AG9" s="28" t="str">
        <f t="shared" si="0"/>
        <v/>
      </c>
      <c r="AH9" s="28" t="str">
        <f t="shared" si="0"/>
        <v/>
      </c>
      <c r="AI9" s="28" t="str">
        <f t="shared" si="0"/>
        <v/>
      </c>
      <c r="AJ9" s="28" t="str">
        <f t="shared" si="0"/>
        <v/>
      </c>
      <c r="AK9" s="28" t="str">
        <f t="shared" si="0"/>
        <v/>
      </c>
      <c r="AL9" s="28" t="str">
        <f t="shared" si="0"/>
        <v/>
      </c>
      <c r="AM9" s="28" t="str">
        <f t="shared" si="0"/>
        <v/>
      </c>
      <c r="AN9" s="28" t="str">
        <f t="shared" si="0"/>
        <v/>
      </c>
      <c r="AO9" s="28" t="str">
        <f t="shared" si="0"/>
        <v/>
      </c>
      <c r="AP9" s="28" t="str">
        <f t="shared" si="0"/>
        <v/>
      </c>
      <c r="AQ9" s="28" t="str">
        <f t="shared" si="0"/>
        <v/>
      </c>
      <c r="AR9" s="28" t="str">
        <f t="shared" si="0"/>
        <v/>
      </c>
      <c r="AS9" s="28" t="str">
        <f t="shared" si="0"/>
        <v/>
      </c>
      <c r="AT9" s="28" t="str">
        <f t="shared" si="0"/>
        <v/>
      </c>
      <c r="AU9" s="28" t="str">
        <f t="shared" si="0"/>
        <v/>
      </c>
      <c r="AV9" s="28" t="str">
        <f t="shared" si="0"/>
        <v/>
      </c>
      <c r="AW9" s="28" t="str">
        <f t="shared" si="0"/>
        <v/>
      </c>
      <c r="AX9" s="28" t="str">
        <f t="shared" si="0"/>
        <v/>
      </c>
      <c r="AY9" s="28" t="str">
        <f t="shared" si="0"/>
        <v/>
      </c>
      <c r="AZ9" s="28" t="str">
        <f t="shared" si="0"/>
        <v/>
      </c>
      <c r="BA9" s="28" t="str">
        <f t="shared" si="0"/>
        <v/>
      </c>
      <c r="BB9" s="28" t="str">
        <f t="shared" si="0"/>
        <v/>
      </c>
      <c r="BC9" s="28" t="str">
        <f t="shared" si="0"/>
        <v/>
      </c>
      <c r="BD9" s="28" t="str">
        <f t="shared" si="0"/>
        <v/>
      </c>
      <c r="BE9" s="28" t="str">
        <f t="shared" si="0"/>
        <v/>
      </c>
      <c r="BF9" s="28" t="str">
        <f t="shared" si="0"/>
        <v/>
      </c>
      <c r="BG9" s="28" t="str">
        <f t="shared" ref="BG9:CF9" si="1">IF(BG10=color_scheme,"↓","")</f>
        <v/>
      </c>
      <c r="BH9" s="28" t="str">
        <f t="shared" si="1"/>
        <v/>
      </c>
      <c r="BI9" s="28" t="str">
        <f t="shared" si="1"/>
        <v/>
      </c>
      <c r="BJ9" s="28" t="str">
        <f t="shared" si="1"/>
        <v/>
      </c>
      <c r="BK9" s="28" t="str">
        <f t="shared" si="1"/>
        <v/>
      </c>
      <c r="BL9" s="28" t="str">
        <f t="shared" si="1"/>
        <v/>
      </c>
      <c r="BM9" s="28" t="str">
        <f t="shared" si="1"/>
        <v/>
      </c>
      <c r="BN9" s="28" t="str">
        <f t="shared" si="1"/>
        <v/>
      </c>
      <c r="BO9" s="28" t="str">
        <f t="shared" si="1"/>
        <v/>
      </c>
      <c r="BP9" s="28" t="str">
        <f t="shared" si="1"/>
        <v/>
      </c>
      <c r="BQ9" s="28" t="str">
        <f t="shared" si="1"/>
        <v/>
      </c>
      <c r="BR9" s="28" t="str">
        <f t="shared" si="1"/>
        <v/>
      </c>
      <c r="BS9" s="28" t="str">
        <f t="shared" si="1"/>
        <v/>
      </c>
      <c r="BT9" s="28" t="str">
        <f t="shared" si="1"/>
        <v/>
      </c>
      <c r="BU9" s="28" t="str">
        <f t="shared" si="1"/>
        <v/>
      </c>
      <c r="BV9" s="28" t="str">
        <f t="shared" si="1"/>
        <v/>
      </c>
      <c r="BW9" s="28" t="str">
        <f t="shared" si="1"/>
        <v/>
      </c>
      <c r="BX9" s="28" t="str">
        <f t="shared" si="1"/>
        <v/>
      </c>
      <c r="BY9" s="28" t="str">
        <f t="shared" si="1"/>
        <v/>
      </c>
      <c r="BZ9" s="28" t="str">
        <f t="shared" si="1"/>
        <v/>
      </c>
      <c r="CA9" s="28" t="str">
        <f t="shared" si="1"/>
        <v/>
      </c>
      <c r="CB9" s="28" t="str">
        <f t="shared" si="1"/>
        <v/>
      </c>
      <c r="CC9" s="28" t="str">
        <f t="shared" si="1"/>
        <v/>
      </c>
      <c r="CD9" s="28" t="str">
        <f t="shared" si="1"/>
        <v/>
      </c>
      <c r="CE9" s="28" t="str">
        <f t="shared" si="1"/>
        <v/>
      </c>
      <c r="CF9" s="28" t="str">
        <f t="shared" si="1"/>
        <v/>
      </c>
    </row>
    <row r="10" spans="1:84" s="6" customFormat="1" ht="13" x14ac:dyDescent="0.3">
      <c r="B10" s="10" t="s">
        <v>129</v>
      </c>
      <c r="C10" s="10" t="s">
        <v>290</v>
      </c>
      <c r="D10" s="11" t="s">
        <v>291</v>
      </c>
      <c r="E10" s="11" t="s">
        <v>292</v>
      </c>
      <c r="G10" s="12" t="s">
        <v>293</v>
      </c>
      <c r="I10" s="12" t="s">
        <v>294</v>
      </c>
      <c r="AA10" s="29">
        <v>1</v>
      </c>
      <c r="AB10" s="29">
        <v>2</v>
      </c>
      <c r="AC10" s="29">
        <v>3</v>
      </c>
      <c r="AD10" s="29">
        <v>4</v>
      </c>
      <c r="AE10" s="29">
        <v>5</v>
      </c>
      <c r="AF10" s="29">
        <v>6</v>
      </c>
      <c r="AG10" s="29">
        <v>7</v>
      </c>
      <c r="AH10" s="29">
        <v>8</v>
      </c>
      <c r="AI10" s="29">
        <v>9</v>
      </c>
      <c r="AJ10" s="29">
        <v>10</v>
      </c>
      <c r="AK10" s="29">
        <v>11</v>
      </c>
      <c r="AL10" s="29">
        <v>12</v>
      </c>
      <c r="AM10" s="29">
        <v>13</v>
      </c>
      <c r="AN10" s="29">
        <v>14</v>
      </c>
      <c r="AO10" s="29">
        <v>15</v>
      </c>
      <c r="AP10" s="29">
        <v>16</v>
      </c>
      <c r="AQ10" s="29">
        <v>17</v>
      </c>
      <c r="AR10" s="29">
        <v>18</v>
      </c>
      <c r="AS10" s="29">
        <v>19</v>
      </c>
      <c r="AT10" s="29">
        <v>20</v>
      </c>
      <c r="AU10" s="29">
        <v>21</v>
      </c>
      <c r="AV10" s="29">
        <v>22</v>
      </c>
      <c r="AW10" s="29">
        <v>23</v>
      </c>
      <c r="AX10" s="29">
        <v>24</v>
      </c>
      <c r="AY10" s="29">
        <v>25</v>
      </c>
      <c r="AZ10" s="29">
        <v>26</v>
      </c>
      <c r="BA10" s="29">
        <v>27</v>
      </c>
      <c r="BB10" s="29">
        <v>28</v>
      </c>
      <c r="BC10" s="29">
        <v>29</v>
      </c>
      <c r="BD10" s="29">
        <v>30</v>
      </c>
      <c r="BE10" s="29">
        <v>31</v>
      </c>
      <c r="BF10" s="29">
        <v>32</v>
      </c>
      <c r="BG10" s="29">
        <v>33</v>
      </c>
      <c r="BH10" s="29">
        <v>34</v>
      </c>
      <c r="BI10" s="29">
        <v>35</v>
      </c>
      <c r="BJ10" s="29">
        <v>36</v>
      </c>
      <c r="BK10" s="29">
        <v>37</v>
      </c>
      <c r="BL10" s="29">
        <v>38</v>
      </c>
      <c r="BM10" s="29">
        <v>39</v>
      </c>
      <c r="BN10" s="29">
        <v>40</v>
      </c>
      <c r="BO10" s="29">
        <v>41</v>
      </c>
      <c r="BP10" s="29">
        <v>42</v>
      </c>
      <c r="BQ10" s="29">
        <v>43</v>
      </c>
      <c r="BR10" s="29">
        <v>44</v>
      </c>
      <c r="BS10" s="29">
        <v>45</v>
      </c>
      <c r="BT10" s="29">
        <v>46</v>
      </c>
      <c r="BU10" s="29">
        <v>47</v>
      </c>
      <c r="BV10" s="29">
        <v>48</v>
      </c>
      <c r="BW10" s="29">
        <v>49</v>
      </c>
      <c r="BX10" s="29">
        <v>50</v>
      </c>
      <c r="BY10" s="29">
        <v>51</v>
      </c>
      <c r="BZ10" s="29">
        <v>52</v>
      </c>
      <c r="CA10" s="29">
        <v>53</v>
      </c>
      <c r="CB10" s="29">
        <v>54</v>
      </c>
      <c r="CC10" s="29">
        <v>55</v>
      </c>
      <c r="CD10" s="29">
        <v>56</v>
      </c>
      <c r="CE10" s="29">
        <v>57</v>
      </c>
      <c r="CF10" s="29">
        <v>58</v>
      </c>
    </row>
    <row r="11" spans="1:84" ht="14" x14ac:dyDescent="0.25">
      <c r="A11" s="5">
        <v>1</v>
      </c>
      <c r="B11" s="5" t="s">
        <v>35</v>
      </c>
      <c r="C11" s="404">
        <v>59.080849850300403</v>
      </c>
      <c r="D11" s="14" t="str">
        <f t="shared" ref="D11:D44" si="2">VLOOKUP(C11,color_table,2,1)</f>
        <v>color4</v>
      </c>
      <c r="E11" s="14" t="str">
        <f t="shared" ref="E11:E44" si="3">IF(show,B11,"")&amp;IF(AND(show,show_numbers),CHAR(10),"")&amp;IF(show_numbers,TEXT(C11,numbers_format),"")</f>
        <v>北京
59</v>
      </c>
      <c r="F11" s="5">
        <v>1</v>
      </c>
      <c r="G11" s="15">
        <v>0</v>
      </c>
      <c r="H11" s="14" t="s">
        <v>295</v>
      </c>
      <c r="I11" s="22"/>
      <c r="J11" s="23" t="str">
        <f>IF(AND(ISBLANK(G11),ISBLANK(G12)),"",CONCATENATE("[",TEXT(G11,numbers_format)," ,",IF(ISBLANK(G12),"",TEXT(G12,numbers_format)),")"))</f>
        <v>[0 ,10)</v>
      </c>
      <c r="AA11" s="30"/>
      <c r="AB11" s="30"/>
      <c r="AC11" s="31"/>
      <c r="AD11" s="32"/>
      <c r="AE11" s="33"/>
      <c r="AF11" s="34"/>
      <c r="AG11" s="32"/>
      <c r="AH11" s="63"/>
      <c r="AI11" s="34"/>
      <c r="AJ11" s="64"/>
      <c r="AK11" s="65"/>
      <c r="AL11" s="66"/>
      <c r="AM11" s="67"/>
      <c r="AN11" s="68"/>
      <c r="AO11" s="101"/>
      <c r="AP11" s="102"/>
      <c r="AQ11" s="103"/>
      <c r="AR11" s="104"/>
      <c r="AS11" s="105"/>
      <c r="AT11" s="106"/>
      <c r="AU11" s="107"/>
      <c r="AV11" s="108"/>
      <c r="AW11" s="137"/>
      <c r="AX11" s="137"/>
      <c r="AY11" s="138"/>
      <c r="AZ11" s="138"/>
      <c r="BA11" s="138"/>
      <c r="BB11" s="139"/>
      <c r="BC11" s="140"/>
      <c r="BD11" s="141"/>
      <c r="BE11" s="169"/>
      <c r="BF11" s="170"/>
      <c r="BG11" s="171"/>
      <c r="BH11" s="172"/>
      <c r="BI11" s="173"/>
      <c r="BJ11" s="174"/>
      <c r="BK11" s="175"/>
      <c r="BL11" s="176"/>
      <c r="BM11" s="224"/>
      <c r="BN11" s="225"/>
      <c r="BO11" s="226"/>
      <c r="BP11" s="227"/>
      <c r="BQ11" s="228"/>
      <c r="BR11" s="229"/>
      <c r="BS11" s="230"/>
      <c r="BT11" s="231"/>
      <c r="BU11" s="231"/>
      <c r="BV11" s="221"/>
      <c r="BW11" s="304"/>
      <c r="BX11" s="221"/>
      <c r="BY11" s="305"/>
      <c r="BZ11" s="306"/>
      <c r="CA11" s="307"/>
      <c r="CB11" s="308"/>
      <c r="CC11" s="363"/>
      <c r="CD11" s="364"/>
      <c r="CE11" s="365"/>
      <c r="CF11" s="366"/>
    </row>
    <row r="12" spans="1:84" ht="14" x14ac:dyDescent="0.25">
      <c r="A12" s="5">
        <v>2</v>
      </c>
      <c r="B12" s="5" t="s">
        <v>96</v>
      </c>
      <c r="C12" s="404">
        <v>26.868629113436</v>
      </c>
      <c r="D12" s="14" t="str">
        <f t="shared" si="2"/>
        <v>color2</v>
      </c>
      <c r="E12" s="14" t="str">
        <f t="shared" si="3"/>
        <v>天津
27</v>
      </c>
      <c r="F12" s="5">
        <v>2</v>
      </c>
      <c r="G12" s="15">
        <v>10</v>
      </c>
      <c r="H12" s="14" t="s">
        <v>296</v>
      </c>
      <c r="I12" s="24"/>
      <c r="J12" s="23" t="str">
        <f>IF(AND(ISBLANK(G12),ISBLANK(G13)),"",CONCATENATE("[",TEXT(G12,numbers_format)," ,",IF(ISBLANK(G13),"",TEXT(G13,numbers_format)),")"))</f>
        <v>[10 ,25)</v>
      </c>
      <c r="AA12" s="35"/>
      <c r="AB12" s="36"/>
      <c r="AC12" s="37"/>
      <c r="AD12" s="38"/>
      <c r="AE12" s="39"/>
      <c r="AF12" s="39"/>
      <c r="AG12" s="69"/>
      <c r="AH12" s="70"/>
      <c r="AI12" s="71"/>
      <c r="AJ12" s="72"/>
      <c r="AK12" s="73"/>
      <c r="AL12" s="74"/>
      <c r="AM12" s="75"/>
      <c r="AN12" s="76"/>
      <c r="AO12" s="109"/>
      <c r="AP12" s="110"/>
      <c r="AQ12" s="111"/>
      <c r="AR12" s="112"/>
      <c r="AS12" s="113"/>
      <c r="AT12" s="114"/>
      <c r="AU12" s="115"/>
      <c r="AV12" s="116"/>
      <c r="AW12" s="142"/>
      <c r="AX12" s="142"/>
      <c r="AY12" s="143"/>
      <c r="AZ12" s="143"/>
      <c r="BA12" s="143"/>
      <c r="BB12" s="144"/>
      <c r="BC12" s="69"/>
      <c r="BD12" s="145"/>
      <c r="BE12" s="177"/>
      <c r="BF12" s="178"/>
      <c r="BG12" s="179"/>
      <c r="BH12" s="180"/>
      <c r="BI12" s="181"/>
      <c r="BJ12" s="182"/>
      <c r="BK12" s="183"/>
      <c r="BL12" s="184"/>
      <c r="BM12" s="232"/>
      <c r="BN12" s="233"/>
      <c r="BO12" s="234"/>
      <c r="BP12" s="235"/>
      <c r="BQ12" s="236"/>
      <c r="BR12" s="237"/>
      <c r="BS12" s="238"/>
      <c r="BT12" s="239"/>
      <c r="BU12" s="239"/>
      <c r="BV12" s="218"/>
      <c r="BW12" s="309"/>
      <c r="BX12" s="218"/>
      <c r="BY12" s="310"/>
      <c r="BZ12" s="311"/>
      <c r="CA12" s="312"/>
      <c r="CB12" s="313"/>
      <c r="CC12" s="367"/>
      <c r="CD12" s="368"/>
      <c r="CE12" s="369"/>
      <c r="CF12" s="370"/>
    </row>
    <row r="13" spans="1:84" ht="14" x14ac:dyDescent="0.25">
      <c r="A13" s="5">
        <v>3</v>
      </c>
      <c r="B13" s="5" t="s">
        <v>97</v>
      </c>
      <c r="C13" s="404">
        <v>26.942021833256</v>
      </c>
      <c r="D13" s="14" t="str">
        <f t="shared" si="2"/>
        <v>color2</v>
      </c>
      <c r="E13" s="14" t="str">
        <f t="shared" si="3"/>
        <v>河北
27</v>
      </c>
      <c r="F13" s="5">
        <v>3</v>
      </c>
      <c r="G13" s="15">
        <v>25</v>
      </c>
      <c r="H13" s="14" t="s">
        <v>297</v>
      </c>
      <c r="I13" s="25"/>
      <c r="J13" s="23" t="str">
        <f>IF(AND(ISBLANK(G13),ISBLANK(G14)),"",CONCATENATE("[",TEXT(G13,numbers_format)," ,",IF(ISBLANK(G14),"",TEXT(G14,numbers_format)),")"))</f>
        <v>[25 ,40)</v>
      </c>
      <c r="AA13" s="40"/>
      <c r="AB13" s="41"/>
      <c r="AC13" s="42"/>
      <c r="AD13" s="43"/>
      <c r="AE13" s="44"/>
      <c r="AF13" s="45"/>
      <c r="AG13" s="77"/>
      <c r="AH13" s="78"/>
      <c r="AI13" s="79"/>
      <c r="AJ13" s="80"/>
      <c r="AK13" s="81"/>
      <c r="AL13" s="82"/>
      <c r="AM13" s="83"/>
      <c r="AN13" s="84"/>
      <c r="AO13" s="117"/>
      <c r="AP13" s="81"/>
      <c r="AQ13" s="118"/>
      <c r="AR13" s="119"/>
      <c r="AS13" s="104"/>
      <c r="AT13" s="120"/>
      <c r="AU13" s="104"/>
      <c r="AV13" s="104"/>
      <c r="AW13" s="104"/>
      <c r="AX13" s="146"/>
      <c r="AY13" s="147"/>
      <c r="AZ13" s="147"/>
      <c r="BA13" s="147"/>
      <c r="BB13" s="148"/>
      <c r="BC13" s="149"/>
      <c r="BD13" s="150"/>
      <c r="BE13" s="185"/>
      <c r="BF13" s="186"/>
      <c r="BG13" s="187"/>
      <c r="BH13" s="188"/>
      <c r="BI13" s="189"/>
      <c r="BJ13" s="190"/>
      <c r="BK13" s="191"/>
      <c r="BL13" s="192"/>
      <c r="BM13" s="240"/>
      <c r="BN13" s="241"/>
      <c r="BO13" s="242"/>
      <c r="BP13" s="243"/>
      <c r="BQ13" s="244"/>
      <c r="BR13" s="245"/>
      <c r="BS13" s="246"/>
      <c r="BT13" s="247"/>
      <c r="BU13" s="247"/>
      <c r="BV13" s="215"/>
      <c r="BW13" s="215"/>
      <c r="BX13" s="215"/>
      <c r="BY13" s="314"/>
      <c r="BZ13" s="315"/>
      <c r="CA13" s="316"/>
      <c r="CB13" s="317"/>
      <c r="CC13" s="371"/>
      <c r="CD13" s="372"/>
      <c r="CE13" s="373"/>
      <c r="CF13" s="374"/>
    </row>
    <row r="14" spans="1:84" ht="14" x14ac:dyDescent="0.25">
      <c r="A14" s="5">
        <v>4</v>
      </c>
      <c r="B14" s="5" t="s">
        <v>98</v>
      </c>
      <c r="C14" s="404">
        <v>37.533624382335503</v>
      </c>
      <c r="D14" s="14" t="str">
        <f t="shared" si="2"/>
        <v>color3</v>
      </c>
      <c r="E14" s="14" t="str">
        <f t="shared" si="3"/>
        <v>山西
38</v>
      </c>
      <c r="F14" s="5">
        <v>4</v>
      </c>
      <c r="G14" s="15">
        <v>40</v>
      </c>
      <c r="H14" s="14" t="s">
        <v>298</v>
      </c>
      <c r="I14" s="26"/>
      <c r="J14" s="23" t="str">
        <f>IF(AND(ISBLANK(G14),ISBLANK(G15)),"",CONCATENATE("[",TEXT(G14,numbers_format)," ,",IF(ISBLANK(G15),"",TEXT(G15,numbers_format)),")"))</f>
        <v>[40 ,)</v>
      </c>
      <c r="AA14" s="46"/>
      <c r="AB14" s="47"/>
      <c r="AC14" s="48"/>
      <c r="AD14" s="49"/>
      <c r="AE14" s="50"/>
      <c r="AF14" s="51"/>
      <c r="AG14" s="85"/>
      <c r="AH14" s="86"/>
      <c r="AI14" s="87"/>
      <c r="AJ14" s="88"/>
      <c r="AK14" s="89"/>
      <c r="AL14" s="90"/>
      <c r="AM14" s="91"/>
      <c r="AN14" s="92"/>
      <c r="AO14" s="46"/>
      <c r="AP14" s="121"/>
      <c r="AQ14" s="122"/>
      <c r="AR14" s="123"/>
      <c r="AS14" s="124"/>
      <c r="AT14" s="125"/>
      <c r="AU14" s="126"/>
      <c r="AV14" s="127"/>
      <c r="AW14" s="151"/>
      <c r="AX14" s="152"/>
      <c r="AY14" s="153"/>
      <c r="AZ14" s="154"/>
      <c r="BA14" s="155"/>
      <c r="BB14" s="156"/>
      <c r="BC14" s="157"/>
      <c r="BD14" s="158"/>
      <c r="BE14" s="193"/>
      <c r="BF14" s="194"/>
      <c r="BG14" s="195"/>
      <c r="BH14" s="196"/>
      <c r="BI14" s="197"/>
      <c r="BJ14" s="198"/>
      <c r="BK14" s="199"/>
      <c r="BL14" s="200"/>
      <c r="BM14" s="248"/>
      <c r="BN14" s="249"/>
      <c r="BO14" s="250"/>
      <c r="BP14" s="251"/>
      <c r="BQ14" s="252"/>
      <c r="BR14" s="253"/>
      <c r="BS14" s="254"/>
      <c r="BT14" s="255"/>
      <c r="BU14" s="255"/>
      <c r="BV14" s="212"/>
      <c r="BW14" s="212"/>
      <c r="BX14" s="212"/>
      <c r="BY14" s="318"/>
      <c r="BZ14" s="319"/>
      <c r="CA14" s="320"/>
      <c r="CB14" s="321"/>
      <c r="CC14" s="375"/>
      <c r="CD14" s="376"/>
      <c r="CE14" s="377"/>
      <c r="CF14" s="378"/>
    </row>
    <row r="15" spans="1:84" ht="14" x14ac:dyDescent="0.25">
      <c r="A15" s="5">
        <v>5</v>
      </c>
      <c r="B15" s="5" t="s">
        <v>99</v>
      </c>
      <c r="C15" s="404">
        <v>57.584561501194699</v>
      </c>
      <c r="D15" s="14" t="str">
        <f t="shared" si="2"/>
        <v>color4</v>
      </c>
      <c r="E15" s="14" t="str">
        <f t="shared" si="3"/>
        <v>内蒙古
58</v>
      </c>
      <c r="F15" s="5">
        <v>5</v>
      </c>
      <c r="G15" s="15"/>
      <c r="H15" s="14"/>
      <c r="I15" s="27"/>
      <c r="J15" s="23" t="str">
        <f>IF(AND(ISBLANK(G15),ISBLANK(G16)),"",CONCATENATE("[",TEXT(G15,numbers_format)," , ",IF(ISBLANK(G16),"",TEXT(G16,numbers_format))))</f>
        <v/>
      </c>
      <c r="AA15" s="52"/>
      <c r="AB15" s="53"/>
      <c r="AC15" s="54"/>
      <c r="AD15" s="55"/>
      <c r="AE15" s="56"/>
      <c r="AF15" s="57"/>
      <c r="AG15" s="93"/>
      <c r="AH15" s="94"/>
      <c r="AI15" s="95"/>
      <c r="AJ15" s="96"/>
      <c r="AK15" s="97"/>
      <c r="AL15" s="98"/>
      <c r="AM15" s="99"/>
      <c r="AN15" s="100"/>
      <c r="AO15" s="55"/>
      <c r="AP15" s="128"/>
      <c r="AQ15" s="129"/>
      <c r="AR15" s="130"/>
      <c r="AS15" s="131"/>
      <c r="AT15" s="132"/>
      <c r="AU15" s="133"/>
      <c r="AV15" s="134"/>
      <c r="AW15" s="159"/>
      <c r="AX15" s="160"/>
      <c r="AY15" s="161"/>
      <c r="AZ15" s="162"/>
      <c r="BA15" s="163"/>
      <c r="BB15" s="164"/>
      <c r="BC15" s="165"/>
      <c r="BD15" s="166"/>
      <c r="BE15" s="201"/>
      <c r="BF15" s="202"/>
      <c r="BG15" s="203"/>
      <c r="BH15" s="204"/>
      <c r="BI15" s="205"/>
      <c r="BJ15" s="206"/>
      <c r="BK15" s="207"/>
      <c r="BL15" s="208"/>
      <c r="BM15" s="256"/>
      <c r="BN15" s="257"/>
      <c r="BO15" s="258"/>
      <c r="BP15" s="259"/>
      <c r="BQ15" s="260"/>
      <c r="BR15" s="261"/>
      <c r="BS15" s="262"/>
      <c r="BT15" s="263"/>
      <c r="BU15" s="263"/>
      <c r="BV15" s="322"/>
      <c r="BW15" s="209"/>
      <c r="BX15" s="209"/>
      <c r="BY15" s="323"/>
      <c r="BZ15" s="324"/>
      <c r="CA15" s="325"/>
      <c r="CB15" s="326"/>
      <c r="CC15" s="379"/>
      <c r="CD15" s="380"/>
      <c r="CE15" s="381"/>
      <c r="CF15" s="382"/>
    </row>
    <row r="16" spans="1:84" ht="14" x14ac:dyDescent="0.25">
      <c r="A16" s="5">
        <v>6</v>
      </c>
      <c r="B16" s="5" t="s">
        <v>100</v>
      </c>
      <c r="C16" s="404">
        <v>44.366737391180202</v>
      </c>
      <c r="D16" s="14" t="str">
        <f t="shared" si="2"/>
        <v>color3</v>
      </c>
      <c r="E16" s="14" t="str">
        <f t="shared" si="3"/>
        <v>辽宁
44</v>
      </c>
      <c r="G16" s="17"/>
      <c r="H16" s="14"/>
      <c r="I16" s="27"/>
      <c r="J16" s="23"/>
      <c r="AA16" s="58"/>
      <c r="AB16" s="58"/>
      <c r="AC16" s="58"/>
      <c r="AD16" s="58"/>
      <c r="AE16" s="58"/>
      <c r="AF16" s="58"/>
      <c r="AG16" s="58"/>
      <c r="AH16" s="58"/>
      <c r="AI16" s="58"/>
      <c r="AJ16" s="58"/>
      <c r="AK16" s="58"/>
      <c r="AL16" s="58"/>
      <c r="AM16" s="58"/>
      <c r="AN16" s="58"/>
      <c r="AO16" s="58"/>
      <c r="AP16" s="58"/>
      <c r="AQ16" s="58"/>
      <c r="AR16" s="58"/>
      <c r="AS16" s="58"/>
      <c r="AT16" s="58"/>
      <c r="AU16" s="58"/>
      <c r="AV16" s="58"/>
      <c r="AW16" s="58"/>
      <c r="AX16" s="58"/>
      <c r="AY16" s="58"/>
      <c r="AZ16" s="58"/>
      <c r="BA16" s="58"/>
      <c r="BB16" s="58"/>
      <c r="BC16" s="58"/>
      <c r="BD16" s="58"/>
      <c r="BE16" s="58"/>
      <c r="BF16" s="58"/>
      <c r="BG16" s="58"/>
      <c r="BH16" s="58"/>
      <c r="BI16" s="58"/>
      <c r="BJ16" s="209"/>
      <c r="BK16" s="210"/>
      <c r="BL16" s="211"/>
      <c r="BM16" s="264"/>
      <c r="BN16" s="265"/>
      <c r="BO16" s="266"/>
      <c r="BP16" s="267"/>
      <c r="BQ16" s="268"/>
      <c r="BR16" s="269"/>
      <c r="BS16" s="270"/>
      <c r="BT16" s="271"/>
      <c r="BU16" s="327"/>
      <c r="BV16" s="328"/>
      <c r="BW16" s="329"/>
      <c r="BX16" s="206"/>
      <c r="BY16" s="330"/>
      <c r="BZ16" s="331"/>
      <c r="CA16" s="332"/>
      <c r="CB16" s="333"/>
      <c r="CC16" s="383"/>
      <c r="CD16" s="384"/>
      <c r="CE16" s="385"/>
      <c r="CF16" s="386"/>
    </row>
    <row r="17" spans="1:84" ht="14" x14ac:dyDescent="0.25">
      <c r="A17" s="5">
        <v>7</v>
      </c>
      <c r="B17" s="5" t="s">
        <v>101</v>
      </c>
      <c r="C17" s="404">
        <v>27.373508064833501</v>
      </c>
      <c r="D17" s="14" t="str">
        <f t="shared" si="2"/>
        <v>color2</v>
      </c>
      <c r="E17" s="14" t="str">
        <f t="shared" si="3"/>
        <v>吉林
27</v>
      </c>
      <c r="G17" s="17"/>
      <c r="H17" s="14"/>
      <c r="I17" s="27"/>
      <c r="J17" s="23"/>
      <c r="AA17" s="58"/>
      <c r="AB17" s="58"/>
      <c r="AC17" s="58"/>
      <c r="AD17" s="58"/>
      <c r="AE17" s="58"/>
      <c r="AF17" s="58"/>
      <c r="AG17" s="58"/>
      <c r="AH17" s="58"/>
      <c r="AI17" s="58"/>
      <c r="AJ17" s="58"/>
      <c r="AK17" s="58"/>
      <c r="AL17" s="58"/>
      <c r="AM17" s="58"/>
      <c r="AN17" s="58"/>
      <c r="AO17" s="58"/>
      <c r="AP17" s="58"/>
      <c r="AQ17" s="58"/>
      <c r="AR17" s="58"/>
      <c r="AS17" s="58"/>
      <c r="AT17" s="58"/>
      <c r="AU17" s="58"/>
      <c r="AV17" s="58"/>
      <c r="AW17" s="58"/>
      <c r="AX17" s="58"/>
      <c r="AY17" s="58"/>
      <c r="AZ17" s="58"/>
      <c r="BA17" s="58"/>
      <c r="BB17" s="58"/>
      <c r="BC17" s="58"/>
      <c r="BD17" s="58"/>
      <c r="BE17" s="58"/>
      <c r="BF17" s="58"/>
      <c r="BG17" s="58"/>
      <c r="BH17" s="58"/>
      <c r="BI17" s="58"/>
      <c r="BJ17" s="212"/>
      <c r="BK17" s="213"/>
      <c r="BL17" s="214"/>
      <c r="BM17" s="272"/>
      <c r="BN17" s="273"/>
      <c r="BO17" s="274"/>
      <c r="BP17" s="275"/>
      <c r="BQ17" s="276"/>
      <c r="BR17" s="277"/>
      <c r="BS17" s="278"/>
      <c r="BT17" s="279"/>
      <c r="BU17" s="334"/>
      <c r="BV17" s="335"/>
      <c r="BW17" s="336"/>
      <c r="BX17" s="198"/>
      <c r="BY17" s="337"/>
      <c r="BZ17" s="338"/>
      <c r="CA17" s="339"/>
      <c r="CB17" s="340"/>
      <c r="CC17" s="387"/>
      <c r="CD17" s="388"/>
      <c r="CE17" s="389"/>
      <c r="CF17" s="390"/>
    </row>
    <row r="18" spans="1:84" ht="14" x14ac:dyDescent="0.25">
      <c r="A18" s="5">
        <v>8</v>
      </c>
      <c r="B18" s="5" t="s">
        <v>102</v>
      </c>
      <c r="C18" s="404">
        <v>21.113037397094399</v>
      </c>
      <c r="D18" s="14" t="str">
        <f t="shared" si="2"/>
        <v>color2</v>
      </c>
      <c r="E18" s="14" t="str">
        <f t="shared" si="3"/>
        <v>黑龙江
21</v>
      </c>
      <c r="G18" s="17"/>
      <c r="H18" s="14"/>
      <c r="I18" s="27"/>
      <c r="J18" s="23"/>
      <c r="AA18" s="58"/>
      <c r="AB18" s="58"/>
      <c r="AC18" s="58"/>
      <c r="AD18" s="58"/>
      <c r="AE18" s="58"/>
      <c r="AF18" s="58"/>
      <c r="AG18" s="58"/>
      <c r="AH18" s="58"/>
      <c r="AI18" s="58"/>
      <c r="AJ18" s="58"/>
      <c r="AK18" s="58"/>
      <c r="AL18" s="58"/>
      <c r="AM18" s="58"/>
      <c r="AN18" s="58"/>
      <c r="AO18" s="58"/>
      <c r="AP18" s="58"/>
      <c r="AQ18" s="58"/>
      <c r="AR18" s="58"/>
      <c r="AS18" s="58"/>
      <c r="AT18" s="58"/>
      <c r="AU18" s="58"/>
      <c r="AV18" s="58"/>
      <c r="AW18" s="58"/>
      <c r="AX18" s="58"/>
      <c r="AY18" s="58"/>
      <c r="AZ18" s="58"/>
      <c r="BA18" s="58"/>
      <c r="BB18" s="58"/>
      <c r="BC18" s="58"/>
      <c r="BD18" s="58"/>
      <c r="BE18" s="58"/>
      <c r="BF18" s="58"/>
      <c r="BG18" s="58"/>
      <c r="BH18" s="58"/>
      <c r="BI18" s="58"/>
      <c r="BJ18" s="215"/>
      <c r="BK18" s="216"/>
      <c r="BL18" s="217"/>
      <c r="BM18" s="280"/>
      <c r="BN18" s="281"/>
      <c r="BO18" s="282"/>
      <c r="BP18" s="283"/>
      <c r="BQ18" s="284"/>
      <c r="BR18" s="285"/>
      <c r="BS18" s="286"/>
      <c r="BT18" s="287"/>
      <c r="BU18" s="341"/>
      <c r="BV18" s="342"/>
      <c r="BW18" s="343"/>
      <c r="BX18" s="190"/>
      <c r="BY18" s="344"/>
      <c r="BZ18" s="345"/>
      <c r="CA18" s="346"/>
      <c r="CB18" s="347"/>
      <c r="CC18" s="391"/>
      <c r="CD18" s="392"/>
      <c r="CE18" s="393"/>
      <c r="CF18" s="394"/>
    </row>
    <row r="19" spans="1:84" ht="14" x14ac:dyDescent="0.25">
      <c r="A19" s="5">
        <v>9</v>
      </c>
      <c r="B19" s="5" t="s">
        <v>103</v>
      </c>
      <c r="C19" s="404">
        <v>66.788193119833196</v>
      </c>
      <c r="D19" s="14" t="str">
        <f t="shared" si="2"/>
        <v>color4</v>
      </c>
      <c r="E19" s="14" t="str">
        <f t="shared" si="3"/>
        <v>上海
67</v>
      </c>
      <c r="G19" s="17"/>
      <c r="H19" s="14"/>
      <c r="I19" s="27"/>
      <c r="J19" s="23"/>
      <c r="AA19" s="58"/>
      <c r="AB19" s="58"/>
      <c r="AC19" s="58"/>
      <c r="AD19" s="58"/>
      <c r="AE19" s="58"/>
      <c r="AF19" s="58"/>
      <c r="AG19" s="58"/>
      <c r="AH19" s="58"/>
      <c r="AI19" s="58"/>
      <c r="AJ19" s="58"/>
      <c r="AK19" s="58"/>
      <c r="AL19" s="58"/>
      <c r="AM19" s="58"/>
      <c r="AN19" s="58"/>
      <c r="AO19" s="58"/>
      <c r="AP19" s="58"/>
      <c r="AQ19" s="58"/>
      <c r="AR19" s="58"/>
      <c r="AS19" s="58"/>
      <c r="AT19" s="58"/>
      <c r="AU19" s="58"/>
      <c r="AV19" s="58"/>
      <c r="AW19" s="58"/>
      <c r="AX19" s="58"/>
      <c r="AY19" s="58"/>
      <c r="AZ19" s="58"/>
      <c r="BA19" s="58"/>
      <c r="BB19" s="58"/>
      <c r="BC19" s="58"/>
      <c r="BD19" s="58"/>
      <c r="BE19" s="58"/>
      <c r="BF19" s="58"/>
      <c r="BG19" s="58"/>
      <c r="BH19" s="58"/>
      <c r="BI19" s="58"/>
      <c r="BJ19" s="218"/>
      <c r="BK19" s="219"/>
      <c r="BL19" s="220"/>
      <c r="BM19" s="288"/>
      <c r="BN19" s="289"/>
      <c r="BO19" s="290"/>
      <c r="BP19" s="291"/>
      <c r="BQ19" s="292"/>
      <c r="BR19" s="293"/>
      <c r="BS19" s="294"/>
      <c r="BT19" s="295"/>
      <c r="BU19" s="348"/>
      <c r="BV19" s="349"/>
      <c r="BW19" s="350"/>
      <c r="BX19" s="182"/>
      <c r="BY19" s="351"/>
      <c r="BZ19" s="352"/>
      <c r="CA19" s="353"/>
      <c r="CB19" s="354"/>
      <c r="CC19" s="395"/>
      <c r="CD19" s="396"/>
      <c r="CE19" s="397"/>
      <c r="CF19" s="398"/>
    </row>
    <row r="20" spans="1:84" ht="14" x14ac:dyDescent="0.25">
      <c r="A20" s="5">
        <v>10</v>
      </c>
      <c r="B20" s="5" t="s">
        <v>104</v>
      </c>
      <c r="C20" s="404">
        <v>31.2256823806282</v>
      </c>
      <c r="D20" s="14" t="str">
        <f t="shared" si="2"/>
        <v>color2</v>
      </c>
      <c r="E20" s="14" t="str">
        <f t="shared" si="3"/>
        <v>江苏
31</v>
      </c>
      <c r="G20" s="17"/>
      <c r="H20" s="14"/>
      <c r="J20" s="23"/>
      <c r="AA20" s="58"/>
      <c r="AB20" s="58"/>
      <c r="AC20" s="58"/>
      <c r="AD20" s="58"/>
      <c r="AE20" s="58"/>
      <c r="AF20" s="58"/>
      <c r="AG20" s="58"/>
      <c r="AH20" s="58"/>
      <c r="AI20" s="58"/>
      <c r="AJ20" s="58"/>
      <c r="AK20" s="58"/>
      <c r="AL20" s="58"/>
      <c r="AM20" s="58"/>
      <c r="AN20" s="58"/>
      <c r="AO20" s="58"/>
      <c r="AP20" s="58"/>
      <c r="AQ20" s="58"/>
      <c r="AR20" s="58"/>
      <c r="AS20" s="58"/>
      <c r="AT20" s="58"/>
      <c r="AU20" s="58"/>
      <c r="AV20" s="58"/>
      <c r="AW20" s="58"/>
      <c r="AX20" s="58"/>
      <c r="AY20" s="58"/>
      <c r="AZ20" s="58"/>
      <c r="BA20" s="58"/>
      <c r="BB20" s="58"/>
      <c r="BC20" s="58"/>
      <c r="BD20" s="58"/>
      <c r="BE20" s="58"/>
      <c r="BF20" s="58"/>
      <c r="BG20" s="58"/>
      <c r="BH20" s="58"/>
      <c r="BI20" s="58"/>
      <c r="BJ20" s="221"/>
      <c r="BK20" s="222"/>
      <c r="BL20" s="223"/>
      <c r="BM20" s="296"/>
      <c r="BN20" s="297"/>
      <c r="BO20" s="298"/>
      <c r="BP20" s="299"/>
      <c r="BQ20" s="300"/>
      <c r="BR20" s="301"/>
      <c r="BS20" s="302"/>
      <c r="BT20" s="303"/>
      <c r="BU20" s="355"/>
      <c r="BV20" s="356"/>
      <c r="BW20" s="357"/>
      <c r="BX20" s="358"/>
      <c r="BY20" s="359"/>
      <c r="BZ20" s="360"/>
      <c r="CA20" s="361"/>
      <c r="CB20" s="362"/>
      <c r="CC20" s="399"/>
      <c r="CD20" s="400"/>
      <c r="CE20" s="401"/>
      <c r="CF20" s="402"/>
    </row>
    <row r="21" spans="1:84" ht="14" x14ac:dyDescent="0.3">
      <c r="A21" s="5">
        <v>11</v>
      </c>
      <c r="B21" s="5" t="s">
        <v>105</v>
      </c>
      <c r="C21" s="404">
        <v>19.686452174434599</v>
      </c>
      <c r="D21" s="14" t="str">
        <f t="shared" si="2"/>
        <v>color2</v>
      </c>
      <c r="E21" s="14" t="str">
        <f t="shared" si="3"/>
        <v>浙江
20</v>
      </c>
    </row>
    <row r="22" spans="1:84" ht="14" x14ac:dyDescent="0.3">
      <c r="A22" s="5">
        <v>12</v>
      </c>
      <c r="B22" s="5" t="s">
        <v>106</v>
      </c>
      <c r="C22" s="404">
        <v>26.1639928863633</v>
      </c>
      <c r="D22" s="14" t="str">
        <f t="shared" si="2"/>
        <v>color2</v>
      </c>
      <c r="E22" s="14" t="str">
        <f t="shared" si="3"/>
        <v>安徽
26</v>
      </c>
      <c r="G22" s="18" t="str">
        <f>IF(AND(COUNTA(G11:G20)&lt;=5,J7&gt;35),"请注意，配色方案应与分档设置相匹配，如5档对应5个颜色。","")</f>
        <v/>
      </c>
      <c r="AA22" s="59" t="s">
        <v>299</v>
      </c>
      <c r="AB22" s="60"/>
      <c r="AC22" s="60"/>
      <c r="AD22" s="60"/>
      <c r="AE22" s="60"/>
      <c r="AF22" s="60"/>
      <c r="AG22" s="60"/>
      <c r="AH22" s="60"/>
      <c r="AI22" s="60"/>
      <c r="AJ22" s="60"/>
      <c r="AK22" s="60"/>
      <c r="AL22" s="60"/>
      <c r="AM22" s="60"/>
      <c r="AN22" s="60"/>
      <c r="AO22" s="60"/>
      <c r="AP22" s="60"/>
      <c r="AQ22" s="60"/>
      <c r="AR22" s="60"/>
      <c r="AS22" s="135" t="s">
        <v>300</v>
      </c>
      <c r="AT22" s="136"/>
      <c r="AU22" s="136"/>
      <c r="AV22" s="136"/>
      <c r="AW22" s="136"/>
      <c r="AX22" s="136"/>
      <c r="AY22" s="136"/>
      <c r="AZ22" s="136"/>
      <c r="BA22" s="136"/>
      <c r="BB22" s="167" t="s">
        <v>301</v>
      </c>
      <c r="BC22" s="168"/>
      <c r="BD22" s="168"/>
      <c r="BE22" s="168"/>
      <c r="BF22" s="168"/>
      <c r="BG22" s="168"/>
      <c r="BH22" s="168"/>
      <c r="BI22" s="168"/>
      <c r="BJ22" s="60" t="s">
        <v>302</v>
      </c>
      <c r="BK22" s="60"/>
      <c r="BL22" s="60"/>
      <c r="BM22" s="60"/>
      <c r="BN22" s="60"/>
      <c r="BO22" s="60"/>
      <c r="BP22" s="60"/>
      <c r="BQ22" s="60"/>
      <c r="BR22" s="60"/>
      <c r="BS22" s="60"/>
      <c r="BT22" s="60"/>
      <c r="BU22" s="60"/>
      <c r="BV22" s="60"/>
      <c r="BW22" s="60"/>
      <c r="BX22" s="60"/>
      <c r="BY22" s="136" t="s">
        <v>303</v>
      </c>
      <c r="BZ22" s="136"/>
      <c r="CA22" s="136"/>
      <c r="CB22" s="136"/>
      <c r="CC22" s="136"/>
      <c r="CD22" s="136"/>
    </row>
    <row r="23" spans="1:84" ht="14" x14ac:dyDescent="0.3">
      <c r="A23" s="5">
        <v>13</v>
      </c>
      <c r="B23" s="5" t="s">
        <v>107</v>
      </c>
      <c r="C23" s="404">
        <v>16.5185458299201</v>
      </c>
      <c r="D23" s="14" t="str">
        <f t="shared" si="2"/>
        <v>color2</v>
      </c>
      <c r="E23" s="14" t="str">
        <f t="shared" si="3"/>
        <v>福建
17</v>
      </c>
      <c r="G23" s="18" t="str">
        <f>IF(AND(COUNTA(G11:G20)&gt;5,J7&lt;=35),"请注意，配色方案应与分档设置相匹配，如5档对应5个颜色。","")</f>
        <v/>
      </c>
    </row>
    <row r="24" spans="1:84" ht="14" x14ac:dyDescent="0.3">
      <c r="A24" s="5">
        <v>14</v>
      </c>
      <c r="B24" s="5" t="s">
        <v>108</v>
      </c>
      <c r="C24" s="404">
        <v>50.233210342778499</v>
      </c>
      <c r="D24" s="14" t="str">
        <f t="shared" si="2"/>
        <v>color4</v>
      </c>
      <c r="E24" s="14" t="str">
        <f t="shared" si="3"/>
        <v>江西
50</v>
      </c>
    </row>
    <row r="25" spans="1:84" ht="14" x14ac:dyDescent="0.3">
      <c r="A25" s="5">
        <v>15</v>
      </c>
      <c r="B25" s="5" t="s">
        <v>109</v>
      </c>
      <c r="C25" s="404">
        <v>18.070879230042099</v>
      </c>
      <c r="D25" s="14" t="str">
        <f t="shared" si="2"/>
        <v>color2</v>
      </c>
      <c r="E25" s="14" t="str">
        <f t="shared" si="3"/>
        <v>山东
18</v>
      </c>
      <c r="CF25" s="403">
        <v>1</v>
      </c>
    </row>
    <row r="26" spans="1:84" ht="14" x14ac:dyDescent="0.3">
      <c r="A26" s="5">
        <v>16</v>
      </c>
      <c r="B26" s="5" t="s">
        <v>110</v>
      </c>
      <c r="C26" s="404">
        <v>28.854806483292801</v>
      </c>
      <c r="D26" s="14" t="str">
        <f t="shared" si="2"/>
        <v>color2</v>
      </c>
      <c r="E26" s="14" t="str">
        <f t="shared" si="3"/>
        <v>河南
29</v>
      </c>
      <c r="CF26" s="403">
        <v>2</v>
      </c>
    </row>
    <row r="27" spans="1:84" ht="14" x14ac:dyDescent="0.3">
      <c r="A27" s="5">
        <v>17</v>
      </c>
      <c r="B27" s="5" t="s">
        <v>111</v>
      </c>
      <c r="C27" s="404">
        <v>19.7661537301171</v>
      </c>
      <c r="D27" s="14" t="str">
        <f t="shared" si="2"/>
        <v>color2</v>
      </c>
      <c r="E27" s="14" t="str">
        <f t="shared" si="3"/>
        <v>湖北
20</v>
      </c>
      <c r="CF27" s="403">
        <v>3</v>
      </c>
    </row>
    <row r="28" spans="1:84" ht="14" x14ac:dyDescent="0.3">
      <c r="A28" s="5">
        <v>18</v>
      </c>
      <c r="B28" s="5" t="s">
        <v>112</v>
      </c>
      <c r="C28" s="404">
        <v>25.0553113467953</v>
      </c>
      <c r="D28" s="14" t="str">
        <f t="shared" si="2"/>
        <v>color2</v>
      </c>
      <c r="E28" s="14" t="str">
        <f t="shared" si="3"/>
        <v>湖南
25</v>
      </c>
      <c r="CF28" s="403">
        <v>4</v>
      </c>
    </row>
    <row r="29" spans="1:84" ht="14" x14ac:dyDescent="0.3">
      <c r="A29" s="5">
        <v>19</v>
      </c>
      <c r="B29" s="5" t="s">
        <v>113</v>
      </c>
      <c r="C29" s="404">
        <v>29.891459208240299</v>
      </c>
      <c r="D29" s="14" t="str">
        <f t="shared" si="2"/>
        <v>color2</v>
      </c>
      <c r="E29" s="14" t="str">
        <f t="shared" si="3"/>
        <v>广东
30</v>
      </c>
      <c r="CF29" s="403">
        <v>5</v>
      </c>
    </row>
    <row r="30" spans="1:84" ht="14" x14ac:dyDescent="0.3">
      <c r="A30" s="5">
        <v>20</v>
      </c>
      <c r="B30" s="5" t="s">
        <v>114</v>
      </c>
      <c r="C30" s="404">
        <v>16.372729204669</v>
      </c>
      <c r="D30" s="14" t="str">
        <f t="shared" si="2"/>
        <v>color2</v>
      </c>
      <c r="E30" s="14" t="str">
        <f t="shared" si="3"/>
        <v>广西
16</v>
      </c>
      <c r="CF30" s="403">
        <v>6</v>
      </c>
    </row>
    <row r="31" spans="1:84" ht="14" x14ac:dyDescent="0.3">
      <c r="A31" s="5">
        <v>21</v>
      </c>
      <c r="B31" s="5" t="s">
        <v>115</v>
      </c>
      <c r="C31" s="404">
        <v>15.301043771652299</v>
      </c>
      <c r="D31" s="14" t="str">
        <f t="shared" si="2"/>
        <v>color2</v>
      </c>
      <c r="E31" s="14" t="str">
        <f t="shared" si="3"/>
        <v>海南
15</v>
      </c>
      <c r="CF31" s="403">
        <v>7</v>
      </c>
    </row>
    <row r="32" spans="1:84" ht="14" x14ac:dyDescent="0.3">
      <c r="A32" s="5">
        <v>22</v>
      </c>
      <c r="B32" s="5" t="s">
        <v>116</v>
      </c>
      <c r="C32" s="404">
        <v>33.792691434666402</v>
      </c>
      <c r="D32" s="14" t="str">
        <f t="shared" si="2"/>
        <v>color3</v>
      </c>
      <c r="E32" s="14" t="str">
        <f t="shared" si="3"/>
        <v>重庆
34</v>
      </c>
      <c r="CF32" s="403">
        <v>8</v>
      </c>
    </row>
    <row r="33" spans="1:84" ht="14" x14ac:dyDescent="0.3">
      <c r="A33" s="5">
        <v>23</v>
      </c>
      <c r="B33" s="5" t="s">
        <v>117</v>
      </c>
      <c r="C33" s="404">
        <v>27.201371065113801</v>
      </c>
      <c r="D33" s="14" t="str">
        <f t="shared" si="2"/>
        <v>color2</v>
      </c>
      <c r="E33" s="14" t="str">
        <f t="shared" si="3"/>
        <v>四川
27</v>
      </c>
      <c r="CF33" s="403">
        <v>9</v>
      </c>
    </row>
    <row r="34" spans="1:84" ht="14" x14ac:dyDescent="0.3">
      <c r="A34" s="5">
        <v>24</v>
      </c>
      <c r="B34" s="5" t="s">
        <v>118</v>
      </c>
      <c r="C34" s="404">
        <v>32.580450355474497</v>
      </c>
      <c r="D34" s="14" t="str">
        <f t="shared" si="2"/>
        <v>color2</v>
      </c>
      <c r="E34" s="14" t="str">
        <f t="shared" si="3"/>
        <v>贵州
33</v>
      </c>
      <c r="AA34" s="61"/>
      <c r="CF34" s="403">
        <v>10</v>
      </c>
    </row>
    <row r="35" spans="1:84" ht="14" x14ac:dyDescent="0.3">
      <c r="A35" s="5">
        <v>25</v>
      </c>
      <c r="B35" s="5" t="s">
        <v>119</v>
      </c>
      <c r="C35" s="404">
        <v>20.835944556912999</v>
      </c>
      <c r="D35" s="14" t="str">
        <f t="shared" si="2"/>
        <v>color2</v>
      </c>
      <c r="E35" s="14" t="str">
        <f t="shared" si="3"/>
        <v>云南
21</v>
      </c>
      <c r="CF35" s="403">
        <v>11</v>
      </c>
    </row>
    <row r="36" spans="1:84" ht="14" x14ac:dyDescent="0.3">
      <c r="A36" s="5">
        <v>26</v>
      </c>
      <c r="B36" s="5" t="s">
        <v>304</v>
      </c>
      <c r="C36" s="404">
        <v>0</v>
      </c>
      <c r="D36" s="14" t="str">
        <f t="shared" si="2"/>
        <v>color1</v>
      </c>
      <c r="E36" s="14" t="str">
        <f t="shared" si="3"/>
        <v>西藏
0</v>
      </c>
      <c r="CF36" s="403">
        <v>12</v>
      </c>
    </row>
    <row r="37" spans="1:84" ht="14" x14ac:dyDescent="0.3">
      <c r="A37" s="5">
        <v>27</v>
      </c>
      <c r="B37" s="5" t="s">
        <v>120</v>
      </c>
      <c r="C37" s="404">
        <v>37.533624382335503</v>
      </c>
      <c r="D37" s="14" t="str">
        <f t="shared" si="2"/>
        <v>color3</v>
      </c>
      <c r="E37" s="14" t="str">
        <f t="shared" si="3"/>
        <v>陕西
38</v>
      </c>
      <c r="CF37" s="403">
        <v>13</v>
      </c>
    </row>
    <row r="38" spans="1:84" ht="14" x14ac:dyDescent="0.3">
      <c r="A38" s="5">
        <v>28</v>
      </c>
      <c r="B38" s="5" t="s">
        <v>121</v>
      </c>
      <c r="C38" s="404">
        <v>31.875723177466401</v>
      </c>
      <c r="D38" s="14" t="str">
        <f t="shared" si="2"/>
        <v>color2</v>
      </c>
      <c r="E38" s="14" t="str">
        <f t="shared" si="3"/>
        <v>甘肃
32</v>
      </c>
      <c r="CF38" s="403">
        <v>14</v>
      </c>
    </row>
    <row r="39" spans="1:84" ht="14" x14ac:dyDescent="0.3">
      <c r="A39" s="5">
        <v>29</v>
      </c>
      <c r="B39" s="5" t="s">
        <v>122</v>
      </c>
      <c r="C39" s="404">
        <v>49.624174442019701</v>
      </c>
      <c r="D39" s="14" t="str">
        <f t="shared" si="2"/>
        <v>color3</v>
      </c>
      <c r="E39" s="14" t="str">
        <f t="shared" si="3"/>
        <v>青海
50</v>
      </c>
      <c r="AA39" s="62"/>
      <c r="CF39" s="403">
        <v>15</v>
      </c>
    </row>
    <row r="40" spans="1:84" ht="14" x14ac:dyDescent="0.3">
      <c r="A40" s="5">
        <v>30</v>
      </c>
      <c r="B40" s="5" t="s">
        <v>123</v>
      </c>
      <c r="C40" s="404">
        <v>38.506082186735199</v>
      </c>
      <c r="D40" s="14" t="str">
        <f t="shared" si="2"/>
        <v>color3</v>
      </c>
      <c r="E40" s="14" t="str">
        <f t="shared" si="3"/>
        <v>宁夏
39</v>
      </c>
      <c r="CF40" s="403">
        <v>16</v>
      </c>
    </row>
    <row r="41" spans="1:84" ht="14" x14ac:dyDescent="0.3">
      <c r="A41" s="5">
        <v>31</v>
      </c>
      <c r="B41" s="5" t="s">
        <v>124</v>
      </c>
      <c r="C41" s="404">
        <v>46.386138219781799</v>
      </c>
      <c r="D41" s="14" t="str">
        <f t="shared" si="2"/>
        <v>color3</v>
      </c>
      <c r="E41" s="14" t="str">
        <f t="shared" si="3"/>
        <v>新疆
46</v>
      </c>
      <c r="CF41" s="403">
        <v>17</v>
      </c>
    </row>
    <row r="42" spans="1:84" x14ac:dyDescent="0.3">
      <c r="A42" s="5">
        <v>32</v>
      </c>
      <c r="B42" s="5" t="s">
        <v>305</v>
      </c>
      <c r="C42" s="19">
        <v>0</v>
      </c>
      <c r="D42" s="14" t="str">
        <f t="shared" si="2"/>
        <v>color1</v>
      </c>
      <c r="E42" s="14" t="str">
        <f t="shared" si="3"/>
        <v>台湾
0</v>
      </c>
      <c r="CF42" s="403">
        <v>18</v>
      </c>
    </row>
    <row r="43" spans="1:84" x14ac:dyDescent="0.3">
      <c r="A43" s="5">
        <v>33</v>
      </c>
      <c r="B43" s="5" t="s">
        <v>306</v>
      </c>
      <c r="C43" s="19">
        <v>0</v>
      </c>
      <c r="D43" s="14" t="str">
        <f t="shared" si="2"/>
        <v>color1</v>
      </c>
      <c r="E43" s="14" t="str">
        <f t="shared" si="3"/>
        <v>香港
0</v>
      </c>
      <c r="CF43" s="403">
        <v>19</v>
      </c>
    </row>
    <row r="44" spans="1:84" x14ac:dyDescent="0.3">
      <c r="A44" s="5">
        <v>34</v>
      </c>
      <c r="B44" s="5" t="s">
        <v>307</v>
      </c>
      <c r="C44" s="20">
        <v>0</v>
      </c>
      <c r="D44" s="14" t="str">
        <f t="shared" si="2"/>
        <v>color1</v>
      </c>
      <c r="E44" s="14" t="str">
        <f t="shared" si="3"/>
        <v>澳门
0</v>
      </c>
      <c r="CF44" s="403">
        <v>20</v>
      </c>
    </row>
    <row r="45" spans="1:84" x14ac:dyDescent="0.3">
      <c r="CF45" s="403">
        <v>21</v>
      </c>
    </row>
    <row r="46" spans="1:84" x14ac:dyDescent="0.3">
      <c r="CF46" s="403">
        <v>22</v>
      </c>
    </row>
    <row r="47" spans="1:84" x14ac:dyDescent="0.3">
      <c r="CF47" s="403">
        <v>23</v>
      </c>
    </row>
    <row r="48" spans="1:84" x14ac:dyDescent="0.3">
      <c r="CF48" s="403">
        <v>24</v>
      </c>
    </row>
    <row r="49" spans="84:84" x14ac:dyDescent="0.3">
      <c r="CF49" s="403">
        <v>25</v>
      </c>
    </row>
    <row r="50" spans="84:84" x14ac:dyDescent="0.3">
      <c r="CF50" s="403">
        <v>26</v>
      </c>
    </row>
    <row r="51" spans="84:84" x14ac:dyDescent="0.3">
      <c r="CF51" s="403">
        <v>27</v>
      </c>
    </row>
    <row r="52" spans="84:84" x14ac:dyDescent="0.3">
      <c r="CF52" s="403">
        <v>28</v>
      </c>
    </row>
    <row r="53" spans="84:84" x14ac:dyDescent="0.3">
      <c r="CF53" s="403">
        <v>29</v>
      </c>
    </row>
    <row r="54" spans="84:84" x14ac:dyDescent="0.3">
      <c r="CF54" s="403">
        <v>30</v>
      </c>
    </row>
    <row r="55" spans="84:84" x14ac:dyDescent="0.3">
      <c r="CF55" s="403">
        <v>31</v>
      </c>
    </row>
    <row r="56" spans="84:84" x14ac:dyDescent="0.3">
      <c r="CF56" s="403">
        <v>32</v>
      </c>
    </row>
    <row r="57" spans="84:84" x14ac:dyDescent="0.3">
      <c r="CF57" s="403">
        <v>33</v>
      </c>
    </row>
    <row r="58" spans="84:84" x14ac:dyDescent="0.3">
      <c r="CF58" s="403">
        <v>34</v>
      </c>
    </row>
    <row r="59" spans="84:84" x14ac:dyDescent="0.3">
      <c r="CF59" s="403">
        <v>35</v>
      </c>
    </row>
    <row r="60" spans="84:84" x14ac:dyDescent="0.3">
      <c r="CF60" s="403">
        <v>36</v>
      </c>
    </row>
    <row r="61" spans="84:84" x14ac:dyDescent="0.3">
      <c r="CF61" s="403">
        <v>37</v>
      </c>
    </row>
    <row r="62" spans="84:84" x14ac:dyDescent="0.3">
      <c r="CF62" s="403">
        <v>38</v>
      </c>
    </row>
    <row r="63" spans="84:84" x14ac:dyDescent="0.3">
      <c r="CF63" s="403">
        <v>39</v>
      </c>
    </row>
    <row r="64" spans="84:84" x14ac:dyDescent="0.3">
      <c r="CF64" s="403">
        <v>40</v>
      </c>
    </row>
    <row r="65" spans="84:84" x14ac:dyDescent="0.3">
      <c r="CF65" s="403">
        <v>41</v>
      </c>
    </row>
    <row r="66" spans="84:84" x14ac:dyDescent="0.3">
      <c r="CF66" s="403">
        <v>42</v>
      </c>
    </row>
    <row r="67" spans="84:84" x14ac:dyDescent="0.3">
      <c r="CF67" s="403">
        <v>43</v>
      </c>
    </row>
    <row r="68" spans="84:84" x14ac:dyDescent="0.3">
      <c r="CF68" s="403">
        <v>44</v>
      </c>
    </row>
    <row r="69" spans="84:84" x14ac:dyDescent="0.3">
      <c r="CF69" s="403">
        <v>45</v>
      </c>
    </row>
    <row r="70" spans="84:84" x14ac:dyDescent="0.3">
      <c r="CF70" s="403">
        <v>46</v>
      </c>
    </row>
    <row r="71" spans="84:84" x14ac:dyDescent="0.3">
      <c r="CF71" s="403">
        <v>47</v>
      </c>
    </row>
    <row r="72" spans="84:84" x14ac:dyDescent="0.3">
      <c r="CF72" s="403">
        <v>48</v>
      </c>
    </row>
    <row r="73" spans="84:84" x14ac:dyDescent="0.3">
      <c r="CF73" s="403">
        <v>49</v>
      </c>
    </row>
    <row r="74" spans="84:84" x14ac:dyDescent="0.3">
      <c r="CF74" s="403">
        <v>50</v>
      </c>
    </row>
    <row r="75" spans="84:84" x14ac:dyDescent="0.3">
      <c r="CF75" s="403">
        <v>51</v>
      </c>
    </row>
    <row r="76" spans="84:84" x14ac:dyDescent="0.3">
      <c r="CF76" s="403">
        <v>52</v>
      </c>
    </row>
    <row r="77" spans="84:84" x14ac:dyDescent="0.3">
      <c r="CF77" s="403">
        <v>53</v>
      </c>
    </row>
    <row r="78" spans="84:84" x14ac:dyDescent="0.3">
      <c r="CF78" s="403">
        <v>54</v>
      </c>
    </row>
    <row r="79" spans="84:84" x14ac:dyDescent="0.3">
      <c r="CF79" s="403">
        <v>55</v>
      </c>
    </row>
    <row r="80" spans="84:84" x14ac:dyDescent="0.3">
      <c r="CF80" s="403">
        <v>56</v>
      </c>
    </row>
    <row r="81" spans="84:84" x14ac:dyDescent="0.3">
      <c r="CF81" s="403">
        <v>57</v>
      </c>
    </row>
    <row r="82" spans="84:84" x14ac:dyDescent="0.3">
      <c r="CF82" s="403">
        <v>58</v>
      </c>
    </row>
  </sheetData>
  <mergeCells count="1">
    <mergeCell ref="F2:G2"/>
  </mergeCells>
  <phoneticPr fontId="28" type="noConversion"/>
  <dataValidations count="1">
    <dataValidation type="list" allowBlank="1" showInputMessage="1" showErrorMessage="1" sqref="S8" xr:uid="{00000000-0002-0000-0900-000000000000}">
      <formula1>$S$2:$S$7</formula1>
    </dataValidation>
  </dataValidations>
  <pageMargins left="0.75" right="0.75" top="1" bottom="1" header="0.5" footer="0.5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3" name="Button 1">
              <controlPr defaultSize="0" print="0" autoPict="0" macro="[3]!fill_color">
                <anchor moveWithCells="1" sizeWithCells="1">
                  <from>
                    <xdr:col>12</xdr:col>
                    <xdr:colOff>0</xdr:colOff>
                    <xdr:row>7</xdr:row>
                    <xdr:rowOff>0</xdr:rowOff>
                  </from>
                  <to>
                    <xdr:col>13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" r:id="rId4" name="Check Box 2">
              <controlPr defaultSize="0" autoPict="0">
                <anchor moveWithCells="1">
                  <from>
                    <xdr:col>16</xdr:col>
                    <xdr:colOff>0</xdr:colOff>
                    <xdr:row>7</xdr:row>
                    <xdr:rowOff>0</xdr:rowOff>
                  </from>
                  <to>
                    <xdr:col>17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" r:id="rId5" name="Check Box 3">
              <controlPr defaultSize="0" autoPict="0">
                <anchor moveWithCells="1">
                  <from>
                    <xdr:col>14</xdr:col>
                    <xdr:colOff>0</xdr:colOff>
                    <xdr:row>7</xdr:row>
                    <xdr:rowOff>0</xdr:rowOff>
                  </from>
                  <to>
                    <xdr:col>15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" r:id="rId6" name="Scroll Bar 4">
              <controlPr defaultSize="0" autoPict="0" macro="[3]!change_color">
                <anchor moveWithCells="1">
                  <from>
                    <xdr:col>8</xdr:col>
                    <xdr:colOff>50800</xdr:colOff>
                    <xdr:row>4</xdr:row>
                    <xdr:rowOff>120650</xdr:rowOff>
                  </from>
                  <to>
                    <xdr:col>9</xdr:col>
                    <xdr:colOff>895350</xdr:colOff>
                    <xdr:row>6</xdr:row>
                    <xdr:rowOff>146050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3" r:id="rId7" name="Drop Down 5">
              <controlPr defaultSize="0" autoPict="0" macro="[3]!change_color">
                <anchor moveWithCells="1">
                  <from>
                    <xdr:col>9</xdr:col>
                    <xdr:colOff>374650</xdr:colOff>
                    <xdr:row>7</xdr:row>
                    <xdr:rowOff>0</xdr:rowOff>
                  </from>
                  <to>
                    <xdr:col>9</xdr:col>
                    <xdr:colOff>889000</xdr:colOff>
                    <xdr:row>8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CF82"/>
  <sheetViews>
    <sheetView tabSelected="1" topLeftCell="A6" zoomScale="70" zoomScaleNormal="70" workbookViewId="0">
      <selection activeCell="S26" sqref="S26"/>
    </sheetView>
  </sheetViews>
  <sheetFormatPr defaultColWidth="9" defaultRowHeight="12.5" x14ac:dyDescent="0.3"/>
  <cols>
    <col min="1" max="6" width="9" style="5"/>
    <col min="7" max="7" width="9.1640625" style="5" customWidth="1"/>
    <col min="8" max="8" width="9" style="5"/>
    <col min="9" max="9" width="2.4140625" style="5" customWidth="1"/>
    <col min="10" max="10" width="15.08203125" style="5" customWidth="1"/>
    <col min="11" max="22" width="9" style="5"/>
    <col min="23" max="26" width="2.4140625" style="5" customWidth="1"/>
    <col min="27" max="49" width="2.4140625" style="5" hidden="1" customWidth="1"/>
    <col min="50" max="50" width="2.33203125" style="5" hidden="1" customWidth="1"/>
    <col min="51" max="83" width="2.4140625" style="5" hidden="1" customWidth="1"/>
    <col min="84" max="84" width="3.4140625" style="5" hidden="1" customWidth="1"/>
    <col min="85" max="85" width="2.4140625" style="5" customWidth="1"/>
    <col min="86" max="16384" width="9" style="5"/>
  </cols>
  <sheetData>
    <row r="2" spans="1:84" ht="13" x14ac:dyDescent="0.3">
      <c r="F2" s="444" t="s">
        <v>274</v>
      </c>
      <c r="G2" s="444"/>
      <c r="S2" s="432" t="s">
        <v>275</v>
      </c>
    </row>
    <row r="3" spans="1:84" ht="13" x14ac:dyDescent="0.3">
      <c r="F3" s="7" t="s">
        <v>268</v>
      </c>
      <c r="G3" s="8">
        <f>QUARTILE($C$11:$C$44,0)</f>
        <v>0</v>
      </c>
      <c r="S3" s="432" t="s">
        <v>276</v>
      </c>
    </row>
    <row r="4" spans="1:84" ht="13" x14ac:dyDescent="0.3">
      <c r="F4" s="7" t="s">
        <v>277</v>
      </c>
      <c r="G4" s="8">
        <f>QUARTILE($C$11:$C$44,1)</f>
        <v>57.974927004999998</v>
      </c>
      <c r="S4" s="432" t="s">
        <v>278</v>
      </c>
    </row>
    <row r="5" spans="1:84" ht="13" x14ac:dyDescent="0.3">
      <c r="F5" s="7" t="s">
        <v>279</v>
      </c>
      <c r="G5" s="8">
        <f>QUARTILE($C$11:$C$44,2)</f>
        <v>71.013443879999997</v>
      </c>
      <c r="S5" s="432" t="s">
        <v>280</v>
      </c>
    </row>
    <row r="6" spans="1:84" ht="13" x14ac:dyDescent="0.3">
      <c r="F6" s="7" t="s">
        <v>281</v>
      </c>
      <c r="G6" s="8">
        <f>QUARTILE($C$11:$C$44,3)</f>
        <v>79.388502340000002</v>
      </c>
      <c r="S6" s="432" t="s">
        <v>282</v>
      </c>
    </row>
    <row r="7" spans="1:84" ht="13" x14ac:dyDescent="0.3">
      <c r="F7" s="7" t="s">
        <v>267</v>
      </c>
      <c r="G7" s="8">
        <f>QUARTILE($C$11:$C$44,4)</f>
        <v>92.193278239999998</v>
      </c>
      <c r="J7" s="21">
        <v>1</v>
      </c>
      <c r="O7" s="21" t="b">
        <v>1</v>
      </c>
      <c r="Q7" s="21" t="b">
        <v>1</v>
      </c>
      <c r="S7" s="432" t="s">
        <v>283</v>
      </c>
    </row>
    <row r="8" spans="1:84" ht="13" x14ac:dyDescent="0.3">
      <c r="B8" s="9" t="s">
        <v>284</v>
      </c>
      <c r="C8" s="9" t="s">
        <v>285</v>
      </c>
      <c r="G8" s="9" t="s">
        <v>286</v>
      </c>
      <c r="I8" s="9" t="s">
        <v>287</v>
      </c>
      <c r="L8" s="9" t="s">
        <v>288</v>
      </c>
      <c r="S8" s="15" t="s">
        <v>275</v>
      </c>
      <c r="AA8" s="5" t="s">
        <v>289</v>
      </c>
    </row>
    <row r="9" spans="1:84" x14ac:dyDescent="0.3">
      <c r="AA9" s="28" t="str">
        <f t="shared" ref="AA9:BF9" si="0">IF(AA10=color_scheme,"↓","")</f>
        <v>↓</v>
      </c>
      <c r="AB9" s="28" t="str">
        <f t="shared" si="0"/>
        <v/>
      </c>
      <c r="AC9" s="28" t="str">
        <f t="shared" si="0"/>
        <v/>
      </c>
      <c r="AD9" s="28" t="str">
        <f t="shared" si="0"/>
        <v/>
      </c>
      <c r="AE9" s="28" t="str">
        <f t="shared" si="0"/>
        <v/>
      </c>
      <c r="AF9" s="28" t="str">
        <f t="shared" si="0"/>
        <v/>
      </c>
      <c r="AG9" s="28" t="str">
        <f t="shared" si="0"/>
        <v/>
      </c>
      <c r="AH9" s="28" t="str">
        <f t="shared" si="0"/>
        <v/>
      </c>
      <c r="AI9" s="28" t="str">
        <f t="shared" si="0"/>
        <v/>
      </c>
      <c r="AJ9" s="28" t="str">
        <f t="shared" si="0"/>
        <v/>
      </c>
      <c r="AK9" s="28" t="str">
        <f t="shared" si="0"/>
        <v/>
      </c>
      <c r="AL9" s="28" t="str">
        <f t="shared" si="0"/>
        <v/>
      </c>
      <c r="AM9" s="28" t="str">
        <f t="shared" si="0"/>
        <v/>
      </c>
      <c r="AN9" s="28" t="str">
        <f t="shared" si="0"/>
        <v/>
      </c>
      <c r="AO9" s="28" t="str">
        <f t="shared" si="0"/>
        <v/>
      </c>
      <c r="AP9" s="28" t="str">
        <f t="shared" si="0"/>
        <v/>
      </c>
      <c r="AQ9" s="28" t="str">
        <f t="shared" si="0"/>
        <v/>
      </c>
      <c r="AR9" s="28" t="str">
        <f t="shared" si="0"/>
        <v/>
      </c>
      <c r="AS9" s="28" t="str">
        <f t="shared" si="0"/>
        <v/>
      </c>
      <c r="AT9" s="28" t="str">
        <f t="shared" si="0"/>
        <v/>
      </c>
      <c r="AU9" s="28" t="str">
        <f t="shared" si="0"/>
        <v/>
      </c>
      <c r="AV9" s="28" t="str">
        <f t="shared" si="0"/>
        <v/>
      </c>
      <c r="AW9" s="28" t="str">
        <f t="shared" si="0"/>
        <v/>
      </c>
      <c r="AX9" s="28" t="str">
        <f t="shared" si="0"/>
        <v/>
      </c>
      <c r="AY9" s="28" t="str">
        <f t="shared" si="0"/>
        <v/>
      </c>
      <c r="AZ9" s="28" t="str">
        <f t="shared" si="0"/>
        <v/>
      </c>
      <c r="BA9" s="28" t="str">
        <f t="shared" si="0"/>
        <v/>
      </c>
      <c r="BB9" s="28" t="str">
        <f t="shared" si="0"/>
        <v/>
      </c>
      <c r="BC9" s="28" t="str">
        <f t="shared" si="0"/>
        <v/>
      </c>
      <c r="BD9" s="28" t="str">
        <f t="shared" si="0"/>
        <v/>
      </c>
      <c r="BE9" s="28" t="str">
        <f t="shared" si="0"/>
        <v/>
      </c>
      <c r="BF9" s="28" t="str">
        <f t="shared" si="0"/>
        <v/>
      </c>
      <c r="BG9" s="28" t="str">
        <f t="shared" ref="BG9:CF9" si="1">IF(BG10=color_scheme,"↓","")</f>
        <v/>
      </c>
      <c r="BH9" s="28" t="str">
        <f t="shared" si="1"/>
        <v/>
      </c>
      <c r="BI9" s="28" t="str">
        <f t="shared" si="1"/>
        <v/>
      </c>
      <c r="BJ9" s="28" t="str">
        <f t="shared" si="1"/>
        <v/>
      </c>
      <c r="BK9" s="28" t="str">
        <f t="shared" si="1"/>
        <v/>
      </c>
      <c r="BL9" s="28" t="str">
        <f t="shared" si="1"/>
        <v/>
      </c>
      <c r="BM9" s="28" t="str">
        <f t="shared" si="1"/>
        <v/>
      </c>
      <c r="BN9" s="28" t="str">
        <f t="shared" si="1"/>
        <v/>
      </c>
      <c r="BO9" s="28" t="str">
        <f t="shared" si="1"/>
        <v/>
      </c>
      <c r="BP9" s="28" t="str">
        <f t="shared" si="1"/>
        <v/>
      </c>
      <c r="BQ9" s="28" t="str">
        <f t="shared" si="1"/>
        <v/>
      </c>
      <c r="BR9" s="28" t="str">
        <f t="shared" si="1"/>
        <v/>
      </c>
      <c r="BS9" s="28" t="str">
        <f t="shared" si="1"/>
        <v/>
      </c>
      <c r="BT9" s="28" t="str">
        <f t="shared" si="1"/>
        <v/>
      </c>
      <c r="BU9" s="28" t="str">
        <f t="shared" si="1"/>
        <v/>
      </c>
      <c r="BV9" s="28" t="str">
        <f t="shared" si="1"/>
        <v/>
      </c>
      <c r="BW9" s="28" t="str">
        <f t="shared" si="1"/>
        <v/>
      </c>
      <c r="BX9" s="28" t="str">
        <f t="shared" si="1"/>
        <v/>
      </c>
      <c r="BY9" s="28" t="str">
        <f t="shared" si="1"/>
        <v/>
      </c>
      <c r="BZ9" s="28" t="str">
        <f t="shared" si="1"/>
        <v/>
      </c>
      <c r="CA9" s="28" t="str">
        <f t="shared" si="1"/>
        <v/>
      </c>
      <c r="CB9" s="28" t="str">
        <f t="shared" si="1"/>
        <v/>
      </c>
      <c r="CC9" s="28" t="str">
        <f t="shared" si="1"/>
        <v/>
      </c>
      <c r="CD9" s="28" t="str">
        <f t="shared" si="1"/>
        <v/>
      </c>
      <c r="CE9" s="28" t="str">
        <f t="shared" si="1"/>
        <v/>
      </c>
      <c r="CF9" s="28" t="str">
        <f t="shared" si="1"/>
        <v/>
      </c>
    </row>
    <row r="10" spans="1:84" s="6" customFormat="1" ht="13" x14ac:dyDescent="0.3">
      <c r="B10" s="10" t="s">
        <v>129</v>
      </c>
      <c r="C10" s="10" t="s">
        <v>290</v>
      </c>
      <c r="D10" s="11" t="s">
        <v>291</v>
      </c>
      <c r="E10" s="11" t="s">
        <v>292</v>
      </c>
      <c r="G10" s="12" t="s">
        <v>293</v>
      </c>
      <c r="I10" s="12" t="s">
        <v>294</v>
      </c>
      <c r="AA10" s="29">
        <v>1</v>
      </c>
      <c r="AB10" s="29">
        <v>2</v>
      </c>
      <c r="AC10" s="29">
        <v>3</v>
      </c>
      <c r="AD10" s="29">
        <v>4</v>
      </c>
      <c r="AE10" s="29">
        <v>5</v>
      </c>
      <c r="AF10" s="29">
        <v>6</v>
      </c>
      <c r="AG10" s="29">
        <v>7</v>
      </c>
      <c r="AH10" s="29">
        <v>8</v>
      </c>
      <c r="AI10" s="29">
        <v>9</v>
      </c>
      <c r="AJ10" s="29">
        <v>10</v>
      </c>
      <c r="AK10" s="29">
        <v>11</v>
      </c>
      <c r="AL10" s="29">
        <v>12</v>
      </c>
      <c r="AM10" s="29">
        <v>13</v>
      </c>
      <c r="AN10" s="29">
        <v>14</v>
      </c>
      <c r="AO10" s="29">
        <v>15</v>
      </c>
      <c r="AP10" s="29">
        <v>16</v>
      </c>
      <c r="AQ10" s="29">
        <v>17</v>
      </c>
      <c r="AR10" s="29">
        <v>18</v>
      </c>
      <c r="AS10" s="29">
        <v>19</v>
      </c>
      <c r="AT10" s="29">
        <v>20</v>
      </c>
      <c r="AU10" s="29">
        <v>21</v>
      </c>
      <c r="AV10" s="29">
        <v>22</v>
      </c>
      <c r="AW10" s="29">
        <v>23</v>
      </c>
      <c r="AX10" s="29">
        <v>24</v>
      </c>
      <c r="AY10" s="29">
        <v>25</v>
      </c>
      <c r="AZ10" s="29">
        <v>26</v>
      </c>
      <c r="BA10" s="29">
        <v>27</v>
      </c>
      <c r="BB10" s="29">
        <v>28</v>
      </c>
      <c r="BC10" s="29">
        <v>29</v>
      </c>
      <c r="BD10" s="29">
        <v>30</v>
      </c>
      <c r="BE10" s="29">
        <v>31</v>
      </c>
      <c r="BF10" s="29">
        <v>32</v>
      </c>
      <c r="BG10" s="29">
        <v>33</v>
      </c>
      <c r="BH10" s="29">
        <v>34</v>
      </c>
      <c r="BI10" s="29">
        <v>35</v>
      </c>
      <c r="BJ10" s="29">
        <v>36</v>
      </c>
      <c r="BK10" s="29">
        <v>37</v>
      </c>
      <c r="BL10" s="29">
        <v>38</v>
      </c>
      <c r="BM10" s="29">
        <v>39</v>
      </c>
      <c r="BN10" s="29">
        <v>40</v>
      </c>
      <c r="BO10" s="29">
        <v>41</v>
      </c>
      <c r="BP10" s="29">
        <v>42</v>
      </c>
      <c r="BQ10" s="29">
        <v>43</v>
      </c>
      <c r="BR10" s="29">
        <v>44</v>
      </c>
      <c r="BS10" s="29">
        <v>45</v>
      </c>
      <c r="BT10" s="29">
        <v>46</v>
      </c>
      <c r="BU10" s="29">
        <v>47</v>
      </c>
      <c r="BV10" s="29">
        <v>48</v>
      </c>
      <c r="BW10" s="29">
        <v>49</v>
      </c>
      <c r="BX10" s="29">
        <v>50</v>
      </c>
      <c r="BY10" s="29">
        <v>51</v>
      </c>
      <c r="BZ10" s="29">
        <v>52</v>
      </c>
      <c r="CA10" s="29">
        <v>53</v>
      </c>
      <c r="CB10" s="29">
        <v>54</v>
      </c>
      <c r="CC10" s="29">
        <v>55</v>
      </c>
      <c r="CD10" s="29">
        <v>56</v>
      </c>
      <c r="CE10" s="29">
        <v>57</v>
      </c>
      <c r="CF10" s="29">
        <v>58</v>
      </c>
    </row>
    <row r="11" spans="1:84" x14ac:dyDescent="0.25">
      <c r="A11" s="5">
        <v>1</v>
      </c>
      <c r="B11" s="5" t="s">
        <v>35</v>
      </c>
      <c r="C11" s="13">
        <v>55.219369540000002</v>
      </c>
      <c r="D11" s="14" t="str">
        <f t="shared" ref="D11:D44" si="2">VLOOKUP(C11,color_table,2,1)</f>
        <v>color4</v>
      </c>
      <c r="E11" s="14" t="str">
        <f t="shared" ref="E11:E44" si="3">IF(show_province,B11,"")&amp;IF(AND(show_province,show_numbers),CHAR(10),"")&amp;IF(show_numbers,TEXT(C11,show_data),"")</f>
        <v>北京
55</v>
      </c>
      <c r="F11" s="5">
        <v>1</v>
      </c>
      <c r="G11" s="15">
        <v>0</v>
      </c>
      <c r="H11" s="14" t="s">
        <v>295</v>
      </c>
      <c r="I11" s="22"/>
      <c r="J11" s="23" t="str">
        <f>IF(AND(ISBLANK(G11),ISBLANK(G12)),"",CONCATENATE("[",TEXT(G11,show_data)," ,",IF(ISBLANK(G12),"",TEXT(G12,show_data)),")"))</f>
        <v>[0 ,30)</v>
      </c>
      <c r="AA11" s="30"/>
      <c r="AB11" s="30"/>
      <c r="AC11" s="31"/>
      <c r="AD11" s="32"/>
      <c r="AE11" s="33"/>
      <c r="AF11" s="34"/>
      <c r="AG11" s="32"/>
      <c r="AH11" s="63"/>
      <c r="AI11" s="34"/>
      <c r="AJ11" s="64"/>
      <c r="AK11" s="65"/>
      <c r="AL11" s="66"/>
      <c r="AM11" s="67"/>
      <c r="AN11" s="68"/>
      <c r="AO11" s="101"/>
      <c r="AP11" s="102"/>
      <c r="AQ11" s="103"/>
      <c r="AR11" s="104"/>
      <c r="AS11" s="105"/>
      <c r="AT11" s="106"/>
      <c r="AU11" s="107"/>
      <c r="AV11" s="108"/>
      <c r="AW11" s="137"/>
      <c r="AX11" s="137"/>
      <c r="AY11" s="138"/>
      <c r="AZ11" s="138"/>
      <c r="BA11" s="138"/>
      <c r="BB11" s="139"/>
      <c r="BC11" s="140"/>
      <c r="BD11" s="141"/>
      <c r="BE11" s="169"/>
      <c r="BF11" s="170"/>
      <c r="BG11" s="171"/>
      <c r="BH11" s="172"/>
      <c r="BI11" s="173"/>
      <c r="BJ11" s="174"/>
      <c r="BK11" s="175"/>
      <c r="BL11" s="176"/>
      <c r="BM11" s="224"/>
      <c r="BN11" s="225"/>
      <c r="BO11" s="226"/>
      <c r="BP11" s="227"/>
      <c r="BQ11" s="228"/>
      <c r="BR11" s="229"/>
      <c r="BS11" s="230"/>
      <c r="BT11" s="231"/>
      <c r="BU11" s="231"/>
      <c r="BV11" s="221"/>
      <c r="BW11" s="304"/>
      <c r="BX11" s="221"/>
      <c r="BY11" s="305"/>
      <c r="BZ11" s="306"/>
      <c r="CA11" s="307"/>
      <c r="CB11" s="308"/>
      <c r="CC11" s="363"/>
      <c r="CD11" s="364"/>
      <c r="CE11" s="365"/>
      <c r="CF11" s="366"/>
    </row>
    <row r="12" spans="1:84" x14ac:dyDescent="0.25">
      <c r="A12" s="5">
        <v>2</v>
      </c>
      <c r="B12" s="5" t="s">
        <v>96</v>
      </c>
      <c r="C12" s="16">
        <v>75.414407609999998</v>
      </c>
      <c r="D12" s="14" t="str">
        <f t="shared" si="2"/>
        <v>color4</v>
      </c>
      <c r="E12" s="14" t="str">
        <f t="shared" si="3"/>
        <v>天津
75</v>
      </c>
      <c r="F12" s="5">
        <v>2</v>
      </c>
      <c r="G12" s="15">
        <v>30</v>
      </c>
      <c r="H12" s="14" t="s">
        <v>296</v>
      </c>
      <c r="I12" s="24"/>
      <c r="J12" s="23" t="str">
        <f>IF(AND(ISBLANK(G12),ISBLANK(G13)),"",CONCATENATE("[",TEXT(G12,show_data)," ,",IF(ISBLANK(G13),"",TEXT(G13,show_data)),")"))</f>
        <v>[30 ,50)</v>
      </c>
      <c r="AA12" s="35"/>
      <c r="AB12" s="36"/>
      <c r="AC12" s="37"/>
      <c r="AD12" s="38"/>
      <c r="AE12" s="39"/>
      <c r="AF12" s="39"/>
      <c r="AG12" s="69"/>
      <c r="AH12" s="70"/>
      <c r="AI12" s="71"/>
      <c r="AJ12" s="72"/>
      <c r="AK12" s="73"/>
      <c r="AL12" s="74"/>
      <c r="AM12" s="75"/>
      <c r="AN12" s="76"/>
      <c r="AO12" s="109"/>
      <c r="AP12" s="110"/>
      <c r="AQ12" s="111"/>
      <c r="AR12" s="112"/>
      <c r="AS12" s="113"/>
      <c r="AT12" s="114"/>
      <c r="AU12" s="115"/>
      <c r="AV12" s="116"/>
      <c r="AW12" s="142"/>
      <c r="AX12" s="142"/>
      <c r="AY12" s="143"/>
      <c r="AZ12" s="143"/>
      <c r="BA12" s="143"/>
      <c r="BB12" s="144"/>
      <c r="BC12" s="69"/>
      <c r="BD12" s="145"/>
      <c r="BE12" s="177"/>
      <c r="BF12" s="178"/>
      <c r="BG12" s="179"/>
      <c r="BH12" s="180"/>
      <c r="BI12" s="181"/>
      <c r="BJ12" s="182"/>
      <c r="BK12" s="183"/>
      <c r="BL12" s="184"/>
      <c r="BM12" s="232"/>
      <c r="BN12" s="233"/>
      <c r="BO12" s="234"/>
      <c r="BP12" s="235"/>
      <c r="BQ12" s="236"/>
      <c r="BR12" s="237"/>
      <c r="BS12" s="238"/>
      <c r="BT12" s="239"/>
      <c r="BU12" s="239"/>
      <c r="BV12" s="218"/>
      <c r="BW12" s="309"/>
      <c r="BX12" s="218"/>
      <c r="BY12" s="310"/>
      <c r="BZ12" s="311"/>
      <c r="CA12" s="312"/>
      <c r="CB12" s="313"/>
      <c r="CC12" s="367"/>
      <c r="CD12" s="368"/>
      <c r="CE12" s="369"/>
      <c r="CF12" s="370"/>
    </row>
    <row r="13" spans="1:84" x14ac:dyDescent="0.25">
      <c r="A13" s="5">
        <v>3</v>
      </c>
      <c r="B13" s="5" t="s">
        <v>97</v>
      </c>
      <c r="C13" s="16">
        <v>77.057683979999993</v>
      </c>
      <c r="D13" s="14" t="str">
        <f t="shared" si="2"/>
        <v>color4</v>
      </c>
      <c r="E13" s="14" t="str">
        <f t="shared" si="3"/>
        <v>河北
77</v>
      </c>
      <c r="F13" s="5">
        <v>3</v>
      </c>
      <c r="G13" s="15">
        <v>50</v>
      </c>
      <c r="H13" s="14" t="s">
        <v>297</v>
      </c>
      <c r="I13" s="25"/>
      <c r="J13" s="23" t="str">
        <f>IF(AND(ISBLANK(G13),ISBLANK(G14)),"",CONCATENATE("[",TEXT(G13,show_data)," ,",IF(ISBLANK(G14),"",TEXT(G14,show_data)),")"))</f>
        <v>[50 ,70)</v>
      </c>
      <c r="AA13" s="40"/>
      <c r="AB13" s="41"/>
      <c r="AC13" s="42"/>
      <c r="AD13" s="43"/>
      <c r="AE13" s="44"/>
      <c r="AF13" s="45"/>
      <c r="AG13" s="77"/>
      <c r="AH13" s="78"/>
      <c r="AI13" s="79"/>
      <c r="AJ13" s="80"/>
      <c r="AK13" s="81"/>
      <c r="AL13" s="82"/>
      <c r="AM13" s="83"/>
      <c r="AN13" s="84"/>
      <c r="AO13" s="117"/>
      <c r="AP13" s="81"/>
      <c r="AQ13" s="118"/>
      <c r="AR13" s="119"/>
      <c r="AS13" s="104"/>
      <c r="AT13" s="120"/>
      <c r="AU13" s="104"/>
      <c r="AV13" s="104"/>
      <c r="AW13" s="104"/>
      <c r="AX13" s="146"/>
      <c r="AY13" s="147"/>
      <c r="AZ13" s="147"/>
      <c r="BA13" s="147"/>
      <c r="BB13" s="148"/>
      <c r="BC13" s="149"/>
      <c r="BD13" s="150"/>
      <c r="BE13" s="185"/>
      <c r="BF13" s="186"/>
      <c r="BG13" s="187"/>
      <c r="BH13" s="188"/>
      <c r="BI13" s="189"/>
      <c r="BJ13" s="190"/>
      <c r="BK13" s="191"/>
      <c r="BL13" s="192"/>
      <c r="BM13" s="240"/>
      <c r="BN13" s="241"/>
      <c r="BO13" s="242"/>
      <c r="BP13" s="243"/>
      <c r="BQ13" s="244"/>
      <c r="BR13" s="245"/>
      <c r="BS13" s="246"/>
      <c r="BT13" s="247"/>
      <c r="BU13" s="247"/>
      <c r="BV13" s="215"/>
      <c r="BW13" s="215"/>
      <c r="BX13" s="215"/>
      <c r="BY13" s="314"/>
      <c r="BZ13" s="315"/>
      <c r="CA13" s="316"/>
      <c r="CB13" s="317"/>
      <c r="CC13" s="371"/>
      <c r="CD13" s="372"/>
      <c r="CE13" s="373"/>
      <c r="CF13" s="374"/>
    </row>
    <row r="14" spans="1:84" x14ac:dyDescent="0.25">
      <c r="A14" s="5">
        <v>4</v>
      </c>
      <c r="B14" s="5" t="s">
        <v>98</v>
      </c>
      <c r="C14" s="16">
        <v>60.113213969999997</v>
      </c>
      <c r="D14" s="14" t="str">
        <f t="shared" si="2"/>
        <v>color4</v>
      </c>
      <c r="E14" s="14" t="str">
        <f t="shared" si="3"/>
        <v>山西
60</v>
      </c>
      <c r="F14" s="5">
        <v>4</v>
      </c>
      <c r="G14" s="15">
        <v>70</v>
      </c>
      <c r="H14" s="14" t="s">
        <v>298</v>
      </c>
      <c r="I14" s="26"/>
      <c r="J14" s="23" t="str">
        <f>IF(AND(ISBLANK(G14),ISBLANK(G15)),"",CONCATENATE("[",TEXT(G14,show_data)," ,",IF(ISBLANK(G15),"",TEXT(G15,show_data)),")"))</f>
        <v>[70 ,)</v>
      </c>
      <c r="AA14" s="46"/>
      <c r="AB14" s="47"/>
      <c r="AC14" s="48"/>
      <c r="AD14" s="49"/>
      <c r="AE14" s="50"/>
      <c r="AF14" s="51"/>
      <c r="AG14" s="85"/>
      <c r="AH14" s="86"/>
      <c r="AI14" s="87"/>
      <c r="AJ14" s="88"/>
      <c r="AK14" s="89"/>
      <c r="AL14" s="90"/>
      <c r="AM14" s="91"/>
      <c r="AN14" s="92"/>
      <c r="AO14" s="46"/>
      <c r="AP14" s="121"/>
      <c r="AQ14" s="122"/>
      <c r="AR14" s="123"/>
      <c r="AS14" s="124"/>
      <c r="AT14" s="125"/>
      <c r="AU14" s="126"/>
      <c r="AV14" s="127"/>
      <c r="AW14" s="151"/>
      <c r="AX14" s="152"/>
      <c r="AY14" s="153"/>
      <c r="AZ14" s="154"/>
      <c r="BA14" s="155"/>
      <c r="BB14" s="156"/>
      <c r="BC14" s="157"/>
      <c r="BD14" s="158"/>
      <c r="BE14" s="193"/>
      <c r="BF14" s="194"/>
      <c r="BG14" s="195"/>
      <c r="BH14" s="196"/>
      <c r="BI14" s="197"/>
      <c r="BJ14" s="198"/>
      <c r="BK14" s="199"/>
      <c r="BL14" s="200"/>
      <c r="BM14" s="248"/>
      <c r="BN14" s="249"/>
      <c r="BO14" s="250"/>
      <c r="BP14" s="251"/>
      <c r="BQ14" s="252"/>
      <c r="BR14" s="253"/>
      <c r="BS14" s="254"/>
      <c r="BT14" s="255"/>
      <c r="BU14" s="255"/>
      <c r="BV14" s="212"/>
      <c r="BW14" s="212"/>
      <c r="BX14" s="212"/>
      <c r="BY14" s="318"/>
      <c r="BZ14" s="319"/>
      <c r="CA14" s="320"/>
      <c r="CB14" s="321"/>
      <c r="CC14" s="375"/>
      <c r="CD14" s="376"/>
      <c r="CE14" s="377"/>
      <c r="CF14" s="378"/>
    </row>
    <row r="15" spans="1:84" x14ac:dyDescent="0.25">
      <c r="A15" s="5">
        <v>5</v>
      </c>
      <c r="B15" s="5" t="s">
        <v>99</v>
      </c>
      <c r="C15" s="16">
        <v>36.538700380000002</v>
      </c>
      <c r="D15" s="14" t="str">
        <f t="shared" si="2"/>
        <v>color3</v>
      </c>
      <c r="E15" s="14" t="str">
        <f t="shared" si="3"/>
        <v>内蒙古
37</v>
      </c>
      <c r="F15" s="5">
        <v>5</v>
      </c>
      <c r="G15" s="15"/>
      <c r="H15" s="14" t="s">
        <v>308</v>
      </c>
      <c r="I15" s="27"/>
      <c r="J15" s="23" t="str">
        <f>IF(AND(ISBLANK(G15),ISBLANK(G16)),"",CONCATENATE("[",TEXT(G15,show_data)," , ",IF(ISBLANK(G16),"",TEXT(G16,show_data))))</f>
        <v/>
      </c>
      <c r="AA15" s="52"/>
      <c r="AB15" s="53"/>
      <c r="AC15" s="54"/>
      <c r="AD15" s="55"/>
      <c r="AE15" s="56"/>
      <c r="AF15" s="57"/>
      <c r="AG15" s="93"/>
      <c r="AH15" s="94"/>
      <c r="AI15" s="95"/>
      <c r="AJ15" s="96"/>
      <c r="AK15" s="97"/>
      <c r="AL15" s="98"/>
      <c r="AM15" s="99"/>
      <c r="AN15" s="100"/>
      <c r="AO15" s="55"/>
      <c r="AP15" s="128"/>
      <c r="AQ15" s="129"/>
      <c r="AR15" s="130"/>
      <c r="AS15" s="131"/>
      <c r="AT15" s="132"/>
      <c r="AU15" s="133"/>
      <c r="AV15" s="134"/>
      <c r="AW15" s="159"/>
      <c r="AX15" s="160"/>
      <c r="AY15" s="161"/>
      <c r="AZ15" s="162"/>
      <c r="BA15" s="163"/>
      <c r="BB15" s="164"/>
      <c r="BC15" s="165"/>
      <c r="BD15" s="166"/>
      <c r="BE15" s="201"/>
      <c r="BF15" s="202"/>
      <c r="BG15" s="203"/>
      <c r="BH15" s="204"/>
      <c r="BI15" s="205"/>
      <c r="BJ15" s="206"/>
      <c r="BK15" s="207"/>
      <c r="BL15" s="208"/>
      <c r="BM15" s="256"/>
      <c r="BN15" s="257"/>
      <c r="BO15" s="258"/>
      <c r="BP15" s="259"/>
      <c r="BQ15" s="260"/>
      <c r="BR15" s="261"/>
      <c r="BS15" s="262"/>
      <c r="BT15" s="263"/>
      <c r="BU15" s="263"/>
      <c r="BV15" s="322"/>
      <c r="BW15" s="209"/>
      <c r="BX15" s="209"/>
      <c r="BY15" s="323"/>
      <c r="BZ15" s="324"/>
      <c r="CA15" s="325"/>
      <c r="CB15" s="326"/>
      <c r="CC15" s="379"/>
      <c r="CD15" s="380"/>
      <c r="CE15" s="381"/>
      <c r="CF15" s="382"/>
    </row>
    <row r="16" spans="1:84" x14ac:dyDescent="0.25">
      <c r="A16" s="5">
        <v>6</v>
      </c>
      <c r="B16" s="5" t="s">
        <v>100</v>
      </c>
      <c r="C16" s="16">
        <v>59.06472394</v>
      </c>
      <c r="D16" s="14" t="str">
        <f t="shared" si="2"/>
        <v>color4</v>
      </c>
      <c r="E16" s="14" t="str">
        <f t="shared" si="3"/>
        <v>辽宁
59</v>
      </c>
      <c r="G16" s="17"/>
      <c r="H16" s="14"/>
      <c r="I16" s="27"/>
      <c r="J16" s="23"/>
      <c r="AA16" s="58"/>
      <c r="AB16" s="58"/>
      <c r="AC16" s="58"/>
      <c r="AD16" s="58"/>
      <c r="AE16" s="58"/>
      <c r="AF16" s="58"/>
      <c r="AG16" s="58"/>
      <c r="AH16" s="58"/>
      <c r="AI16" s="58"/>
      <c r="AJ16" s="58"/>
      <c r="AK16" s="58"/>
      <c r="AL16" s="58"/>
      <c r="AM16" s="58"/>
      <c r="AN16" s="58"/>
      <c r="AO16" s="58"/>
      <c r="AP16" s="58"/>
      <c r="AQ16" s="58"/>
      <c r="AR16" s="58"/>
      <c r="AS16" s="58"/>
      <c r="AT16" s="58"/>
      <c r="AU16" s="58"/>
      <c r="AV16" s="58"/>
      <c r="AW16" s="58"/>
      <c r="AX16" s="58"/>
      <c r="AY16" s="58"/>
      <c r="AZ16" s="58"/>
      <c r="BA16" s="58"/>
      <c r="BB16" s="58"/>
      <c r="BC16" s="58"/>
      <c r="BD16" s="58"/>
      <c r="BE16" s="58"/>
      <c r="BF16" s="58"/>
      <c r="BG16" s="58"/>
      <c r="BH16" s="58"/>
      <c r="BI16" s="58"/>
      <c r="BJ16" s="209"/>
      <c r="BK16" s="210"/>
      <c r="BL16" s="211"/>
      <c r="BM16" s="264"/>
      <c r="BN16" s="265"/>
      <c r="BO16" s="266"/>
      <c r="BP16" s="267"/>
      <c r="BQ16" s="268"/>
      <c r="BR16" s="269"/>
      <c r="BS16" s="270"/>
      <c r="BT16" s="271"/>
      <c r="BU16" s="327"/>
      <c r="BV16" s="328"/>
      <c r="BW16" s="329"/>
      <c r="BX16" s="206"/>
      <c r="BY16" s="330"/>
      <c r="BZ16" s="331"/>
      <c r="CA16" s="332"/>
      <c r="CB16" s="333"/>
      <c r="CC16" s="383"/>
      <c r="CD16" s="384"/>
      <c r="CE16" s="385"/>
      <c r="CF16" s="386"/>
    </row>
    <row r="17" spans="1:84" x14ac:dyDescent="0.25">
      <c r="A17" s="5">
        <v>7</v>
      </c>
      <c r="B17" s="5" t="s">
        <v>101</v>
      </c>
      <c r="C17" s="16">
        <v>65.300779320000004</v>
      </c>
      <c r="D17" s="14" t="str">
        <f t="shared" si="2"/>
        <v>color4</v>
      </c>
      <c r="E17" s="14" t="str">
        <f t="shared" si="3"/>
        <v>吉林
65</v>
      </c>
      <c r="G17" s="17"/>
      <c r="H17" s="14"/>
      <c r="I17" s="27"/>
      <c r="J17" s="23"/>
      <c r="AA17" s="58"/>
      <c r="AB17" s="58"/>
      <c r="AC17" s="58"/>
      <c r="AD17" s="58"/>
      <c r="AE17" s="58"/>
      <c r="AF17" s="58"/>
      <c r="AG17" s="58"/>
      <c r="AH17" s="58"/>
      <c r="AI17" s="58"/>
      <c r="AJ17" s="58"/>
      <c r="AK17" s="58"/>
      <c r="AL17" s="58"/>
      <c r="AM17" s="58"/>
      <c r="AN17" s="58"/>
      <c r="AO17" s="58"/>
      <c r="AP17" s="58"/>
      <c r="AQ17" s="58"/>
      <c r="AR17" s="58"/>
      <c r="AS17" s="58"/>
      <c r="AT17" s="58"/>
      <c r="AU17" s="58"/>
      <c r="AV17" s="58"/>
      <c r="AW17" s="58"/>
      <c r="AX17" s="58"/>
      <c r="AY17" s="58"/>
      <c r="AZ17" s="58"/>
      <c r="BA17" s="58"/>
      <c r="BB17" s="58"/>
      <c r="BC17" s="58"/>
      <c r="BD17" s="58"/>
      <c r="BE17" s="58"/>
      <c r="BF17" s="58"/>
      <c r="BG17" s="58"/>
      <c r="BH17" s="58"/>
      <c r="BI17" s="58"/>
      <c r="BJ17" s="212"/>
      <c r="BK17" s="213"/>
      <c r="BL17" s="214"/>
      <c r="BM17" s="272"/>
      <c r="BN17" s="273"/>
      <c r="BO17" s="274"/>
      <c r="BP17" s="275"/>
      <c r="BQ17" s="276"/>
      <c r="BR17" s="277"/>
      <c r="BS17" s="278"/>
      <c r="BT17" s="279"/>
      <c r="BU17" s="334"/>
      <c r="BV17" s="335"/>
      <c r="BW17" s="336"/>
      <c r="BX17" s="198"/>
      <c r="BY17" s="337"/>
      <c r="BZ17" s="338"/>
      <c r="CA17" s="339"/>
      <c r="CB17" s="340"/>
      <c r="CC17" s="387"/>
      <c r="CD17" s="388"/>
      <c r="CE17" s="389"/>
      <c r="CF17" s="390"/>
    </row>
    <row r="18" spans="1:84" x14ac:dyDescent="0.25">
      <c r="A18" s="5">
        <v>8</v>
      </c>
      <c r="B18" s="5" t="s">
        <v>102</v>
      </c>
      <c r="C18" s="16">
        <v>57.080847730000002</v>
      </c>
      <c r="D18" s="14" t="str">
        <f t="shared" si="2"/>
        <v>color4</v>
      </c>
      <c r="E18" s="14" t="str">
        <f t="shared" si="3"/>
        <v>黑龙江
57</v>
      </c>
      <c r="G18" s="17"/>
      <c r="H18" s="14"/>
      <c r="I18" s="27"/>
      <c r="J18" s="23"/>
      <c r="AA18" s="58"/>
      <c r="AB18" s="58"/>
      <c r="AC18" s="58"/>
      <c r="AD18" s="58"/>
      <c r="AE18" s="58"/>
      <c r="AF18" s="58"/>
      <c r="AG18" s="58"/>
      <c r="AH18" s="58"/>
      <c r="AI18" s="58"/>
      <c r="AJ18" s="58"/>
      <c r="AK18" s="58"/>
      <c r="AL18" s="58"/>
      <c r="AM18" s="58"/>
      <c r="AN18" s="58"/>
      <c r="AO18" s="58"/>
      <c r="AP18" s="58"/>
      <c r="AQ18" s="58"/>
      <c r="AR18" s="58"/>
      <c r="AS18" s="58"/>
      <c r="AT18" s="58"/>
      <c r="AU18" s="58"/>
      <c r="AV18" s="58"/>
      <c r="AW18" s="58"/>
      <c r="AX18" s="58"/>
      <c r="AY18" s="58"/>
      <c r="AZ18" s="58"/>
      <c r="BA18" s="58"/>
      <c r="BB18" s="58"/>
      <c r="BC18" s="58"/>
      <c r="BD18" s="58"/>
      <c r="BE18" s="58"/>
      <c r="BF18" s="58"/>
      <c r="BG18" s="58"/>
      <c r="BH18" s="58"/>
      <c r="BI18" s="58"/>
      <c r="BJ18" s="215"/>
      <c r="BK18" s="216"/>
      <c r="BL18" s="217"/>
      <c r="BM18" s="280"/>
      <c r="BN18" s="281"/>
      <c r="BO18" s="282"/>
      <c r="BP18" s="283"/>
      <c r="BQ18" s="284"/>
      <c r="BR18" s="285"/>
      <c r="BS18" s="286"/>
      <c r="BT18" s="287"/>
      <c r="BU18" s="341"/>
      <c r="BV18" s="342"/>
      <c r="BW18" s="343"/>
      <c r="BX18" s="190"/>
      <c r="BY18" s="344"/>
      <c r="BZ18" s="345"/>
      <c r="CA18" s="346"/>
      <c r="CB18" s="347"/>
      <c r="CC18" s="391"/>
      <c r="CD18" s="392"/>
      <c r="CE18" s="393"/>
      <c r="CF18" s="394"/>
    </row>
    <row r="19" spans="1:84" x14ac:dyDescent="0.25">
      <c r="A19" s="5">
        <v>9</v>
      </c>
      <c r="B19" s="5" t="s">
        <v>103</v>
      </c>
      <c r="C19" s="16">
        <v>57.611661359999999</v>
      </c>
      <c r="D19" s="14" t="str">
        <f t="shared" si="2"/>
        <v>color4</v>
      </c>
      <c r="E19" s="14" t="str">
        <f t="shared" si="3"/>
        <v>上海
58</v>
      </c>
      <c r="G19" s="17"/>
      <c r="H19" s="14"/>
      <c r="I19" s="27"/>
      <c r="J19" s="23"/>
      <c r="AA19" s="58"/>
      <c r="AB19" s="58"/>
      <c r="AC19" s="58"/>
      <c r="AD19" s="58"/>
      <c r="AE19" s="58"/>
      <c r="AF19" s="58"/>
      <c r="AG19" s="58"/>
      <c r="AH19" s="58"/>
      <c r="AI19" s="58"/>
      <c r="AJ19" s="58"/>
      <c r="AK19" s="58"/>
      <c r="AL19" s="58"/>
      <c r="AM19" s="58"/>
      <c r="AN19" s="58"/>
      <c r="AO19" s="58"/>
      <c r="AP19" s="58"/>
      <c r="AQ19" s="58"/>
      <c r="AR19" s="58"/>
      <c r="AS19" s="58"/>
      <c r="AT19" s="58"/>
      <c r="AU19" s="58"/>
      <c r="AV19" s="58"/>
      <c r="AW19" s="58"/>
      <c r="AX19" s="58"/>
      <c r="AY19" s="58"/>
      <c r="AZ19" s="58"/>
      <c r="BA19" s="58"/>
      <c r="BB19" s="58"/>
      <c r="BC19" s="58"/>
      <c r="BD19" s="58"/>
      <c r="BE19" s="58"/>
      <c r="BF19" s="58"/>
      <c r="BG19" s="58"/>
      <c r="BH19" s="58"/>
      <c r="BI19" s="58"/>
      <c r="BJ19" s="218"/>
      <c r="BK19" s="219"/>
      <c r="BL19" s="220"/>
      <c r="BM19" s="288"/>
      <c r="BN19" s="289"/>
      <c r="BO19" s="290"/>
      <c r="BP19" s="291"/>
      <c r="BQ19" s="292"/>
      <c r="BR19" s="293"/>
      <c r="BS19" s="294"/>
      <c r="BT19" s="295"/>
      <c r="BU19" s="348"/>
      <c r="BV19" s="349"/>
      <c r="BW19" s="350"/>
      <c r="BX19" s="182"/>
      <c r="BY19" s="351"/>
      <c r="BZ19" s="352"/>
      <c r="CA19" s="353"/>
      <c r="CB19" s="354"/>
      <c r="CC19" s="395"/>
      <c r="CD19" s="396"/>
      <c r="CE19" s="397"/>
      <c r="CF19" s="398"/>
    </row>
    <row r="20" spans="1:84" x14ac:dyDescent="0.25">
      <c r="A20" s="5">
        <v>10</v>
      </c>
      <c r="B20" s="5" t="s">
        <v>104</v>
      </c>
      <c r="C20" s="16">
        <v>61.634934100000002</v>
      </c>
      <c r="D20" s="14" t="str">
        <f t="shared" si="2"/>
        <v>color4</v>
      </c>
      <c r="E20" s="14" t="str">
        <f t="shared" si="3"/>
        <v>江苏
62</v>
      </c>
      <c r="G20" s="17"/>
      <c r="H20" s="14"/>
      <c r="J20" s="23"/>
      <c r="AA20" s="58"/>
      <c r="AB20" s="58"/>
      <c r="AC20" s="58"/>
      <c r="AD20" s="58"/>
      <c r="AE20" s="58"/>
      <c r="AF20" s="58"/>
      <c r="AG20" s="58"/>
      <c r="AH20" s="58"/>
      <c r="AI20" s="58"/>
      <c r="AJ20" s="58"/>
      <c r="AK20" s="58"/>
      <c r="AL20" s="58"/>
      <c r="AM20" s="58"/>
      <c r="AN20" s="58"/>
      <c r="AO20" s="58"/>
      <c r="AP20" s="58"/>
      <c r="AQ20" s="58"/>
      <c r="AR20" s="58"/>
      <c r="AS20" s="58"/>
      <c r="AT20" s="58"/>
      <c r="AU20" s="58"/>
      <c r="AV20" s="58"/>
      <c r="AW20" s="58"/>
      <c r="AX20" s="58"/>
      <c r="AY20" s="58"/>
      <c r="AZ20" s="58"/>
      <c r="BA20" s="58"/>
      <c r="BB20" s="58"/>
      <c r="BC20" s="58"/>
      <c r="BD20" s="58"/>
      <c r="BE20" s="58"/>
      <c r="BF20" s="58"/>
      <c r="BG20" s="58"/>
      <c r="BH20" s="58"/>
      <c r="BI20" s="58"/>
      <c r="BJ20" s="221"/>
      <c r="BK20" s="222"/>
      <c r="BL20" s="223"/>
      <c r="BM20" s="296"/>
      <c r="BN20" s="297"/>
      <c r="BO20" s="298"/>
      <c r="BP20" s="299"/>
      <c r="BQ20" s="300"/>
      <c r="BR20" s="301"/>
      <c r="BS20" s="302"/>
      <c r="BT20" s="303"/>
      <c r="BU20" s="355"/>
      <c r="BV20" s="356"/>
      <c r="BW20" s="357"/>
      <c r="BX20" s="358"/>
      <c r="BY20" s="359"/>
      <c r="BZ20" s="360"/>
      <c r="CA20" s="361"/>
      <c r="CB20" s="362"/>
      <c r="CC20" s="399"/>
      <c r="CD20" s="400"/>
      <c r="CE20" s="401"/>
      <c r="CF20" s="402"/>
    </row>
    <row r="21" spans="1:84" x14ac:dyDescent="0.3">
      <c r="A21" s="5">
        <v>11</v>
      </c>
      <c r="B21" s="5" t="s">
        <v>105</v>
      </c>
      <c r="C21" s="16">
        <v>79.670246090000006</v>
      </c>
      <c r="D21" s="14" t="str">
        <f t="shared" si="2"/>
        <v>color4</v>
      </c>
      <c r="E21" s="14" t="str">
        <f t="shared" si="3"/>
        <v>浙江
80</v>
      </c>
    </row>
    <row r="22" spans="1:84" ht="13" x14ac:dyDescent="0.3">
      <c r="A22" s="5">
        <v>12</v>
      </c>
      <c r="B22" s="5" t="s">
        <v>106</v>
      </c>
      <c r="C22" s="16">
        <v>84.900171110000002</v>
      </c>
      <c r="D22" s="14" t="str">
        <f t="shared" si="2"/>
        <v>color4</v>
      </c>
      <c r="E22" s="14" t="str">
        <f t="shared" si="3"/>
        <v>安徽
85</v>
      </c>
      <c r="G22" s="18" t="str">
        <f>IF(AND(COUNTA(G11:G20)&lt;=5,J7&gt;35),"请注意，配色方案应与分档设置相匹配，如5档对应5个颜色。","")</f>
        <v/>
      </c>
      <c r="AA22" s="59" t="s">
        <v>299</v>
      </c>
      <c r="AB22" s="60"/>
      <c r="AC22" s="60"/>
      <c r="AD22" s="60"/>
      <c r="AE22" s="60"/>
      <c r="AF22" s="60"/>
      <c r="AG22" s="60"/>
      <c r="AH22" s="60"/>
      <c r="AI22" s="60"/>
      <c r="AJ22" s="60"/>
      <c r="AK22" s="60"/>
      <c r="AL22" s="60"/>
      <c r="AM22" s="60"/>
      <c r="AN22" s="60"/>
      <c r="AO22" s="60"/>
      <c r="AP22" s="60"/>
      <c r="AQ22" s="60"/>
      <c r="AR22" s="60"/>
      <c r="AS22" s="135" t="s">
        <v>300</v>
      </c>
      <c r="AT22" s="136"/>
      <c r="AU22" s="136"/>
      <c r="AV22" s="136"/>
      <c r="AW22" s="136"/>
      <c r="AX22" s="136"/>
      <c r="AY22" s="136"/>
      <c r="AZ22" s="136"/>
      <c r="BA22" s="136"/>
      <c r="BB22" s="167" t="s">
        <v>301</v>
      </c>
      <c r="BC22" s="168"/>
      <c r="BD22" s="168"/>
      <c r="BE22" s="168"/>
      <c r="BF22" s="168"/>
      <c r="BG22" s="168"/>
      <c r="BH22" s="168"/>
      <c r="BI22" s="168"/>
      <c r="BJ22" s="60" t="s">
        <v>302</v>
      </c>
      <c r="BK22" s="60"/>
      <c r="BL22" s="60"/>
      <c r="BM22" s="60"/>
      <c r="BN22" s="60"/>
      <c r="BO22" s="60"/>
      <c r="BP22" s="60"/>
      <c r="BQ22" s="60"/>
      <c r="BR22" s="60"/>
      <c r="BS22" s="60"/>
      <c r="BT22" s="60"/>
      <c r="BU22" s="60"/>
      <c r="BV22" s="60"/>
      <c r="BW22" s="60"/>
      <c r="BX22" s="60"/>
      <c r="BY22" s="136" t="s">
        <v>303</v>
      </c>
      <c r="BZ22" s="136"/>
      <c r="CA22" s="136"/>
      <c r="CB22" s="136"/>
      <c r="CC22" s="136"/>
      <c r="CD22" s="136"/>
    </row>
    <row r="23" spans="1:84" x14ac:dyDescent="0.3">
      <c r="A23" s="5">
        <v>13</v>
      </c>
      <c r="B23" s="5" t="s">
        <v>107</v>
      </c>
      <c r="C23" s="16">
        <v>86.935378819999997</v>
      </c>
      <c r="D23" s="14" t="str">
        <f t="shared" si="2"/>
        <v>color4</v>
      </c>
      <c r="E23" s="14" t="str">
        <f t="shared" si="3"/>
        <v>福建
87</v>
      </c>
      <c r="G23" s="18" t="str">
        <f>IF(AND(COUNTA(G11:G20)&gt;5,J7&lt;=35),"请注意，配色方案应与分档设置相匹配，如5档对应5个颜色。","")</f>
        <v/>
      </c>
    </row>
    <row r="24" spans="1:84" x14ac:dyDescent="0.3">
      <c r="A24" s="5">
        <v>14</v>
      </c>
      <c r="B24" s="5" t="s">
        <v>108</v>
      </c>
      <c r="C24" s="16">
        <v>77.605053960000006</v>
      </c>
      <c r="D24" s="14" t="str">
        <f t="shared" si="2"/>
        <v>color4</v>
      </c>
      <c r="E24" s="14" t="str">
        <f t="shared" si="3"/>
        <v>江西
78</v>
      </c>
    </row>
    <row r="25" spans="1:84" x14ac:dyDescent="0.3">
      <c r="A25" s="5">
        <v>15</v>
      </c>
      <c r="B25" s="5" t="s">
        <v>109</v>
      </c>
      <c r="C25" s="16">
        <v>81.192389550000001</v>
      </c>
      <c r="D25" s="14" t="str">
        <f t="shared" si="2"/>
        <v>color4</v>
      </c>
      <c r="E25" s="14" t="str">
        <f t="shared" si="3"/>
        <v>山东
81</v>
      </c>
      <c r="CF25" s="403">
        <v>1</v>
      </c>
    </row>
    <row r="26" spans="1:84" x14ac:dyDescent="0.3">
      <c r="A26" s="5">
        <v>16</v>
      </c>
      <c r="B26" s="5" t="s">
        <v>110</v>
      </c>
      <c r="C26" s="16">
        <v>72.144548779999994</v>
      </c>
      <c r="D26" s="14" t="str">
        <f t="shared" si="2"/>
        <v>color4</v>
      </c>
      <c r="E26" s="14" t="str">
        <f t="shared" si="3"/>
        <v>河南
72</v>
      </c>
      <c r="CF26" s="403">
        <v>2</v>
      </c>
    </row>
    <row r="27" spans="1:84" x14ac:dyDescent="0.3">
      <c r="A27" s="5">
        <v>17</v>
      </c>
      <c r="B27" s="5" t="s">
        <v>111</v>
      </c>
      <c r="C27" s="16">
        <v>86.657352169999996</v>
      </c>
      <c r="D27" s="14" t="str">
        <f t="shared" si="2"/>
        <v>color4</v>
      </c>
      <c r="E27" s="14" t="str">
        <f t="shared" si="3"/>
        <v>湖北
87</v>
      </c>
      <c r="CF27" s="403">
        <v>3</v>
      </c>
    </row>
    <row r="28" spans="1:84" x14ac:dyDescent="0.3">
      <c r="A28" s="5">
        <v>18</v>
      </c>
      <c r="B28" s="5" t="s">
        <v>112</v>
      </c>
      <c r="C28" s="16">
        <v>72.149930499999996</v>
      </c>
      <c r="D28" s="14" t="str">
        <f t="shared" si="2"/>
        <v>color4</v>
      </c>
      <c r="E28" s="14" t="str">
        <f t="shared" si="3"/>
        <v>湖南
72</v>
      </c>
      <c r="CF28" s="403">
        <v>4</v>
      </c>
    </row>
    <row r="29" spans="1:84" x14ac:dyDescent="0.3">
      <c r="A29" s="5">
        <v>19</v>
      </c>
      <c r="B29" s="5" t="s">
        <v>113</v>
      </c>
      <c r="C29" s="16">
        <v>78.543271090000005</v>
      </c>
      <c r="D29" s="14" t="str">
        <f t="shared" si="2"/>
        <v>color4</v>
      </c>
      <c r="E29" s="14" t="str">
        <f t="shared" si="3"/>
        <v>广东
79</v>
      </c>
      <c r="CF29" s="403">
        <v>5</v>
      </c>
    </row>
    <row r="30" spans="1:84" x14ac:dyDescent="0.3">
      <c r="A30" s="5">
        <v>20</v>
      </c>
      <c r="B30" s="5" t="s">
        <v>114</v>
      </c>
      <c r="C30" s="16">
        <v>81.449582269999993</v>
      </c>
      <c r="D30" s="14" t="str">
        <f t="shared" si="2"/>
        <v>color4</v>
      </c>
      <c r="E30" s="14" t="str">
        <f t="shared" si="3"/>
        <v>广西
81</v>
      </c>
      <c r="CF30" s="403">
        <v>6</v>
      </c>
    </row>
    <row r="31" spans="1:84" x14ac:dyDescent="0.3">
      <c r="A31" s="5">
        <v>21</v>
      </c>
      <c r="B31" s="5" t="s">
        <v>115</v>
      </c>
      <c r="C31" s="16">
        <v>92.193278239999998</v>
      </c>
      <c r="D31" s="14" t="str">
        <f t="shared" si="2"/>
        <v>color4</v>
      </c>
      <c r="E31" s="14" t="str">
        <f t="shared" si="3"/>
        <v>海南
92</v>
      </c>
      <c r="CF31" s="403">
        <v>7</v>
      </c>
    </row>
    <row r="32" spans="1:84" x14ac:dyDescent="0.3">
      <c r="A32" s="5">
        <v>22</v>
      </c>
      <c r="B32" s="5" t="s">
        <v>116</v>
      </c>
      <c r="C32" s="16">
        <v>77.79617039</v>
      </c>
      <c r="D32" s="14" t="str">
        <f t="shared" si="2"/>
        <v>color4</v>
      </c>
      <c r="E32" s="14" t="str">
        <f t="shared" si="3"/>
        <v>重庆
78</v>
      </c>
      <c r="CF32" s="403">
        <v>8</v>
      </c>
    </row>
    <row r="33" spans="1:84" x14ac:dyDescent="0.3">
      <c r="A33" s="5">
        <v>23</v>
      </c>
      <c r="B33" s="5" t="s">
        <v>117</v>
      </c>
      <c r="C33" s="16">
        <v>69.88233898</v>
      </c>
      <c r="D33" s="14" t="str">
        <f t="shared" si="2"/>
        <v>color4</v>
      </c>
      <c r="E33" s="14" t="str">
        <f t="shared" si="3"/>
        <v>四川
70</v>
      </c>
      <c r="CF33" s="403">
        <v>9</v>
      </c>
    </row>
    <row r="34" spans="1:84" ht="13" x14ac:dyDescent="0.3">
      <c r="A34" s="5">
        <v>24</v>
      </c>
      <c r="B34" s="5" t="s">
        <v>118</v>
      </c>
      <c r="C34" s="16">
        <v>66.128223309999996</v>
      </c>
      <c r="D34" s="14" t="str">
        <f t="shared" si="2"/>
        <v>color4</v>
      </c>
      <c r="E34" s="14" t="str">
        <f t="shared" si="3"/>
        <v>贵州
66</v>
      </c>
      <c r="AA34" s="61"/>
      <c r="CF34" s="403">
        <v>10</v>
      </c>
    </row>
    <row r="35" spans="1:84" x14ac:dyDescent="0.3">
      <c r="A35" s="5">
        <v>25</v>
      </c>
      <c r="B35" s="5" t="s">
        <v>119</v>
      </c>
      <c r="C35" s="16">
        <v>75.820579480000006</v>
      </c>
      <c r="D35" s="14" t="str">
        <f t="shared" si="2"/>
        <v>color4</v>
      </c>
      <c r="E35" s="14" t="str">
        <f t="shared" si="3"/>
        <v>云南
76</v>
      </c>
      <c r="CF35" s="403">
        <v>11</v>
      </c>
    </row>
    <row r="36" spans="1:84" x14ac:dyDescent="0.3">
      <c r="A36" s="5">
        <v>26</v>
      </c>
      <c r="B36" s="5" t="s">
        <v>304</v>
      </c>
      <c r="C36" s="16">
        <v>0</v>
      </c>
      <c r="D36" s="14" t="str">
        <f t="shared" si="2"/>
        <v>color1</v>
      </c>
      <c r="E36" s="14" t="str">
        <f t="shared" si="3"/>
        <v>西藏
0</v>
      </c>
      <c r="CF36" s="403">
        <v>12</v>
      </c>
    </row>
    <row r="37" spans="1:84" x14ac:dyDescent="0.3">
      <c r="A37" s="5">
        <v>27</v>
      </c>
      <c r="B37" s="5" t="s">
        <v>120</v>
      </c>
      <c r="C37" s="16">
        <v>60.113213969999997</v>
      </c>
      <c r="D37" s="14" t="str">
        <f t="shared" si="2"/>
        <v>color4</v>
      </c>
      <c r="E37" s="14" t="str">
        <f t="shared" si="3"/>
        <v>陕西
60</v>
      </c>
      <c r="CF37" s="403">
        <v>13</v>
      </c>
    </row>
    <row r="38" spans="1:84" x14ac:dyDescent="0.3">
      <c r="A38" s="5">
        <v>28</v>
      </c>
      <c r="B38" s="5" t="s">
        <v>121</v>
      </c>
      <c r="C38" s="16">
        <v>89.374060700000001</v>
      </c>
      <c r="D38" s="14" t="str">
        <f t="shared" si="2"/>
        <v>color4</v>
      </c>
      <c r="E38" s="14" t="str">
        <f t="shared" si="3"/>
        <v>甘肃
89</v>
      </c>
      <c r="CF38" s="403">
        <v>14</v>
      </c>
    </row>
    <row r="39" spans="1:84" x14ac:dyDescent="0.3">
      <c r="A39" s="5">
        <v>29</v>
      </c>
      <c r="B39" s="5" t="s">
        <v>122</v>
      </c>
      <c r="C39" s="16">
        <v>60.147905719999997</v>
      </c>
      <c r="D39" s="14" t="str">
        <f t="shared" si="2"/>
        <v>color4</v>
      </c>
      <c r="E39" s="14" t="str">
        <f t="shared" si="3"/>
        <v>青海
60</v>
      </c>
      <c r="AA39" s="62"/>
      <c r="CF39" s="403">
        <v>15</v>
      </c>
    </row>
    <row r="40" spans="1:84" x14ac:dyDescent="0.3">
      <c r="A40" s="5">
        <v>30</v>
      </c>
      <c r="B40" s="5" t="s">
        <v>123</v>
      </c>
      <c r="C40" s="16">
        <v>82.796972740000001</v>
      </c>
      <c r="D40" s="14" t="str">
        <f t="shared" si="2"/>
        <v>color4</v>
      </c>
      <c r="E40" s="14" t="str">
        <f t="shared" si="3"/>
        <v>宁夏
83</v>
      </c>
      <c r="CF40" s="403">
        <v>16</v>
      </c>
    </row>
    <row r="41" spans="1:84" x14ac:dyDescent="0.3">
      <c r="A41" s="5">
        <v>31</v>
      </c>
      <c r="B41" s="5" t="s">
        <v>124</v>
      </c>
      <c r="C41" s="16">
        <v>31.735461260000001</v>
      </c>
      <c r="D41" s="14" t="str">
        <f t="shared" si="2"/>
        <v>color2</v>
      </c>
      <c r="E41" s="14" t="str">
        <f t="shared" si="3"/>
        <v>新疆
32</v>
      </c>
      <c r="CF41" s="403">
        <v>17</v>
      </c>
    </row>
    <row r="42" spans="1:84" x14ac:dyDescent="0.3">
      <c r="A42" s="5">
        <v>32</v>
      </c>
      <c r="B42" s="5" t="s">
        <v>305</v>
      </c>
      <c r="C42" s="19">
        <v>0</v>
      </c>
      <c r="D42" s="14" t="str">
        <f t="shared" si="2"/>
        <v>color1</v>
      </c>
      <c r="E42" s="14" t="str">
        <f t="shared" si="3"/>
        <v>台湾
0</v>
      </c>
      <c r="CF42" s="403">
        <v>18</v>
      </c>
    </row>
    <row r="43" spans="1:84" x14ac:dyDescent="0.3">
      <c r="A43" s="5">
        <v>33</v>
      </c>
      <c r="B43" s="5" t="s">
        <v>306</v>
      </c>
      <c r="C43" s="19">
        <v>0</v>
      </c>
      <c r="D43" s="14" t="str">
        <f t="shared" si="2"/>
        <v>color1</v>
      </c>
      <c r="E43" s="14" t="str">
        <f t="shared" si="3"/>
        <v>香港
0</v>
      </c>
      <c r="CF43" s="403">
        <v>19</v>
      </c>
    </row>
    <row r="44" spans="1:84" x14ac:dyDescent="0.3">
      <c r="A44" s="5">
        <v>34</v>
      </c>
      <c r="B44" s="5" t="s">
        <v>307</v>
      </c>
      <c r="C44" s="20">
        <v>0</v>
      </c>
      <c r="D44" s="14" t="str">
        <f t="shared" si="2"/>
        <v>color1</v>
      </c>
      <c r="E44" s="14" t="str">
        <f t="shared" si="3"/>
        <v>澳门
0</v>
      </c>
      <c r="CF44" s="403">
        <v>20</v>
      </c>
    </row>
    <row r="45" spans="1:84" x14ac:dyDescent="0.3">
      <c r="CF45" s="403">
        <v>21</v>
      </c>
    </row>
    <row r="46" spans="1:84" x14ac:dyDescent="0.3">
      <c r="CF46" s="403">
        <v>22</v>
      </c>
    </row>
    <row r="47" spans="1:84" x14ac:dyDescent="0.3">
      <c r="CF47" s="403">
        <v>23</v>
      </c>
    </row>
    <row r="48" spans="1:84" x14ac:dyDescent="0.3">
      <c r="CF48" s="403">
        <v>24</v>
      </c>
    </row>
    <row r="49" spans="84:84" x14ac:dyDescent="0.3">
      <c r="CF49" s="403">
        <v>25</v>
      </c>
    </row>
    <row r="50" spans="84:84" x14ac:dyDescent="0.3">
      <c r="CF50" s="403">
        <v>26</v>
      </c>
    </row>
    <row r="51" spans="84:84" x14ac:dyDescent="0.3">
      <c r="CF51" s="403">
        <v>27</v>
      </c>
    </row>
    <row r="52" spans="84:84" x14ac:dyDescent="0.3">
      <c r="CF52" s="403">
        <v>28</v>
      </c>
    </row>
    <row r="53" spans="84:84" x14ac:dyDescent="0.3">
      <c r="CF53" s="403">
        <v>29</v>
      </c>
    </row>
    <row r="54" spans="84:84" x14ac:dyDescent="0.3">
      <c r="CF54" s="403">
        <v>30</v>
      </c>
    </row>
    <row r="55" spans="84:84" x14ac:dyDescent="0.3">
      <c r="CF55" s="403">
        <v>31</v>
      </c>
    </row>
    <row r="56" spans="84:84" x14ac:dyDescent="0.3">
      <c r="CF56" s="403">
        <v>32</v>
      </c>
    </row>
    <row r="57" spans="84:84" x14ac:dyDescent="0.3">
      <c r="CF57" s="403">
        <v>33</v>
      </c>
    </row>
    <row r="58" spans="84:84" x14ac:dyDescent="0.3">
      <c r="CF58" s="403">
        <v>34</v>
      </c>
    </row>
    <row r="59" spans="84:84" x14ac:dyDescent="0.3">
      <c r="CF59" s="403">
        <v>35</v>
      </c>
    </row>
    <row r="60" spans="84:84" x14ac:dyDescent="0.3">
      <c r="CF60" s="403">
        <v>36</v>
      </c>
    </row>
    <row r="61" spans="84:84" x14ac:dyDescent="0.3">
      <c r="CF61" s="403">
        <v>37</v>
      </c>
    </row>
    <row r="62" spans="84:84" x14ac:dyDescent="0.3">
      <c r="CF62" s="403">
        <v>38</v>
      </c>
    </row>
    <row r="63" spans="84:84" x14ac:dyDescent="0.3">
      <c r="CF63" s="403">
        <v>39</v>
      </c>
    </row>
    <row r="64" spans="84:84" x14ac:dyDescent="0.3">
      <c r="CF64" s="403">
        <v>40</v>
      </c>
    </row>
    <row r="65" spans="84:84" x14ac:dyDescent="0.3">
      <c r="CF65" s="403">
        <v>41</v>
      </c>
    </row>
    <row r="66" spans="84:84" x14ac:dyDescent="0.3">
      <c r="CF66" s="403">
        <v>42</v>
      </c>
    </row>
    <row r="67" spans="84:84" x14ac:dyDescent="0.3">
      <c r="CF67" s="403">
        <v>43</v>
      </c>
    </row>
    <row r="68" spans="84:84" x14ac:dyDescent="0.3">
      <c r="CF68" s="403">
        <v>44</v>
      </c>
    </row>
    <row r="69" spans="84:84" x14ac:dyDescent="0.3">
      <c r="CF69" s="403">
        <v>45</v>
      </c>
    </row>
    <row r="70" spans="84:84" x14ac:dyDescent="0.3">
      <c r="CF70" s="403">
        <v>46</v>
      </c>
    </row>
    <row r="71" spans="84:84" x14ac:dyDescent="0.3">
      <c r="CF71" s="403">
        <v>47</v>
      </c>
    </row>
    <row r="72" spans="84:84" x14ac:dyDescent="0.3">
      <c r="CF72" s="403">
        <v>48</v>
      </c>
    </row>
    <row r="73" spans="84:84" x14ac:dyDescent="0.3">
      <c r="CF73" s="403">
        <v>49</v>
      </c>
    </row>
    <row r="74" spans="84:84" x14ac:dyDescent="0.3">
      <c r="CF74" s="403">
        <v>50</v>
      </c>
    </row>
    <row r="75" spans="84:84" x14ac:dyDescent="0.3">
      <c r="CF75" s="403">
        <v>51</v>
      </c>
    </row>
    <row r="76" spans="84:84" x14ac:dyDescent="0.3">
      <c r="CF76" s="403">
        <v>52</v>
      </c>
    </row>
    <row r="77" spans="84:84" x14ac:dyDescent="0.3">
      <c r="CF77" s="403">
        <v>53</v>
      </c>
    </row>
    <row r="78" spans="84:84" x14ac:dyDescent="0.3">
      <c r="CF78" s="403">
        <v>54</v>
      </c>
    </row>
    <row r="79" spans="84:84" x14ac:dyDescent="0.3">
      <c r="CF79" s="403">
        <v>55</v>
      </c>
    </row>
    <row r="80" spans="84:84" x14ac:dyDescent="0.3">
      <c r="CF80" s="403">
        <v>56</v>
      </c>
    </row>
    <row r="81" spans="84:84" x14ac:dyDescent="0.3">
      <c r="CF81" s="403">
        <v>57</v>
      </c>
    </row>
    <row r="82" spans="84:84" x14ac:dyDescent="0.3">
      <c r="CF82" s="403">
        <v>58</v>
      </c>
    </row>
  </sheetData>
  <mergeCells count="1">
    <mergeCell ref="F2:G2"/>
  </mergeCells>
  <phoneticPr fontId="28" type="noConversion"/>
  <dataValidations count="1">
    <dataValidation type="list" allowBlank="1" showInputMessage="1" showErrorMessage="1" sqref="S8" xr:uid="{00000000-0002-0000-0A00-000000000000}">
      <formula1>$S$2:$S$7</formula1>
    </dataValidation>
  </dataValidations>
  <pageMargins left="0.75" right="0.75" top="1" bottom="1" header="0.5" footer="0.5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3" name="Button 1">
              <controlPr defaultSize="0" print="0" autoPict="0" macro="[4]!fill_color">
                <anchor moveWithCells="1" sizeWithCells="1">
                  <from>
                    <xdr:col>12</xdr:col>
                    <xdr:colOff>0</xdr:colOff>
                    <xdr:row>7</xdr:row>
                    <xdr:rowOff>0</xdr:rowOff>
                  </from>
                  <to>
                    <xdr:col>13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4" name="Check Box 2">
              <controlPr defaultSize="0" autoPict="0">
                <anchor moveWithCells="1">
                  <from>
                    <xdr:col>16</xdr:col>
                    <xdr:colOff>0</xdr:colOff>
                    <xdr:row>7</xdr:row>
                    <xdr:rowOff>0</xdr:rowOff>
                  </from>
                  <to>
                    <xdr:col>17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5" name="Check Box 3">
              <controlPr defaultSize="0" autoPict="0">
                <anchor moveWithCells="1">
                  <from>
                    <xdr:col>14</xdr:col>
                    <xdr:colOff>0</xdr:colOff>
                    <xdr:row>7</xdr:row>
                    <xdr:rowOff>0</xdr:rowOff>
                  </from>
                  <to>
                    <xdr:col>15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6" name="Scroll Bar 4">
              <controlPr defaultSize="0" autoPict="0" macro="[4]!change_color">
                <anchor moveWithCells="1">
                  <from>
                    <xdr:col>8</xdr:col>
                    <xdr:colOff>50800</xdr:colOff>
                    <xdr:row>4</xdr:row>
                    <xdr:rowOff>120650</xdr:rowOff>
                  </from>
                  <to>
                    <xdr:col>9</xdr:col>
                    <xdr:colOff>889000</xdr:colOff>
                    <xdr:row>6</xdr:row>
                    <xdr:rowOff>146050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7" name="Drop Down 5">
              <controlPr defaultSize="0" autoPict="0" macro="[4]!change_color">
                <anchor moveWithCells="1">
                  <from>
                    <xdr:col>9</xdr:col>
                    <xdr:colOff>374650</xdr:colOff>
                    <xdr:row>7</xdr:row>
                    <xdr:rowOff>0</xdr:rowOff>
                  </from>
                  <to>
                    <xdr:col>9</xdr:col>
                    <xdr:colOff>889000</xdr:colOff>
                    <xdr:row>8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D406"/>
  <sheetViews>
    <sheetView workbookViewId="0">
      <selection activeCell="G41" sqref="G41"/>
    </sheetView>
  </sheetViews>
  <sheetFormatPr defaultColWidth="9" defaultRowHeight="14" x14ac:dyDescent="0.3"/>
  <sheetData>
    <row r="2" spans="1:4" x14ac:dyDescent="0.3">
      <c r="A2" s="1" t="s">
        <v>35</v>
      </c>
      <c r="B2" t="s">
        <v>265</v>
      </c>
      <c r="D2" t="s">
        <v>271</v>
      </c>
    </row>
    <row r="3" spans="1:4" x14ac:dyDescent="0.3">
      <c r="A3" s="2" t="s">
        <v>46</v>
      </c>
    </row>
    <row r="4" spans="1:4" x14ac:dyDescent="0.3">
      <c r="A4" s="3" t="s">
        <v>50</v>
      </c>
      <c r="B4">
        <v>0.59080849850300399</v>
      </c>
      <c r="D4">
        <v>0.54109578800000002</v>
      </c>
    </row>
    <row r="5" spans="1:4" x14ac:dyDescent="0.3">
      <c r="A5" s="3" t="s">
        <v>51</v>
      </c>
      <c r="B5">
        <v>0.50620930665799302</v>
      </c>
      <c r="D5">
        <v>0.55961826299999995</v>
      </c>
    </row>
    <row r="6" spans="1:4" x14ac:dyDescent="0.3">
      <c r="A6" s="3" t="s">
        <v>52</v>
      </c>
      <c r="B6">
        <v>0.45195180193073597</v>
      </c>
      <c r="D6">
        <v>0.56684538200000001</v>
      </c>
    </row>
    <row r="7" spans="1:4" x14ac:dyDescent="0.3">
      <c r="A7" s="3" t="s">
        <v>53</v>
      </c>
      <c r="B7">
        <v>0.487493638686257</v>
      </c>
      <c r="D7">
        <v>0.57916230599999996</v>
      </c>
    </row>
    <row r="8" spans="1:4" x14ac:dyDescent="0.3">
      <c r="A8" s="3" t="s">
        <v>54</v>
      </c>
      <c r="B8">
        <v>0.48178067544553199</v>
      </c>
      <c r="D8">
        <v>0.58859433100000003</v>
      </c>
    </row>
    <row r="9" spans="1:4" x14ac:dyDescent="0.3">
      <c r="A9" s="3" t="s">
        <v>55</v>
      </c>
      <c r="B9">
        <v>0.51507685404736003</v>
      </c>
      <c r="D9">
        <v>0.60426229300000001</v>
      </c>
    </row>
    <row r="10" spans="1:4" x14ac:dyDescent="0.3">
      <c r="A10" s="3" t="s">
        <v>56</v>
      </c>
      <c r="B10">
        <v>0.48101143281721997</v>
      </c>
      <c r="D10">
        <v>0.61038558300000001</v>
      </c>
    </row>
    <row r="11" spans="1:4" x14ac:dyDescent="0.3">
      <c r="A11" s="3" t="s">
        <v>57</v>
      </c>
      <c r="B11">
        <v>0.54095044425021099</v>
      </c>
      <c r="D11">
        <v>0.62725732999999995</v>
      </c>
    </row>
    <row r="12" spans="1:4" x14ac:dyDescent="0.3">
      <c r="A12" s="3" t="s">
        <v>58</v>
      </c>
      <c r="B12">
        <v>0.50402295239682204</v>
      </c>
      <c r="D12">
        <v>0.63457579200000003</v>
      </c>
    </row>
    <row r="13" spans="1:4" x14ac:dyDescent="0.3">
      <c r="A13" s="3" t="s">
        <v>59</v>
      </c>
      <c r="B13">
        <v>0.55219369537003804</v>
      </c>
      <c r="D13">
        <v>0.649588049</v>
      </c>
    </row>
    <row r="14" spans="1:4" x14ac:dyDescent="0.3">
      <c r="A14" s="1"/>
    </row>
    <row r="15" spans="1:4" x14ac:dyDescent="0.3">
      <c r="A15" s="1"/>
    </row>
    <row r="16" spans="1:4" x14ac:dyDescent="0.3">
      <c r="A16" s="1"/>
    </row>
    <row r="17" spans="1:4" x14ac:dyDescent="0.3">
      <c r="A17" s="1" t="s">
        <v>99</v>
      </c>
    </row>
    <row r="18" spans="1:4" x14ac:dyDescent="0.3">
      <c r="A18" s="2" t="s">
        <v>46</v>
      </c>
    </row>
    <row r="19" spans="1:4" x14ac:dyDescent="0.3">
      <c r="A19" s="3" t="s">
        <v>50</v>
      </c>
      <c r="B19">
        <v>0.57584561501194698</v>
      </c>
      <c r="D19">
        <v>0.41534374699999999</v>
      </c>
    </row>
    <row r="20" spans="1:4" x14ac:dyDescent="0.3">
      <c r="A20" s="3" t="s">
        <v>51</v>
      </c>
      <c r="B20">
        <v>0.50390751724855898</v>
      </c>
      <c r="D20">
        <v>0.40345060700000002</v>
      </c>
    </row>
    <row r="21" spans="1:4" x14ac:dyDescent="0.3">
      <c r="A21" s="3" t="s">
        <v>52</v>
      </c>
      <c r="B21">
        <v>0.47344465792531998</v>
      </c>
      <c r="D21">
        <v>0.39189739099999998</v>
      </c>
    </row>
    <row r="22" spans="1:4" x14ac:dyDescent="0.3">
      <c r="A22" s="3" t="s">
        <v>53</v>
      </c>
      <c r="B22">
        <v>0.49964247736720102</v>
      </c>
      <c r="D22">
        <v>0.38067461000000002</v>
      </c>
    </row>
    <row r="23" spans="1:4" x14ac:dyDescent="0.3">
      <c r="A23" s="3" t="s">
        <v>54</v>
      </c>
      <c r="B23">
        <v>0.50612170866337503</v>
      </c>
      <c r="D23">
        <v>0.36977296199999998</v>
      </c>
    </row>
    <row r="24" spans="1:4" x14ac:dyDescent="0.3">
      <c r="A24" s="3" t="s">
        <v>55</v>
      </c>
      <c r="B24">
        <v>0.64724787329157496</v>
      </c>
      <c r="D24">
        <v>0.35918336000000001</v>
      </c>
    </row>
    <row r="25" spans="1:4" x14ac:dyDescent="0.3">
      <c r="A25" s="3" t="s">
        <v>56</v>
      </c>
      <c r="B25">
        <v>0.48433417000921603</v>
      </c>
      <c r="D25">
        <v>0.34889693999999999</v>
      </c>
    </row>
    <row r="26" spans="1:4" x14ac:dyDescent="0.3">
      <c r="A26" s="3" t="s">
        <v>57</v>
      </c>
      <c r="B26">
        <v>0.46993993265068501</v>
      </c>
      <c r="D26">
        <v>0.338905071</v>
      </c>
    </row>
    <row r="27" spans="1:4" x14ac:dyDescent="0.3">
      <c r="A27" s="3" t="s">
        <v>58</v>
      </c>
      <c r="B27">
        <v>0.381662020059989</v>
      </c>
      <c r="D27">
        <v>0.32919935</v>
      </c>
    </row>
    <row r="28" spans="1:4" x14ac:dyDescent="0.3">
      <c r="A28" s="3" t="s">
        <v>59</v>
      </c>
      <c r="B28">
        <v>0.365387003773949</v>
      </c>
      <c r="D28">
        <v>0.31977160700000001</v>
      </c>
    </row>
    <row r="29" spans="1:4" x14ac:dyDescent="0.3">
      <c r="A29" s="1"/>
    </row>
    <row r="30" spans="1:4" x14ac:dyDescent="0.3">
      <c r="A30" s="1"/>
    </row>
    <row r="31" spans="1:4" x14ac:dyDescent="0.3">
      <c r="A31" s="1"/>
    </row>
    <row r="32" spans="1:4" x14ac:dyDescent="0.3">
      <c r="A32" s="1" t="s">
        <v>100</v>
      </c>
    </row>
    <row r="33" spans="1:4" x14ac:dyDescent="0.3">
      <c r="A33" s="2" t="s">
        <v>46</v>
      </c>
    </row>
    <row r="34" spans="1:4" x14ac:dyDescent="0.3">
      <c r="A34" s="3" t="s">
        <v>50</v>
      </c>
      <c r="B34">
        <v>0.443667373911802</v>
      </c>
      <c r="D34">
        <v>0.57546664999999997</v>
      </c>
    </row>
    <row r="35" spans="1:4" x14ac:dyDescent="0.3">
      <c r="A35" s="3" t="s">
        <v>51</v>
      </c>
      <c r="B35">
        <v>0.48645665539522898</v>
      </c>
      <c r="D35">
        <v>0.58902108200000003</v>
      </c>
    </row>
    <row r="36" spans="1:4" x14ac:dyDescent="0.3">
      <c r="A36" s="3" t="s">
        <v>52</v>
      </c>
      <c r="B36">
        <v>0.41920494947018899</v>
      </c>
      <c r="D36">
        <v>0.60289477199999997</v>
      </c>
    </row>
    <row r="37" spans="1:4" x14ac:dyDescent="0.3">
      <c r="A37" s="3" t="s">
        <v>53</v>
      </c>
      <c r="B37">
        <v>0.59212798958444701</v>
      </c>
      <c r="D37">
        <v>0.61709524100000002</v>
      </c>
    </row>
    <row r="38" spans="1:4" x14ac:dyDescent="0.3">
      <c r="A38" s="3" t="s">
        <v>54</v>
      </c>
      <c r="B38">
        <v>0.475235385715991</v>
      </c>
      <c r="D38">
        <v>0.63163018500000001</v>
      </c>
    </row>
    <row r="39" spans="1:4" x14ac:dyDescent="0.3">
      <c r="A39" s="3" t="s">
        <v>55</v>
      </c>
      <c r="B39">
        <v>0.51240832869659103</v>
      </c>
      <c r="D39">
        <v>0.64650748199999997</v>
      </c>
    </row>
    <row r="40" spans="1:4" x14ac:dyDescent="0.3">
      <c r="A40" s="3" t="s">
        <v>56</v>
      </c>
      <c r="B40">
        <v>0.43154086924720603</v>
      </c>
      <c r="D40">
        <v>0.66173519599999997</v>
      </c>
    </row>
    <row r="41" spans="1:4" x14ac:dyDescent="0.3">
      <c r="A41" s="3" t="s">
        <v>57</v>
      </c>
      <c r="B41">
        <v>0.56366117348018097</v>
      </c>
      <c r="D41">
        <v>0.67732158099999995</v>
      </c>
    </row>
    <row r="42" spans="1:4" x14ac:dyDescent="0.3">
      <c r="A42" s="3" t="s">
        <v>58</v>
      </c>
      <c r="B42">
        <v>0.54774936992822398</v>
      </c>
      <c r="D42">
        <v>0.69327508400000004</v>
      </c>
    </row>
    <row r="43" spans="1:4" x14ac:dyDescent="0.3">
      <c r="A43" s="3" t="s">
        <v>59</v>
      </c>
      <c r="B43">
        <v>0.59064723941960295</v>
      </c>
      <c r="D43">
        <v>0.70960435399999999</v>
      </c>
    </row>
    <row r="44" spans="1:4" x14ac:dyDescent="0.3">
      <c r="A44" s="1"/>
    </row>
    <row r="45" spans="1:4" x14ac:dyDescent="0.3">
      <c r="A45" s="1"/>
    </row>
    <row r="46" spans="1:4" x14ac:dyDescent="0.3">
      <c r="A46" s="1"/>
    </row>
    <row r="47" spans="1:4" x14ac:dyDescent="0.3">
      <c r="A47" s="1" t="s">
        <v>101</v>
      </c>
    </row>
    <row r="48" spans="1:4" x14ac:dyDescent="0.3">
      <c r="A48" s="2" t="s">
        <v>46</v>
      </c>
    </row>
    <row r="49" spans="1:4" x14ac:dyDescent="0.3">
      <c r="A49" s="3" t="s">
        <v>50</v>
      </c>
      <c r="B49">
        <v>0.27373508064833502</v>
      </c>
      <c r="D49">
        <v>0.73099593600000001</v>
      </c>
    </row>
    <row r="50" spans="1:4" x14ac:dyDescent="0.3">
      <c r="A50" s="3" t="s">
        <v>51</v>
      </c>
      <c r="B50">
        <v>0.24424587245380999</v>
      </c>
      <c r="D50">
        <v>0.73370497199999996</v>
      </c>
    </row>
    <row r="51" spans="1:4" x14ac:dyDescent="0.3">
      <c r="A51" s="3" t="s">
        <v>52</v>
      </c>
      <c r="B51">
        <v>0.429407127646878</v>
      </c>
      <c r="D51">
        <v>0.75127925799999995</v>
      </c>
    </row>
    <row r="52" spans="1:4" x14ac:dyDescent="0.3">
      <c r="A52" s="3" t="s">
        <v>53</v>
      </c>
      <c r="B52">
        <v>0.527184115579301</v>
      </c>
      <c r="D52">
        <v>0.78140784900000004</v>
      </c>
    </row>
    <row r="53" spans="1:4" x14ac:dyDescent="0.3">
      <c r="A53" s="3" t="s">
        <v>54</v>
      </c>
      <c r="B53">
        <v>0.599180840850282</v>
      </c>
      <c r="D53">
        <v>0.82856650799999998</v>
      </c>
    </row>
    <row r="54" spans="1:4" x14ac:dyDescent="0.3">
      <c r="A54" s="3" t="s">
        <v>55</v>
      </c>
      <c r="B54">
        <v>0.61917818897576404</v>
      </c>
      <c r="D54">
        <v>0.88717530200000005</v>
      </c>
    </row>
    <row r="55" spans="1:4" x14ac:dyDescent="0.3">
      <c r="A55" s="3" t="s">
        <v>56</v>
      </c>
      <c r="B55">
        <v>0.48633241980320902</v>
      </c>
      <c r="D55">
        <v>0.91441345699999999</v>
      </c>
    </row>
    <row r="56" spans="1:4" x14ac:dyDescent="0.3">
      <c r="A56" s="3" t="s">
        <v>57</v>
      </c>
      <c r="B56">
        <v>0.61102810141489905</v>
      </c>
      <c r="D56">
        <v>0.95814700799999997</v>
      </c>
    </row>
    <row r="57" spans="1:4" x14ac:dyDescent="0.3">
      <c r="A57" s="3" t="s">
        <v>58</v>
      </c>
      <c r="B57">
        <v>0.62326552876775299</v>
      </c>
      <c r="D57">
        <v>0.99979592900000003</v>
      </c>
    </row>
    <row r="58" spans="1:4" x14ac:dyDescent="0.3">
      <c r="A58" s="3" t="s">
        <v>59</v>
      </c>
      <c r="B58">
        <v>0.65300779315347701</v>
      </c>
      <c r="D58">
        <v>0.94112152699999996</v>
      </c>
    </row>
    <row r="59" spans="1:4" x14ac:dyDescent="0.3">
      <c r="A59" s="1"/>
    </row>
    <row r="60" spans="1:4" x14ac:dyDescent="0.3">
      <c r="A60" s="1"/>
    </row>
    <row r="61" spans="1:4" x14ac:dyDescent="0.3">
      <c r="A61" s="1"/>
    </row>
    <row r="62" spans="1:4" x14ac:dyDescent="0.3">
      <c r="A62" s="1" t="s">
        <v>102</v>
      </c>
    </row>
    <row r="63" spans="1:4" x14ac:dyDescent="0.3">
      <c r="A63" s="2" t="s">
        <v>46</v>
      </c>
    </row>
    <row r="64" spans="1:4" x14ac:dyDescent="0.3">
      <c r="A64" s="3" t="s">
        <v>50</v>
      </c>
      <c r="B64">
        <v>0.211130373970944</v>
      </c>
      <c r="D64" s="433">
        <v>0.61</v>
      </c>
    </row>
    <row r="65" spans="1:4" x14ac:dyDescent="0.3">
      <c r="A65" s="3" t="s">
        <v>51</v>
      </c>
      <c r="B65">
        <v>0.30849133247072003</v>
      </c>
      <c r="D65" s="433">
        <v>0.65</v>
      </c>
    </row>
    <row r="66" spans="1:4" x14ac:dyDescent="0.3">
      <c r="A66" s="3" t="s">
        <v>52</v>
      </c>
      <c r="B66">
        <v>0.33687796602716602</v>
      </c>
      <c r="D66" s="433">
        <v>0.69</v>
      </c>
    </row>
    <row r="67" spans="1:4" x14ac:dyDescent="0.3">
      <c r="A67" s="3" t="s">
        <v>53</v>
      </c>
      <c r="B67">
        <v>0.54209260248492597</v>
      </c>
      <c r="D67" s="433">
        <v>0.73</v>
      </c>
    </row>
    <row r="68" spans="1:4" x14ac:dyDescent="0.3">
      <c r="A68" s="3" t="s">
        <v>54</v>
      </c>
      <c r="B68">
        <v>0.58516590083452302</v>
      </c>
      <c r="D68" s="433">
        <v>0.77</v>
      </c>
    </row>
    <row r="69" spans="1:4" x14ac:dyDescent="0.3">
      <c r="A69" s="3" t="s">
        <v>55</v>
      </c>
      <c r="B69">
        <v>0.59273851911097897</v>
      </c>
      <c r="D69" s="433">
        <v>0.81</v>
      </c>
    </row>
    <row r="70" spans="1:4" x14ac:dyDescent="0.3">
      <c r="A70" s="3" t="s">
        <v>56</v>
      </c>
      <c r="B70">
        <v>0.42370257136139899</v>
      </c>
      <c r="D70" s="433">
        <v>0.85</v>
      </c>
    </row>
    <row r="71" spans="1:4" x14ac:dyDescent="0.3">
      <c r="A71" s="3" t="s">
        <v>57</v>
      </c>
      <c r="B71">
        <v>0.56468760367819204</v>
      </c>
      <c r="D71" s="433">
        <v>0.89</v>
      </c>
    </row>
    <row r="72" spans="1:4" x14ac:dyDescent="0.3">
      <c r="A72" s="3" t="s">
        <v>58</v>
      </c>
      <c r="B72">
        <v>0.57737794077316096</v>
      </c>
      <c r="D72" s="433">
        <v>0.93</v>
      </c>
    </row>
    <row r="73" spans="1:4" x14ac:dyDescent="0.3">
      <c r="A73" s="3" t="s">
        <v>59</v>
      </c>
      <c r="B73">
        <v>0.57080847729109896</v>
      </c>
      <c r="D73" s="433">
        <v>0.97</v>
      </c>
    </row>
    <row r="74" spans="1:4" x14ac:dyDescent="0.3">
      <c r="A74" s="1"/>
    </row>
    <row r="75" spans="1:4" x14ac:dyDescent="0.3">
      <c r="A75" s="1"/>
    </row>
    <row r="76" spans="1:4" x14ac:dyDescent="0.3">
      <c r="A76" s="1"/>
    </row>
    <row r="77" spans="1:4" x14ac:dyDescent="0.3">
      <c r="A77" s="1" t="s">
        <v>103</v>
      </c>
    </row>
    <row r="78" spans="1:4" x14ac:dyDescent="0.3">
      <c r="A78" s="2" t="s">
        <v>46</v>
      </c>
    </row>
    <row r="79" spans="1:4" x14ac:dyDescent="0.3">
      <c r="A79" s="3" t="s">
        <v>50</v>
      </c>
      <c r="B79">
        <v>0.66788193119833195</v>
      </c>
      <c r="D79">
        <v>0.43832812500000001</v>
      </c>
    </row>
    <row r="80" spans="1:4" x14ac:dyDescent="0.3">
      <c r="A80" s="3" t="s">
        <v>51</v>
      </c>
      <c r="B80">
        <v>0.54593149399039997</v>
      </c>
      <c r="D80">
        <v>0.42927839299999998</v>
      </c>
    </row>
    <row r="81" spans="1:4" x14ac:dyDescent="0.3">
      <c r="A81" s="3" t="s">
        <v>52</v>
      </c>
      <c r="B81">
        <v>0.58778825694446701</v>
      </c>
      <c r="D81">
        <v>0.420415502</v>
      </c>
    </row>
    <row r="82" spans="1:4" x14ac:dyDescent="0.3">
      <c r="A82" s="3" t="s">
        <v>53</v>
      </c>
      <c r="B82">
        <v>0.54815391921734802</v>
      </c>
      <c r="D82">
        <v>0.41173559500000001</v>
      </c>
    </row>
    <row r="83" spans="1:4" x14ac:dyDescent="0.3">
      <c r="A83" s="3" t="s">
        <v>54</v>
      </c>
      <c r="B83">
        <v>0.47907635645908297</v>
      </c>
      <c r="D83">
        <v>0.40323489299999998</v>
      </c>
    </row>
    <row r="84" spans="1:4" x14ac:dyDescent="0.3">
      <c r="A84" s="3" t="s">
        <v>55</v>
      </c>
      <c r="B84">
        <v>0.368067158732517</v>
      </c>
      <c r="D84">
        <v>0.394909697</v>
      </c>
    </row>
    <row r="85" spans="1:4" x14ac:dyDescent="0.3">
      <c r="A85" s="3" t="s">
        <v>56</v>
      </c>
      <c r="B85">
        <v>0.37128310518403201</v>
      </c>
      <c r="D85">
        <v>0.38675638299999998</v>
      </c>
    </row>
    <row r="86" spans="1:4" x14ac:dyDescent="0.3">
      <c r="A86" s="3" t="s">
        <v>57</v>
      </c>
      <c r="B86">
        <v>0.43319248651993603</v>
      </c>
      <c r="D86">
        <v>0.37877140300000001</v>
      </c>
    </row>
    <row r="87" spans="1:4" x14ac:dyDescent="0.3">
      <c r="A87" s="3" t="s">
        <v>58</v>
      </c>
      <c r="B87">
        <v>0.47670356563268701</v>
      </c>
      <c r="D87">
        <v>0.37095127999999999</v>
      </c>
    </row>
    <row r="88" spans="1:4" x14ac:dyDescent="0.3">
      <c r="A88" s="3" t="s">
        <v>59</v>
      </c>
      <c r="B88">
        <v>0.57611661361946598</v>
      </c>
      <c r="D88">
        <v>0.36329261299999999</v>
      </c>
    </row>
    <row r="89" spans="1:4" x14ac:dyDescent="0.3">
      <c r="A89" s="1"/>
    </row>
    <row r="90" spans="1:4" x14ac:dyDescent="0.3">
      <c r="A90" s="1"/>
    </row>
    <row r="91" spans="1:4" x14ac:dyDescent="0.3">
      <c r="A91" s="1"/>
    </row>
    <row r="92" spans="1:4" x14ac:dyDescent="0.3">
      <c r="A92" s="1" t="s">
        <v>122</v>
      </c>
    </row>
    <row r="93" spans="1:4" x14ac:dyDescent="0.3">
      <c r="A93" s="2" t="s">
        <v>46</v>
      </c>
    </row>
    <row r="94" spans="1:4" x14ac:dyDescent="0.3">
      <c r="A94" s="3" t="s">
        <v>50</v>
      </c>
      <c r="B94">
        <v>0.49624174442019697</v>
      </c>
      <c r="D94" s="433">
        <v>0.69</v>
      </c>
    </row>
    <row r="95" spans="1:4" x14ac:dyDescent="0.3">
      <c r="A95" s="3" t="s">
        <v>51</v>
      </c>
      <c r="B95">
        <v>0.26876413347932598</v>
      </c>
      <c r="D95" s="433">
        <v>0.72</v>
      </c>
    </row>
    <row r="96" spans="1:4" x14ac:dyDescent="0.3">
      <c r="A96" s="3" t="s">
        <v>52</v>
      </c>
      <c r="B96">
        <v>0.32082791179729098</v>
      </c>
      <c r="D96" s="433">
        <v>0.76</v>
      </c>
    </row>
    <row r="97" spans="1:4" x14ac:dyDescent="0.3">
      <c r="A97" s="3" t="s">
        <v>53</v>
      </c>
      <c r="B97">
        <v>0.47873165281681201</v>
      </c>
      <c r="D97" s="433">
        <v>0.79</v>
      </c>
    </row>
    <row r="98" spans="1:4" x14ac:dyDescent="0.3">
      <c r="A98" s="3" t="s">
        <v>54</v>
      </c>
      <c r="B98">
        <v>0.57038366463023704</v>
      </c>
      <c r="D98" s="433">
        <v>0.82</v>
      </c>
    </row>
    <row r="99" spans="1:4" x14ac:dyDescent="0.3">
      <c r="A99" s="3" t="s">
        <v>55</v>
      </c>
      <c r="B99">
        <v>0.57074613329690904</v>
      </c>
      <c r="D99" s="433">
        <v>0.86</v>
      </c>
    </row>
    <row r="100" spans="1:4" x14ac:dyDescent="0.3">
      <c r="A100" s="3" t="s">
        <v>56</v>
      </c>
      <c r="B100">
        <v>0.54160280080468604</v>
      </c>
      <c r="D100" s="433">
        <v>0.89</v>
      </c>
    </row>
    <row r="101" spans="1:4" x14ac:dyDescent="0.3">
      <c r="A101" s="3" t="s">
        <v>57</v>
      </c>
      <c r="B101">
        <v>0.61728174051785101</v>
      </c>
      <c r="D101" s="433">
        <v>0.92</v>
      </c>
    </row>
    <row r="102" spans="1:4" x14ac:dyDescent="0.3">
      <c r="A102" s="3" t="s">
        <v>58</v>
      </c>
      <c r="B102">
        <v>0.67338611405244597</v>
      </c>
      <c r="D102" s="433">
        <v>0.95</v>
      </c>
    </row>
    <row r="103" spans="1:4" x14ac:dyDescent="0.3">
      <c r="A103" s="3" t="s">
        <v>59</v>
      </c>
      <c r="B103">
        <v>0.60147905716791095</v>
      </c>
      <c r="D103" s="433">
        <v>0.99</v>
      </c>
    </row>
    <row r="104" spans="1:4" x14ac:dyDescent="0.3">
      <c r="A104" s="1"/>
    </row>
    <row r="105" spans="1:4" x14ac:dyDescent="0.3">
      <c r="A105" s="1"/>
    </row>
    <row r="106" spans="1:4" x14ac:dyDescent="0.3">
      <c r="A106" s="1"/>
    </row>
    <row r="107" spans="1:4" x14ac:dyDescent="0.3">
      <c r="A107" s="1" t="s">
        <v>124</v>
      </c>
    </row>
    <row r="108" spans="1:4" x14ac:dyDescent="0.3">
      <c r="A108" s="2" t="s">
        <v>46</v>
      </c>
    </row>
    <row r="109" spans="1:4" x14ac:dyDescent="0.3">
      <c r="A109" s="3" t="s">
        <v>50</v>
      </c>
      <c r="B109">
        <v>0.46386138219781797</v>
      </c>
      <c r="D109">
        <v>0.30533779500000002</v>
      </c>
    </row>
    <row r="110" spans="1:4" x14ac:dyDescent="0.3">
      <c r="A110" s="3" t="s">
        <v>51</v>
      </c>
      <c r="B110">
        <v>0.535561349621964</v>
      </c>
      <c r="D110">
        <v>0.25796334599999998</v>
      </c>
    </row>
    <row r="111" spans="1:4" x14ac:dyDescent="0.3">
      <c r="A111" s="3" t="s">
        <v>52</v>
      </c>
      <c r="B111">
        <v>0.570509861185444</v>
      </c>
      <c r="D111">
        <v>0.21719429800000001</v>
      </c>
    </row>
    <row r="112" spans="1:4" x14ac:dyDescent="0.3">
      <c r="A112" s="3" t="s">
        <v>53</v>
      </c>
      <c r="B112">
        <v>0.58072054084179003</v>
      </c>
      <c r="D112">
        <v>0.18644711999999999</v>
      </c>
    </row>
    <row r="113" spans="1:4" x14ac:dyDescent="0.3">
      <c r="A113" s="3" t="s">
        <v>54</v>
      </c>
      <c r="B113">
        <v>0.56134436286988598</v>
      </c>
      <c r="D113">
        <v>0.166233725</v>
      </c>
    </row>
    <row r="114" spans="1:4" x14ac:dyDescent="0.3">
      <c r="A114" s="3" t="s">
        <v>55</v>
      </c>
      <c r="B114">
        <v>0.55846187965351901</v>
      </c>
      <c r="D114">
        <v>0.16706106700000001</v>
      </c>
    </row>
    <row r="115" spans="1:4" x14ac:dyDescent="0.3">
      <c r="A115" s="3" t="s">
        <v>56</v>
      </c>
      <c r="B115">
        <v>0.39713202226292899</v>
      </c>
      <c r="D115">
        <v>0.15364037999999999</v>
      </c>
    </row>
    <row r="116" spans="1:4" x14ac:dyDescent="0.3">
      <c r="A116" s="3" t="s">
        <v>57</v>
      </c>
      <c r="B116">
        <v>0.33926154979231099</v>
      </c>
      <c r="D116">
        <v>0.13641518699999999</v>
      </c>
    </row>
    <row r="117" spans="1:4" x14ac:dyDescent="0.3">
      <c r="A117" s="3" t="s">
        <v>58</v>
      </c>
      <c r="B117">
        <v>0.29395213839728301</v>
      </c>
      <c r="D117">
        <v>0.113420515</v>
      </c>
    </row>
    <row r="118" spans="1:4" x14ac:dyDescent="0.3">
      <c r="A118" s="3" t="s">
        <v>59</v>
      </c>
      <c r="B118">
        <v>0.317354612569751</v>
      </c>
      <c r="D118">
        <v>9.9722117999999998E-2</v>
      </c>
    </row>
    <row r="164" spans="1:1" x14ac:dyDescent="0.3">
      <c r="A164" s="1"/>
    </row>
    <row r="165" spans="1:1" x14ac:dyDescent="0.3">
      <c r="A165" s="1"/>
    </row>
    <row r="166" spans="1:1" x14ac:dyDescent="0.3">
      <c r="A166" s="1"/>
    </row>
    <row r="179" spans="1:1" x14ac:dyDescent="0.3">
      <c r="A179" s="1"/>
    </row>
    <row r="180" spans="1:1" x14ac:dyDescent="0.3">
      <c r="A180" s="1"/>
    </row>
    <row r="181" spans="1:1" x14ac:dyDescent="0.3">
      <c r="A181" s="1"/>
    </row>
    <row r="182" spans="1:1" x14ac:dyDescent="0.3">
      <c r="A182" s="1"/>
    </row>
    <row r="183" spans="1:1" x14ac:dyDescent="0.3">
      <c r="A183" s="2"/>
    </row>
    <row r="184" spans="1:1" x14ac:dyDescent="0.3">
      <c r="A184" s="3"/>
    </row>
    <row r="185" spans="1:1" x14ac:dyDescent="0.3">
      <c r="A185" s="3"/>
    </row>
    <row r="186" spans="1:1" x14ac:dyDescent="0.3">
      <c r="A186" s="3"/>
    </row>
    <row r="187" spans="1:1" x14ac:dyDescent="0.3">
      <c r="A187" s="3"/>
    </row>
    <row r="188" spans="1:1" x14ac:dyDescent="0.3">
      <c r="A188" s="3"/>
    </row>
    <row r="189" spans="1:1" x14ac:dyDescent="0.3">
      <c r="A189" s="3"/>
    </row>
    <row r="190" spans="1:1" x14ac:dyDescent="0.3">
      <c r="A190" s="3"/>
    </row>
    <row r="191" spans="1:1" x14ac:dyDescent="0.3">
      <c r="A191" s="3"/>
    </row>
    <row r="192" spans="1:1" x14ac:dyDescent="0.3">
      <c r="A192" s="3"/>
    </row>
    <row r="193" spans="1:1" x14ac:dyDescent="0.3">
      <c r="A193" s="3"/>
    </row>
    <row r="194" spans="1:1" x14ac:dyDescent="0.3">
      <c r="A194" s="1"/>
    </row>
    <row r="195" spans="1:1" x14ac:dyDescent="0.3">
      <c r="A195" s="1"/>
    </row>
    <row r="196" spans="1:1" x14ac:dyDescent="0.3">
      <c r="A196" s="1"/>
    </row>
    <row r="197" spans="1:1" x14ac:dyDescent="0.3">
      <c r="A197" s="1"/>
    </row>
    <row r="198" spans="1:1" x14ac:dyDescent="0.3">
      <c r="A198" s="2"/>
    </row>
    <row r="199" spans="1:1" x14ac:dyDescent="0.3">
      <c r="A199" s="3"/>
    </row>
    <row r="200" spans="1:1" x14ac:dyDescent="0.3">
      <c r="A200" s="3"/>
    </row>
    <row r="201" spans="1:1" x14ac:dyDescent="0.3">
      <c r="A201" s="3"/>
    </row>
    <row r="202" spans="1:1" x14ac:dyDescent="0.3">
      <c r="A202" s="3"/>
    </row>
    <row r="203" spans="1:1" x14ac:dyDescent="0.3">
      <c r="A203" s="3"/>
    </row>
    <row r="204" spans="1:1" x14ac:dyDescent="0.3">
      <c r="A204" s="3"/>
    </row>
    <row r="205" spans="1:1" x14ac:dyDescent="0.3">
      <c r="A205" s="3"/>
    </row>
    <row r="206" spans="1:1" x14ac:dyDescent="0.3">
      <c r="A206" s="3"/>
    </row>
    <row r="207" spans="1:1" x14ac:dyDescent="0.3">
      <c r="A207" s="3"/>
    </row>
    <row r="208" spans="1:1" x14ac:dyDescent="0.3">
      <c r="A208" s="3"/>
    </row>
    <row r="209" spans="1:1" x14ac:dyDescent="0.3">
      <c r="A209" s="1"/>
    </row>
    <row r="210" spans="1:1" x14ac:dyDescent="0.3">
      <c r="A210" s="1"/>
    </row>
    <row r="211" spans="1:1" x14ac:dyDescent="0.3">
      <c r="A211" s="1"/>
    </row>
    <row r="212" spans="1:1" x14ac:dyDescent="0.3">
      <c r="A212" s="1"/>
    </row>
    <row r="213" spans="1:1" x14ac:dyDescent="0.3">
      <c r="A213" s="2"/>
    </row>
    <row r="214" spans="1:1" x14ac:dyDescent="0.3">
      <c r="A214" s="3"/>
    </row>
    <row r="215" spans="1:1" x14ac:dyDescent="0.3">
      <c r="A215" s="3"/>
    </row>
    <row r="216" spans="1:1" x14ac:dyDescent="0.3">
      <c r="A216" s="3"/>
    </row>
    <row r="217" spans="1:1" x14ac:dyDescent="0.3">
      <c r="A217" s="3"/>
    </row>
    <row r="218" spans="1:1" x14ac:dyDescent="0.3">
      <c r="A218" s="3"/>
    </row>
    <row r="219" spans="1:1" x14ac:dyDescent="0.3">
      <c r="A219" s="3"/>
    </row>
    <row r="220" spans="1:1" x14ac:dyDescent="0.3">
      <c r="A220" s="3"/>
    </row>
    <row r="221" spans="1:1" x14ac:dyDescent="0.3">
      <c r="A221" s="3"/>
    </row>
    <row r="222" spans="1:1" x14ac:dyDescent="0.3">
      <c r="A222" s="3"/>
    </row>
    <row r="223" spans="1:1" x14ac:dyDescent="0.3">
      <c r="A223" s="3"/>
    </row>
    <row r="224" spans="1:1" x14ac:dyDescent="0.3">
      <c r="A224" s="1"/>
    </row>
    <row r="225" spans="1:1" x14ac:dyDescent="0.3">
      <c r="A225" s="1"/>
    </row>
    <row r="226" spans="1:1" x14ac:dyDescent="0.3">
      <c r="A226" s="1"/>
    </row>
    <row r="227" spans="1:1" x14ac:dyDescent="0.3">
      <c r="A227" s="1"/>
    </row>
    <row r="228" spans="1:1" x14ac:dyDescent="0.3">
      <c r="A228" s="2"/>
    </row>
    <row r="229" spans="1:1" x14ac:dyDescent="0.3">
      <c r="A229" s="3"/>
    </row>
    <row r="230" spans="1:1" x14ac:dyDescent="0.3">
      <c r="A230" s="3"/>
    </row>
    <row r="231" spans="1:1" x14ac:dyDescent="0.3">
      <c r="A231" s="3"/>
    </row>
    <row r="232" spans="1:1" x14ac:dyDescent="0.3">
      <c r="A232" s="3"/>
    </row>
    <row r="233" spans="1:1" x14ac:dyDescent="0.3">
      <c r="A233" s="3"/>
    </row>
    <row r="234" spans="1:1" x14ac:dyDescent="0.3">
      <c r="A234" s="3"/>
    </row>
    <row r="235" spans="1:1" x14ac:dyDescent="0.3">
      <c r="A235" s="3"/>
    </row>
    <row r="236" spans="1:1" x14ac:dyDescent="0.3">
      <c r="A236" s="3"/>
    </row>
    <row r="237" spans="1:1" x14ac:dyDescent="0.3">
      <c r="A237" s="3"/>
    </row>
    <row r="238" spans="1:1" x14ac:dyDescent="0.3">
      <c r="A238" s="3"/>
    </row>
    <row r="239" spans="1:1" x14ac:dyDescent="0.3">
      <c r="A239" s="1"/>
    </row>
    <row r="240" spans="1:1" x14ac:dyDescent="0.3">
      <c r="A240" s="1"/>
    </row>
    <row r="241" spans="1:1" x14ac:dyDescent="0.3">
      <c r="A241" s="1"/>
    </row>
    <row r="242" spans="1:1" x14ac:dyDescent="0.3">
      <c r="A242" s="1"/>
    </row>
    <row r="243" spans="1:1" x14ac:dyDescent="0.3">
      <c r="A243" s="2"/>
    </row>
    <row r="244" spans="1:1" x14ac:dyDescent="0.3">
      <c r="A244" s="3"/>
    </row>
    <row r="245" spans="1:1" x14ac:dyDescent="0.3">
      <c r="A245" s="3"/>
    </row>
    <row r="246" spans="1:1" x14ac:dyDescent="0.3">
      <c r="A246" s="3"/>
    </row>
    <row r="247" spans="1:1" x14ac:dyDescent="0.3">
      <c r="A247" s="3"/>
    </row>
    <row r="248" spans="1:1" x14ac:dyDescent="0.3">
      <c r="A248" s="3"/>
    </row>
    <row r="249" spans="1:1" x14ac:dyDescent="0.3">
      <c r="A249" s="3"/>
    </row>
    <row r="250" spans="1:1" x14ac:dyDescent="0.3">
      <c r="A250" s="3"/>
    </row>
    <row r="251" spans="1:1" x14ac:dyDescent="0.3">
      <c r="A251" s="3"/>
    </row>
    <row r="252" spans="1:1" x14ac:dyDescent="0.3">
      <c r="A252" s="3"/>
    </row>
    <row r="253" spans="1:1" x14ac:dyDescent="0.3">
      <c r="A253" s="3"/>
    </row>
    <row r="254" spans="1:1" x14ac:dyDescent="0.3">
      <c r="A254" s="1"/>
    </row>
    <row r="255" spans="1:1" x14ac:dyDescent="0.3">
      <c r="A255" s="1"/>
    </row>
    <row r="256" spans="1:1" x14ac:dyDescent="0.3">
      <c r="A256" s="1"/>
    </row>
    <row r="257" spans="1:1" x14ac:dyDescent="0.3">
      <c r="A257" s="1"/>
    </row>
    <row r="258" spans="1:1" x14ac:dyDescent="0.3">
      <c r="A258" s="2"/>
    </row>
    <row r="259" spans="1:1" x14ac:dyDescent="0.3">
      <c r="A259" s="3"/>
    </row>
    <row r="260" spans="1:1" x14ac:dyDescent="0.3">
      <c r="A260" s="3"/>
    </row>
    <row r="261" spans="1:1" x14ac:dyDescent="0.3">
      <c r="A261" s="3"/>
    </row>
    <row r="262" spans="1:1" x14ac:dyDescent="0.3">
      <c r="A262" s="3"/>
    </row>
    <row r="263" spans="1:1" x14ac:dyDescent="0.3">
      <c r="A263" s="3"/>
    </row>
    <row r="264" spans="1:1" x14ac:dyDescent="0.3">
      <c r="A264" s="3"/>
    </row>
    <row r="265" spans="1:1" x14ac:dyDescent="0.3">
      <c r="A265" s="3"/>
    </row>
    <row r="266" spans="1:1" x14ac:dyDescent="0.3">
      <c r="A266" s="3"/>
    </row>
    <row r="267" spans="1:1" x14ac:dyDescent="0.3">
      <c r="A267" s="3"/>
    </row>
    <row r="268" spans="1:1" x14ac:dyDescent="0.3">
      <c r="A268" s="3"/>
    </row>
    <row r="269" spans="1:1" x14ac:dyDescent="0.3">
      <c r="A269" s="1"/>
    </row>
    <row r="270" spans="1:1" x14ac:dyDescent="0.3">
      <c r="A270" s="1"/>
    </row>
    <row r="271" spans="1:1" x14ac:dyDescent="0.3">
      <c r="A271" s="1"/>
    </row>
    <row r="272" spans="1:1" x14ac:dyDescent="0.3">
      <c r="A272" s="1"/>
    </row>
    <row r="273" spans="1:1" x14ac:dyDescent="0.3">
      <c r="A273" s="2"/>
    </row>
    <row r="274" spans="1:1" x14ac:dyDescent="0.3">
      <c r="A274" s="3"/>
    </row>
    <row r="275" spans="1:1" x14ac:dyDescent="0.3">
      <c r="A275" s="3"/>
    </row>
    <row r="276" spans="1:1" x14ac:dyDescent="0.3">
      <c r="A276" s="3"/>
    </row>
    <row r="277" spans="1:1" x14ac:dyDescent="0.3">
      <c r="A277" s="3"/>
    </row>
    <row r="278" spans="1:1" x14ac:dyDescent="0.3">
      <c r="A278" s="3"/>
    </row>
    <row r="279" spans="1:1" x14ac:dyDescent="0.3">
      <c r="A279" s="3"/>
    </row>
    <row r="280" spans="1:1" x14ac:dyDescent="0.3">
      <c r="A280" s="3"/>
    </row>
    <row r="281" spans="1:1" x14ac:dyDescent="0.3">
      <c r="A281" s="3"/>
    </row>
    <row r="282" spans="1:1" x14ac:dyDescent="0.3">
      <c r="A282" s="3"/>
    </row>
    <row r="283" spans="1:1" x14ac:dyDescent="0.3">
      <c r="A283" s="3"/>
    </row>
    <row r="284" spans="1:1" x14ac:dyDescent="0.3">
      <c r="A284" s="1"/>
    </row>
    <row r="285" spans="1:1" x14ac:dyDescent="0.3">
      <c r="A285" s="1"/>
    </row>
    <row r="286" spans="1:1" x14ac:dyDescent="0.3">
      <c r="A286" s="1"/>
    </row>
    <row r="287" spans="1:1" x14ac:dyDescent="0.3">
      <c r="A287" s="1"/>
    </row>
    <row r="288" spans="1:1" x14ac:dyDescent="0.3">
      <c r="A288" s="2"/>
    </row>
    <row r="289" spans="1:1" x14ac:dyDescent="0.3">
      <c r="A289" s="3"/>
    </row>
    <row r="290" spans="1:1" x14ac:dyDescent="0.3">
      <c r="A290" s="3"/>
    </row>
    <row r="291" spans="1:1" x14ac:dyDescent="0.3">
      <c r="A291" s="3"/>
    </row>
    <row r="292" spans="1:1" x14ac:dyDescent="0.3">
      <c r="A292" s="3"/>
    </row>
    <row r="293" spans="1:1" x14ac:dyDescent="0.3">
      <c r="A293" s="3"/>
    </row>
    <row r="294" spans="1:1" x14ac:dyDescent="0.3">
      <c r="A294" s="3"/>
    </row>
    <row r="295" spans="1:1" x14ac:dyDescent="0.3">
      <c r="A295" s="3"/>
    </row>
    <row r="296" spans="1:1" x14ac:dyDescent="0.3">
      <c r="A296" s="3"/>
    </row>
    <row r="297" spans="1:1" x14ac:dyDescent="0.3">
      <c r="A297" s="3"/>
    </row>
    <row r="298" spans="1:1" x14ac:dyDescent="0.3">
      <c r="A298" s="3"/>
    </row>
    <row r="299" spans="1:1" x14ac:dyDescent="0.3">
      <c r="A299" s="1"/>
    </row>
    <row r="300" spans="1:1" x14ac:dyDescent="0.3">
      <c r="A300" s="1"/>
    </row>
    <row r="301" spans="1:1" x14ac:dyDescent="0.3">
      <c r="A301" s="1"/>
    </row>
    <row r="302" spans="1:1" x14ac:dyDescent="0.3">
      <c r="A302" s="1"/>
    </row>
    <row r="303" spans="1:1" x14ac:dyDescent="0.3">
      <c r="A303" s="2"/>
    </row>
    <row r="304" spans="1:1" x14ac:dyDescent="0.3">
      <c r="A304" s="3"/>
    </row>
    <row r="305" spans="1:1" x14ac:dyDescent="0.3">
      <c r="A305" s="3"/>
    </row>
    <row r="306" spans="1:1" x14ac:dyDescent="0.3">
      <c r="A306" s="3"/>
    </row>
    <row r="307" spans="1:1" x14ac:dyDescent="0.3">
      <c r="A307" s="3"/>
    </row>
    <row r="308" spans="1:1" x14ac:dyDescent="0.3">
      <c r="A308" s="3"/>
    </row>
    <row r="309" spans="1:1" x14ac:dyDescent="0.3">
      <c r="A309" s="3"/>
    </row>
    <row r="310" spans="1:1" x14ac:dyDescent="0.3">
      <c r="A310" s="3"/>
    </row>
    <row r="311" spans="1:1" x14ac:dyDescent="0.3">
      <c r="A311" s="3"/>
    </row>
    <row r="312" spans="1:1" x14ac:dyDescent="0.3">
      <c r="A312" s="3"/>
    </row>
    <row r="313" spans="1:1" x14ac:dyDescent="0.3">
      <c r="A313" s="3"/>
    </row>
    <row r="314" spans="1:1" x14ac:dyDescent="0.3">
      <c r="A314" s="1"/>
    </row>
    <row r="315" spans="1:1" x14ac:dyDescent="0.3">
      <c r="A315" s="1"/>
    </row>
    <row r="316" spans="1:1" x14ac:dyDescent="0.3">
      <c r="A316" s="1"/>
    </row>
    <row r="317" spans="1:1" x14ac:dyDescent="0.3">
      <c r="A317" s="1"/>
    </row>
    <row r="318" spans="1:1" x14ac:dyDescent="0.3">
      <c r="A318" s="2"/>
    </row>
    <row r="319" spans="1:1" x14ac:dyDescent="0.3">
      <c r="A319" s="3"/>
    </row>
    <row r="320" spans="1:1" x14ac:dyDescent="0.3">
      <c r="A320" s="3"/>
    </row>
    <row r="321" spans="1:1" x14ac:dyDescent="0.3">
      <c r="A321" s="3"/>
    </row>
    <row r="322" spans="1:1" x14ac:dyDescent="0.3">
      <c r="A322" s="3"/>
    </row>
    <row r="323" spans="1:1" x14ac:dyDescent="0.3">
      <c r="A323" s="3"/>
    </row>
    <row r="324" spans="1:1" x14ac:dyDescent="0.3">
      <c r="A324" s="3"/>
    </row>
    <row r="325" spans="1:1" x14ac:dyDescent="0.3">
      <c r="A325" s="3"/>
    </row>
    <row r="326" spans="1:1" x14ac:dyDescent="0.3">
      <c r="A326" s="3"/>
    </row>
    <row r="327" spans="1:1" x14ac:dyDescent="0.3">
      <c r="A327" s="3"/>
    </row>
    <row r="328" spans="1:1" x14ac:dyDescent="0.3">
      <c r="A328" s="3"/>
    </row>
    <row r="329" spans="1:1" x14ac:dyDescent="0.3">
      <c r="A329" s="1"/>
    </row>
    <row r="330" spans="1:1" x14ac:dyDescent="0.3">
      <c r="A330" s="1"/>
    </row>
    <row r="331" spans="1:1" x14ac:dyDescent="0.3">
      <c r="A331" s="1"/>
    </row>
    <row r="332" spans="1:1" x14ac:dyDescent="0.3">
      <c r="A332" s="1"/>
    </row>
    <row r="333" spans="1:1" x14ac:dyDescent="0.3">
      <c r="A333" s="2"/>
    </row>
    <row r="334" spans="1:1" x14ac:dyDescent="0.3">
      <c r="A334" s="3"/>
    </row>
    <row r="335" spans="1:1" x14ac:dyDescent="0.3">
      <c r="A335" s="3"/>
    </row>
    <row r="336" spans="1:1" x14ac:dyDescent="0.3">
      <c r="A336" s="3"/>
    </row>
    <row r="337" spans="1:1" x14ac:dyDescent="0.3">
      <c r="A337" s="3"/>
    </row>
    <row r="338" spans="1:1" x14ac:dyDescent="0.3">
      <c r="A338" s="3"/>
    </row>
    <row r="339" spans="1:1" x14ac:dyDescent="0.3">
      <c r="A339" s="3"/>
    </row>
    <row r="340" spans="1:1" x14ac:dyDescent="0.3">
      <c r="A340" s="3"/>
    </row>
    <row r="341" spans="1:1" x14ac:dyDescent="0.3">
      <c r="A341" s="3"/>
    </row>
    <row r="342" spans="1:1" x14ac:dyDescent="0.3">
      <c r="A342" s="3"/>
    </row>
    <row r="343" spans="1:1" x14ac:dyDescent="0.3">
      <c r="A343" s="3"/>
    </row>
    <row r="344" spans="1:1" x14ac:dyDescent="0.3">
      <c r="A344" s="1"/>
    </row>
    <row r="345" spans="1:1" x14ac:dyDescent="0.3">
      <c r="A345" s="1"/>
    </row>
    <row r="346" spans="1:1" x14ac:dyDescent="0.3">
      <c r="A346" s="1"/>
    </row>
    <row r="347" spans="1:1" x14ac:dyDescent="0.3">
      <c r="A347" s="1"/>
    </row>
    <row r="348" spans="1:1" x14ac:dyDescent="0.3">
      <c r="A348" s="2"/>
    </row>
    <row r="349" spans="1:1" x14ac:dyDescent="0.3">
      <c r="A349" s="3"/>
    </row>
    <row r="350" spans="1:1" x14ac:dyDescent="0.3">
      <c r="A350" s="3"/>
    </row>
    <row r="351" spans="1:1" x14ac:dyDescent="0.3">
      <c r="A351" s="3"/>
    </row>
    <row r="352" spans="1:1" x14ac:dyDescent="0.3">
      <c r="A352" s="3"/>
    </row>
    <row r="353" spans="1:1" x14ac:dyDescent="0.3">
      <c r="A353" s="3"/>
    </row>
    <row r="354" spans="1:1" x14ac:dyDescent="0.3">
      <c r="A354" s="3"/>
    </row>
    <row r="355" spans="1:1" x14ac:dyDescent="0.3">
      <c r="A355" s="3"/>
    </row>
    <row r="356" spans="1:1" x14ac:dyDescent="0.3">
      <c r="A356" s="3"/>
    </row>
    <row r="357" spans="1:1" x14ac:dyDescent="0.3">
      <c r="A357" s="3"/>
    </row>
    <row r="358" spans="1:1" x14ac:dyDescent="0.3">
      <c r="A358" s="3"/>
    </row>
    <row r="359" spans="1:1" x14ac:dyDescent="0.3">
      <c r="A359" s="1"/>
    </row>
    <row r="360" spans="1:1" x14ac:dyDescent="0.3">
      <c r="A360" s="1"/>
    </row>
    <row r="361" spans="1:1" x14ac:dyDescent="0.3">
      <c r="A361" s="1"/>
    </row>
    <row r="362" spans="1:1" x14ac:dyDescent="0.3">
      <c r="A362" s="1"/>
    </row>
    <row r="363" spans="1:1" x14ac:dyDescent="0.3">
      <c r="A363" s="2"/>
    </row>
    <row r="364" spans="1:1" x14ac:dyDescent="0.3">
      <c r="A364" s="3"/>
    </row>
    <row r="365" spans="1:1" x14ac:dyDescent="0.3">
      <c r="A365" s="3"/>
    </row>
    <row r="366" spans="1:1" x14ac:dyDescent="0.3">
      <c r="A366" s="3"/>
    </row>
    <row r="367" spans="1:1" x14ac:dyDescent="0.3">
      <c r="A367" s="3"/>
    </row>
    <row r="368" spans="1:1" x14ac:dyDescent="0.3">
      <c r="A368" s="3"/>
    </row>
    <row r="369" spans="1:1" x14ac:dyDescent="0.3">
      <c r="A369" s="3"/>
    </row>
    <row r="370" spans="1:1" x14ac:dyDescent="0.3">
      <c r="A370" s="3"/>
    </row>
    <row r="371" spans="1:1" x14ac:dyDescent="0.3">
      <c r="A371" s="3"/>
    </row>
    <row r="372" spans="1:1" x14ac:dyDescent="0.3">
      <c r="A372" s="3"/>
    </row>
    <row r="373" spans="1:1" x14ac:dyDescent="0.3">
      <c r="A373" s="3"/>
    </row>
    <row r="374" spans="1:1" x14ac:dyDescent="0.3">
      <c r="A374" s="1"/>
    </row>
    <row r="375" spans="1:1" x14ac:dyDescent="0.3">
      <c r="A375" s="1"/>
    </row>
    <row r="376" spans="1:1" x14ac:dyDescent="0.3">
      <c r="A376" s="1"/>
    </row>
    <row r="377" spans="1:1" x14ac:dyDescent="0.3">
      <c r="A377" s="1"/>
    </row>
    <row r="378" spans="1:1" x14ac:dyDescent="0.3">
      <c r="A378" s="2"/>
    </row>
    <row r="379" spans="1:1" x14ac:dyDescent="0.3">
      <c r="A379" s="3"/>
    </row>
    <row r="380" spans="1:1" x14ac:dyDescent="0.3">
      <c r="A380" s="3"/>
    </row>
    <row r="381" spans="1:1" x14ac:dyDescent="0.3">
      <c r="A381" s="3"/>
    </row>
    <row r="382" spans="1:1" x14ac:dyDescent="0.3">
      <c r="A382" s="3"/>
    </row>
    <row r="383" spans="1:1" x14ac:dyDescent="0.3">
      <c r="A383" s="3"/>
    </row>
    <row r="384" spans="1:1" x14ac:dyDescent="0.3">
      <c r="A384" s="3"/>
    </row>
    <row r="385" spans="1:1" x14ac:dyDescent="0.3">
      <c r="A385" s="3"/>
    </row>
    <row r="386" spans="1:1" x14ac:dyDescent="0.3">
      <c r="A386" s="3"/>
    </row>
    <row r="387" spans="1:1" x14ac:dyDescent="0.3">
      <c r="A387" s="3"/>
    </row>
    <row r="388" spans="1:1" x14ac:dyDescent="0.3">
      <c r="A388" s="3"/>
    </row>
    <row r="389" spans="1:1" x14ac:dyDescent="0.3">
      <c r="A389" s="1"/>
    </row>
    <row r="390" spans="1:1" x14ac:dyDescent="0.3">
      <c r="A390" s="1"/>
    </row>
    <row r="391" spans="1:1" x14ac:dyDescent="0.3">
      <c r="A391" s="1"/>
    </row>
    <row r="392" spans="1:1" ht="14.5" x14ac:dyDescent="0.3">
      <c r="A392" s="4"/>
    </row>
    <row r="393" spans="1:1" x14ac:dyDescent="0.3">
      <c r="A393" s="2"/>
    </row>
    <row r="394" spans="1:1" x14ac:dyDescent="0.3">
      <c r="A394" s="3"/>
    </row>
    <row r="395" spans="1:1" x14ac:dyDescent="0.3">
      <c r="A395" s="3"/>
    </row>
    <row r="396" spans="1:1" x14ac:dyDescent="0.3">
      <c r="A396" s="3"/>
    </row>
    <row r="397" spans="1:1" x14ac:dyDescent="0.3">
      <c r="A397" s="3"/>
    </row>
    <row r="398" spans="1:1" x14ac:dyDescent="0.3">
      <c r="A398" s="3"/>
    </row>
    <row r="399" spans="1:1" x14ac:dyDescent="0.3">
      <c r="A399" s="3"/>
    </row>
    <row r="400" spans="1:1" x14ac:dyDescent="0.3">
      <c r="A400" s="3"/>
    </row>
    <row r="401" spans="1:1" x14ac:dyDescent="0.3">
      <c r="A401" s="3"/>
    </row>
    <row r="402" spans="1:1" x14ac:dyDescent="0.3">
      <c r="A402" s="3"/>
    </row>
    <row r="403" spans="1:1" x14ac:dyDescent="0.3">
      <c r="A403" s="3"/>
    </row>
    <row r="404" spans="1:1" x14ac:dyDescent="0.3">
      <c r="A404" s="1"/>
    </row>
    <row r="405" spans="1:1" x14ac:dyDescent="0.3">
      <c r="A405" s="1"/>
    </row>
    <row r="406" spans="1:1" x14ac:dyDescent="0.3">
      <c r="A406" s="1"/>
    </row>
  </sheetData>
  <phoneticPr fontId="28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4"/>
  <sheetViews>
    <sheetView workbookViewId="0">
      <selection activeCell="L45" sqref="L45"/>
    </sheetView>
  </sheetViews>
  <sheetFormatPr defaultColWidth="9" defaultRowHeight="14" x14ac:dyDescent="0.3"/>
  <sheetData>
    <row r="1" spans="1:9" x14ac:dyDescent="0.3">
      <c r="A1" t="s">
        <v>15</v>
      </c>
    </row>
    <row r="2" spans="1:9" x14ac:dyDescent="0.3">
      <c r="A2" s="426" t="s">
        <v>16</v>
      </c>
      <c r="B2" s="407" t="s">
        <v>17</v>
      </c>
      <c r="C2" s="407" t="s">
        <v>18</v>
      </c>
      <c r="D2" s="407" t="s">
        <v>19</v>
      </c>
      <c r="E2" s="407" t="s">
        <v>20</v>
      </c>
      <c r="F2" s="407" t="s">
        <v>21</v>
      </c>
      <c r="G2" s="407" t="s">
        <v>22</v>
      </c>
      <c r="H2" s="407" t="s">
        <v>23</v>
      </c>
      <c r="I2" s="407" t="s">
        <v>24</v>
      </c>
    </row>
    <row r="3" spans="1:9" x14ac:dyDescent="0.3">
      <c r="A3" s="426">
        <v>2012</v>
      </c>
      <c r="B3" s="427">
        <v>0.47877398925721398</v>
      </c>
      <c r="C3" s="427">
        <v>0.33912812377471802</v>
      </c>
      <c r="D3" s="427">
        <v>0.41516663495606199</v>
      </c>
      <c r="E3" s="427">
        <v>0.48946478683167399</v>
      </c>
      <c r="F3" s="427">
        <v>0.40053699218741201</v>
      </c>
      <c r="G3" s="428">
        <v>0.33724087696502097</v>
      </c>
      <c r="H3" s="428">
        <v>0.40155357392955598</v>
      </c>
      <c r="I3" s="429">
        <v>0.313978807692953</v>
      </c>
    </row>
    <row r="4" spans="1:9" x14ac:dyDescent="0.3">
      <c r="A4" s="426">
        <v>2013</v>
      </c>
      <c r="B4" s="427">
        <v>0.40691774110211398</v>
      </c>
      <c r="C4" s="427">
        <v>0.25150990032785697</v>
      </c>
      <c r="D4" s="427">
        <v>0.35641429402552699</v>
      </c>
      <c r="E4" s="427">
        <v>0.40355893090803502</v>
      </c>
      <c r="F4" s="427">
        <v>0.37665684599211102</v>
      </c>
      <c r="G4" s="428">
        <v>0.29225786427309902</v>
      </c>
      <c r="H4" s="428">
        <v>0.39037788974332699</v>
      </c>
      <c r="I4" s="429">
        <v>0.31434267234435298</v>
      </c>
    </row>
    <row r="5" spans="1:9" x14ac:dyDescent="0.3">
      <c r="A5" s="426">
        <v>2014</v>
      </c>
      <c r="B5" s="427">
        <v>0.27225772263055698</v>
      </c>
      <c r="C5" s="427">
        <v>0.23661199766819499</v>
      </c>
      <c r="D5" s="427">
        <v>0.294081473586499</v>
      </c>
      <c r="E5" s="427">
        <v>0.30698113680843903</v>
      </c>
      <c r="F5" s="427">
        <v>0.37442018490268503</v>
      </c>
      <c r="G5" s="428">
        <v>0.277058668002857</v>
      </c>
      <c r="H5" s="428">
        <v>0.379860755141953</v>
      </c>
      <c r="I5" s="429">
        <v>0.314742923460893</v>
      </c>
    </row>
    <row r="6" spans="1:9" x14ac:dyDescent="0.3">
      <c r="A6" s="426">
        <v>2015</v>
      </c>
      <c r="B6" s="427">
        <v>0.26745204477075901</v>
      </c>
      <c r="C6" s="427">
        <v>0.227709968106871</v>
      </c>
      <c r="D6" s="427">
        <v>0.26079782565316401</v>
      </c>
      <c r="E6" s="427">
        <v>0.26755352117886599</v>
      </c>
      <c r="F6" s="427">
        <v>0.38043196048924899</v>
      </c>
      <c r="G6" s="428">
        <v>0.26403655486622901</v>
      </c>
      <c r="H6" s="428">
        <v>0.37588096706212498</v>
      </c>
      <c r="I6" s="429">
        <v>0.315507039228833</v>
      </c>
    </row>
    <row r="7" spans="1:9" x14ac:dyDescent="0.3">
      <c r="A7" s="426">
        <v>2016</v>
      </c>
      <c r="B7" s="427">
        <v>0.22839209742408501</v>
      </c>
      <c r="C7" s="427">
        <v>0.21594204746455101</v>
      </c>
      <c r="D7" s="427">
        <v>0.223571525283636</v>
      </c>
      <c r="E7" s="427">
        <v>0.22215371739699499</v>
      </c>
      <c r="F7" s="427">
        <v>0.37004634170021</v>
      </c>
      <c r="G7" s="428">
        <v>0.20784234878739499</v>
      </c>
      <c r="H7" s="428">
        <v>0.36955664540401201</v>
      </c>
      <c r="I7" s="429">
        <v>0.31568897155453302</v>
      </c>
    </row>
    <row r="8" spans="1:9" x14ac:dyDescent="0.3">
      <c r="A8" s="426">
        <v>2017</v>
      </c>
      <c r="B8" s="427">
        <v>0.18016954761433199</v>
      </c>
      <c r="C8" s="427">
        <v>0.19646910316570099</v>
      </c>
      <c r="D8" s="427">
        <v>0.18802960851392</v>
      </c>
      <c r="E8" s="427">
        <v>0.17570041081079699</v>
      </c>
      <c r="F8" s="427">
        <v>0.34133614811201002</v>
      </c>
      <c r="G8" s="428">
        <v>0.19443851169166099</v>
      </c>
      <c r="H8" s="428">
        <v>0.36528086215850403</v>
      </c>
      <c r="I8" s="429">
        <v>0.31630754146191298</v>
      </c>
    </row>
    <row r="9" spans="1:9" x14ac:dyDescent="0.3">
      <c r="A9" s="426">
        <v>2018</v>
      </c>
      <c r="B9" s="427">
        <v>0.23574182058929799</v>
      </c>
      <c r="C9" s="427">
        <v>0.29404930947869601</v>
      </c>
      <c r="D9" s="427">
        <v>0.25430600868994502</v>
      </c>
      <c r="E9" s="427">
        <v>0.23049859901019501</v>
      </c>
      <c r="F9" s="427">
        <v>0.249621217372997</v>
      </c>
      <c r="G9" s="428">
        <v>0.28838709229476001</v>
      </c>
      <c r="H9" s="428">
        <v>0.23199475321044899</v>
      </c>
      <c r="I9" s="429">
        <v>0.31688972490415301</v>
      </c>
    </row>
    <row r="10" spans="1:9" x14ac:dyDescent="0.3">
      <c r="A10" s="426">
        <v>2019</v>
      </c>
      <c r="B10" s="427">
        <v>0.28801166383219501</v>
      </c>
      <c r="C10" s="427">
        <v>0.42477807322935501</v>
      </c>
      <c r="D10" s="427">
        <v>0.31465725841321701</v>
      </c>
      <c r="E10" s="427">
        <v>0.27949172444431097</v>
      </c>
      <c r="F10" s="427">
        <v>0.18379980864135601</v>
      </c>
      <c r="G10" s="428">
        <v>0.40888503089700901</v>
      </c>
      <c r="H10" s="428">
        <v>0.16011297207865799</v>
      </c>
      <c r="I10" s="429">
        <v>0.31783577299779198</v>
      </c>
    </row>
    <row r="11" spans="1:9" x14ac:dyDescent="0.3">
      <c r="A11" s="426">
        <v>2020</v>
      </c>
      <c r="B11" s="427">
        <v>0.30573699892136602</v>
      </c>
      <c r="C11" s="427">
        <v>0.42520580670069102</v>
      </c>
      <c r="D11" s="427">
        <v>0.34887690138393002</v>
      </c>
      <c r="E11" s="427">
        <v>0.293790741904215</v>
      </c>
      <c r="F11" s="427">
        <v>0.177468364954286</v>
      </c>
      <c r="G11" s="428">
        <v>0.400164103129172</v>
      </c>
      <c r="H11" s="428">
        <v>0.16018611675299599</v>
      </c>
      <c r="I11" s="429">
        <v>0.31856350230059199</v>
      </c>
    </row>
    <row r="12" spans="1:9" x14ac:dyDescent="0.3">
      <c r="A12" s="426">
        <v>2021</v>
      </c>
      <c r="B12" s="427">
        <v>0.37804034488680399</v>
      </c>
      <c r="C12" s="427">
        <v>0.42540023080753098</v>
      </c>
      <c r="D12" s="427">
        <v>0.41877309848960698</v>
      </c>
      <c r="E12" s="427">
        <v>0.36600678950702997</v>
      </c>
      <c r="F12" s="427">
        <v>0.17817963811812099</v>
      </c>
      <c r="G12" s="428">
        <v>0.40359255957941897</v>
      </c>
      <c r="H12" s="428">
        <v>0.16018611675299599</v>
      </c>
      <c r="I12" s="429">
        <v>0.31838156997489198</v>
      </c>
    </row>
    <row r="13" spans="1:9" x14ac:dyDescent="0.3">
      <c r="A13" s="425"/>
      <c r="B13" s="425"/>
      <c r="C13" s="425"/>
      <c r="D13" s="425"/>
      <c r="E13" s="425"/>
      <c r="F13" s="425"/>
      <c r="G13" s="425"/>
      <c r="H13" s="425"/>
      <c r="I13" s="425"/>
    </row>
    <row r="14" spans="1:9" x14ac:dyDescent="0.3">
      <c r="A14" s="426" t="s">
        <v>16</v>
      </c>
      <c r="B14" s="407" t="s">
        <v>25</v>
      </c>
      <c r="C14" s="407" t="s">
        <v>26</v>
      </c>
      <c r="D14" s="407" t="s">
        <v>27</v>
      </c>
      <c r="E14" s="407" t="s">
        <v>28</v>
      </c>
      <c r="F14" s="407" t="s">
        <v>29</v>
      </c>
      <c r="G14" s="407" t="s">
        <v>30</v>
      </c>
      <c r="H14" s="407" t="s">
        <v>31</v>
      </c>
      <c r="I14" s="407" t="s">
        <v>32</v>
      </c>
    </row>
    <row r="15" spans="1:9" x14ac:dyDescent="0.3">
      <c r="A15" s="426">
        <v>2012</v>
      </c>
      <c r="B15" s="429">
        <v>0.223087356926608</v>
      </c>
      <c r="C15" s="429">
        <v>0.199223919401257</v>
      </c>
      <c r="D15" s="429">
        <v>0.192695058590027</v>
      </c>
      <c r="E15" s="430">
        <v>0.26750107672509998</v>
      </c>
      <c r="F15" s="430">
        <v>0</v>
      </c>
      <c r="G15" s="431">
        <v>0.290126730935099</v>
      </c>
      <c r="H15" s="431">
        <v>0.306946078455202</v>
      </c>
      <c r="I15" s="431">
        <v>0.24304386369623401</v>
      </c>
    </row>
    <row r="16" spans="1:9" x14ac:dyDescent="0.3">
      <c r="A16" s="426">
        <v>2013</v>
      </c>
      <c r="B16" s="429">
        <v>8.4566529080348493E-2</v>
      </c>
      <c r="C16" s="429">
        <v>0.221736132739104</v>
      </c>
      <c r="D16" s="429">
        <v>0.23766268230548901</v>
      </c>
      <c r="E16" s="430">
        <v>0.26750107672509998</v>
      </c>
      <c r="F16" s="430">
        <v>3.6379749319958E-2</v>
      </c>
      <c r="G16" s="431">
        <v>0.30218185825927202</v>
      </c>
      <c r="H16" s="431">
        <v>0.306946078455202</v>
      </c>
      <c r="I16" s="431">
        <v>0.29261518639071399</v>
      </c>
    </row>
    <row r="17" spans="1:9" x14ac:dyDescent="0.3">
      <c r="A17" s="426">
        <v>2014</v>
      </c>
      <c r="B17" s="429">
        <v>9.3306549559176194E-2</v>
      </c>
      <c r="C17" s="429">
        <v>0.244635934036769</v>
      </c>
      <c r="D17" s="429">
        <v>0.28263031967232399</v>
      </c>
      <c r="E17" s="430">
        <v>0.32727785364690998</v>
      </c>
      <c r="F17" s="430">
        <v>0.10509705359099</v>
      </c>
      <c r="G17" s="431">
        <v>0.30258369583674499</v>
      </c>
      <c r="H17" s="431">
        <v>0.29945958873678302</v>
      </c>
      <c r="I17" s="431">
        <v>0.31331001042821499</v>
      </c>
    </row>
    <row r="18" spans="1:9" x14ac:dyDescent="0.3">
      <c r="A18" s="426">
        <v>2015</v>
      </c>
      <c r="B18" s="429">
        <v>0.12016382267337899</v>
      </c>
      <c r="C18" s="429">
        <v>0.26669679248586098</v>
      </c>
      <c r="D18" s="429">
        <v>0.29488728376730799</v>
      </c>
      <c r="E18" s="430">
        <v>0.32727785364690998</v>
      </c>
      <c r="F18" s="430">
        <v>0.22232069028863199</v>
      </c>
      <c r="G18" s="431">
        <v>0.30740574676641402</v>
      </c>
      <c r="H18" s="431">
        <v>0.306946078455202</v>
      </c>
      <c r="I18" s="431">
        <v>0.33400483446571599</v>
      </c>
    </row>
    <row r="19" spans="1:9" x14ac:dyDescent="0.3">
      <c r="A19" s="426">
        <v>2016</v>
      </c>
      <c r="B19" s="429">
        <v>0.21773438839707501</v>
      </c>
      <c r="C19" s="429">
        <v>0.289268269873589</v>
      </c>
      <c r="D19" s="429">
        <v>0.34558398653594202</v>
      </c>
      <c r="E19" s="430">
        <v>0.32727785364690998</v>
      </c>
      <c r="F19" s="430">
        <v>0.27284811989968499</v>
      </c>
      <c r="G19" s="431">
        <v>0.31262963527355497</v>
      </c>
      <c r="H19" s="431">
        <v>0.33689203732888001</v>
      </c>
      <c r="I19" s="431">
        <v>0.354699658503217</v>
      </c>
    </row>
    <row r="20" spans="1:9" x14ac:dyDescent="0.3">
      <c r="A20" s="426">
        <v>2017</v>
      </c>
      <c r="B20" s="429">
        <v>0.51524578631097595</v>
      </c>
      <c r="C20" s="429">
        <v>0.31430550661323597</v>
      </c>
      <c r="D20" s="429">
        <v>0.338386038773966</v>
      </c>
      <c r="E20" s="430">
        <v>0.32727785364690998</v>
      </c>
      <c r="F20" s="430">
        <v>0.32943884106406401</v>
      </c>
      <c r="G20" s="431">
        <v>0.32026454924553199</v>
      </c>
      <c r="H20" s="431">
        <v>0.34437852704729999</v>
      </c>
      <c r="I20" s="431">
        <v>0.35951240827938002</v>
      </c>
    </row>
    <row r="21" spans="1:9" x14ac:dyDescent="0.3">
      <c r="A21" s="426">
        <v>2018</v>
      </c>
      <c r="B21" s="429">
        <v>0.64505369378145905</v>
      </c>
      <c r="C21" s="429">
        <v>0.34347667443358798</v>
      </c>
      <c r="D21" s="429">
        <v>0.36993783640420302</v>
      </c>
      <c r="E21" s="430">
        <v>0.32727785364690998</v>
      </c>
      <c r="F21" s="430">
        <v>0.39411395096621199</v>
      </c>
      <c r="G21" s="431">
        <v>0.32307741228783898</v>
      </c>
      <c r="H21" s="431">
        <v>0.31443256817362197</v>
      </c>
      <c r="I21" s="431">
        <v>0.31571638531629598</v>
      </c>
    </row>
    <row r="22" spans="1:9" x14ac:dyDescent="0.3">
      <c r="A22" s="426">
        <v>2019</v>
      </c>
      <c r="B22" s="429">
        <v>0.43542673706450402</v>
      </c>
      <c r="C22" s="429">
        <v>0.37508991533137798</v>
      </c>
      <c r="D22" s="429">
        <v>0.40878960082739202</v>
      </c>
      <c r="E22" s="430">
        <v>0.32727785364690998</v>
      </c>
      <c r="F22" s="430">
        <v>0.42038821436396001</v>
      </c>
      <c r="G22" s="431">
        <v>0.32830130079497999</v>
      </c>
      <c r="H22" s="431">
        <v>0.32191905789204101</v>
      </c>
      <c r="I22" s="431">
        <v>0.31475383536106399</v>
      </c>
    </row>
    <row r="23" spans="1:9" x14ac:dyDescent="0.3">
      <c r="A23" s="426">
        <v>2020</v>
      </c>
      <c r="B23" s="429">
        <v>0</v>
      </c>
      <c r="C23" s="429">
        <v>0.390613263610951</v>
      </c>
      <c r="D23" s="429">
        <v>0.29432971325718699</v>
      </c>
      <c r="E23" s="430">
        <v>0.32727785364690998</v>
      </c>
      <c r="F23" s="430">
        <v>0.44666247776170698</v>
      </c>
      <c r="G23" s="431">
        <v>0.33352518930212199</v>
      </c>
      <c r="H23" s="431">
        <v>0.31443256817362197</v>
      </c>
      <c r="I23" s="431">
        <v>0.32052913509246</v>
      </c>
    </row>
    <row r="24" spans="1:9" x14ac:dyDescent="0.3">
      <c r="A24" s="426">
        <v>2021</v>
      </c>
      <c r="B24" s="429">
        <v>3.6849443076872802E-2</v>
      </c>
      <c r="C24" s="429">
        <v>0.43180727462248902</v>
      </c>
      <c r="D24" s="429">
        <v>0.33914647641881202</v>
      </c>
      <c r="E24" s="430">
        <v>0.32727785364690998</v>
      </c>
      <c r="F24" s="430">
        <v>0.472936741159454</v>
      </c>
      <c r="G24" s="431">
        <v>0.338749077809264</v>
      </c>
      <c r="H24" s="431">
        <v>0.306946078455202</v>
      </c>
      <c r="I24" s="431">
        <v>0.298390486122109</v>
      </c>
    </row>
  </sheetData>
  <phoneticPr fontId="28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51"/>
  <sheetViews>
    <sheetView zoomScale="55" zoomScaleNormal="55" workbookViewId="0">
      <selection activeCell="L45" sqref="L45"/>
    </sheetView>
  </sheetViews>
  <sheetFormatPr defaultColWidth="9" defaultRowHeight="14" x14ac:dyDescent="0.3"/>
  <cols>
    <col min="4" max="11" width="7.4140625" customWidth="1"/>
    <col min="12" max="12" width="9.5"/>
    <col min="17" max="17" width="9.5"/>
    <col min="22" max="22" width="9.5"/>
    <col min="26" max="26" width="9.5"/>
  </cols>
  <sheetData>
    <row r="1" spans="1:29" x14ac:dyDescent="0.3">
      <c r="A1" s="436" t="s">
        <v>33</v>
      </c>
      <c r="B1" s="436"/>
      <c r="C1" s="436"/>
      <c r="D1" s="436"/>
      <c r="E1" s="436"/>
      <c r="F1" s="436"/>
      <c r="G1" s="436"/>
      <c r="H1" s="436"/>
      <c r="I1" s="436"/>
      <c r="J1" s="436"/>
      <c r="K1" s="436"/>
    </row>
    <row r="5" spans="1:29" x14ac:dyDescent="0.3">
      <c r="C5" t="s">
        <v>34</v>
      </c>
      <c r="F5">
        <v>0.3962</v>
      </c>
      <c r="L5">
        <v>0.252967</v>
      </c>
      <c r="Q5">
        <v>0.10016700000000001</v>
      </c>
      <c r="V5">
        <v>0.17843300000000001</v>
      </c>
      <c r="Z5">
        <v>7.2233000000000006E-2</v>
      </c>
    </row>
    <row r="6" spans="1:29" x14ac:dyDescent="0.3">
      <c r="B6" t="s">
        <v>35</v>
      </c>
      <c r="D6" t="s">
        <v>36</v>
      </c>
      <c r="E6" t="s">
        <v>37</v>
      </c>
      <c r="F6" t="s">
        <v>38</v>
      </c>
      <c r="G6" t="s">
        <v>39</v>
      </c>
      <c r="H6" t="s">
        <v>40</v>
      </c>
      <c r="K6" t="s">
        <v>41</v>
      </c>
      <c r="L6" t="s">
        <v>42</v>
      </c>
      <c r="O6" t="s">
        <v>43</v>
      </c>
      <c r="P6" t="s">
        <v>25</v>
      </c>
      <c r="Q6" t="s">
        <v>26</v>
      </c>
      <c r="R6" t="s">
        <v>27</v>
      </c>
      <c r="U6" t="s">
        <v>28</v>
      </c>
      <c r="V6" t="s">
        <v>44</v>
      </c>
      <c r="Y6" t="s">
        <v>30</v>
      </c>
      <c r="Z6" t="s">
        <v>45</v>
      </c>
      <c r="AA6" t="s">
        <v>32</v>
      </c>
    </row>
    <row r="7" spans="1:29" x14ac:dyDescent="0.3">
      <c r="B7" t="s">
        <v>46</v>
      </c>
      <c r="I7" t="s">
        <v>47</v>
      </c>
      <c r="J7" t="s">
        <v>48</v>
      </c>
      <c r="M7" t="s">
        <v>47</v>
      </c>
      <c r="N7" t="s">
        <v>48</v>
      </c>
      <c r="S7" t="s">
        <v>47</v>
      </c>
      <c r="T7" t="s">
        <v>48</v>
      </c>
      <c r="W7" t="s">
        <v>47</v>
      </c>
      <c r="X7" t="s">
        <v>48</v>
      </c>
      <c r="AB7" t="s">
        <v>47</v>
      </c>
      <c r="AC7" t="s">
        <v>48</v>
      </c>
    </row>
    <row r="8" spans="1:29" x14ac:dyDescent="0.3">
      <c r="A8" s="437" t="s">
        <v>49</v>
      </c>
      <c r="B8" t="s">
        <v>50</v>
      </c>
      <c r="D8" s="415">
        <v>0.51132584299999995</v>
      </c>
      <c r="E8" s="415">
        <v>0.93276404499999999</v>
      </c>
      <c r="F8" s="415">
        <v>1.249573034</v>
      </c>
      <c r="G8" s="415">
        <v>0.87132584300000004</v>
      </c>
      <c r="H8" s="415">
        <v>0.42238002600000002</v>
      </c>
      <c r="I8">
        <v>0.18340357099999999</v>
      </c>
      <c r="J8">
        <v>7.2664494999999996E-2</v>
      </c>
      <c r="K8" s="416">
        <v>1.083595506</v>
      </c>
      <c r="L8" s="416">
        <v>0.10707411</v>
      </c>
      <c r="M8">
        <v>0.14986777100000001</v>
      </c>
      <c r="N8">
        <v>3.7911599999999997E-2</v>
      </c>
      <c r="O8" s="417">
        <v>86.29</v>
      </c>
      <c r="P8" s="417">
        <v>0.26892553200000002</v>
      </c>
      <c r="Q8" s="417">
        <v>15364.943600000001</v>
      </c>
      <c r="R8" s="417">
        <v>748.11800000000005</v>
      </c>
      <c r="S8">
        <v>9.0509773000000002E-2</v>
      </c>
      <c r="T8">
        <v>9.0660919999999996E-3</v>
      </c>
      <c r="U8" s="420">
        <v>35.799999999999997</v>
      </c>
      <c r="V8" s="420">
        <v>3.88</v>
      </c>
      <c r="W8">
        <v>0</v>
      </c>
      <c r="X8">
        <v>0</v>
      </c>
      <c r="Y8" s="421">
        <v>72.2</v>
      </c>
      <c r="Z8" s="421">
        <v>0.41</v>
      </c>
      <c r="AA8" s="421">
        <v>50.5</v>
      </c>
      <c r="AB8">
        <v>4.3496740000000004E-3</v>
      </c>
      <c r="AC8">
        <v>3.1419E-4</v>
      </c>
    </row>
    <row r="9" spans="1:29" x14ac:dyDescent="0.3">
      <c r="A9" s="437"/>
      <c r="B9" t="s">
        <v>51</v>
      </c>
      <c r="D9" s="415">
        <v>0.43458408700000001</v>
      </c>
      <c r="E9" s="415">
        <v>0.69177215199999997</v>
      </c>
      <c r="F9" s="415">
        <v>1.072739602</v>
      </c>
      <c r="G9" s="415">
        <v>0.71839963799999995</v>
      </c>
      <c r="H9" s="415">
        <v>0.39719759100000002</v>
      </c>
      <c r="I9">
        <v>0.139631373</v>
      </c>
      <c r="J9">
        <v>5.5321950000000002E-2</v>
      </c>
      <c r="K9" s="416">
        <v>0.93905967499999998</v>
      </c>
      <c r="L9" s="416">
        <v>0.104094118</v>
      </c>
      <c r="M9">
        <v>0.13321943</v>
      </c>
      <c r="N9">
        <v>3.370012E-2</v>
      </c>
      <c r="O9" s="417">
        <v>86.39</v>
      </c>
      <c r="P9" s="417">
        <v>0.279143321</v>
      </c>
      <c r="Q9" s="417">
        <v>17101.175319999998</v>
      </c>
      <c r="R9" s="417">
        <v>922.7</v>
      </c>
      <c r="S9">
        <v>3.4756186000000001E-2</v>
      </c>
      <c r="T9">
        <v>3.481423E-3</v>
      </c>
      <c r="U9" s="420">
        <v>35.799999999999997</v>
      </c>
      <c r="V9" s="420">
        <v>3.7</v>
      </c>
      <c r="W9">
        <v>1.3470296E-2</v>
      </c>
      <c r="X9">
        <v>2.403545E-3</v>
      </c>
      <c r="Y9" s="421">
        <v>75.2</v>
      </c>
      <c r="Z9" s="421">
        <v>0.41</v>
      </c>
      <c r="AA9" s="421">
        <v>60.8</v>
      </c>
      <c r="AB9">
        <v>6.9487850000000004E-2</v>
      </c>
      <c r="AC9">
        <v>5.0193160000000002E-3</v>
      </c>
    </row>
    <row r="10" spans="1:29" x14ac:dyDescent="0.3">
      <c r="A10" s="437"/>
      <c r="B10" t="s">
        <v>52</v>
      </c>
      <c r="D10" s="415">
        <v>0.290768531</v>
      </c>
      <c r="E10" s="415">
        <v>0.65079581600000003</v>
      </c>
      <c r="F10" s="415">
        <v>0.88512960399999996</v>
      </c>
      <c r="G10" s="415">
        <v>0.54647567100000005</v>
      </c>
      <c r="H10" s="415">
        <v>0.39483895499999999</v>
      </c>
      <c r="I10">
        <v>9.4829128999999998E-2</v>
      </c>
      <c r="J10">
        <v>3.7571301000000001E-2</v>
      </c>
      <c r="K10" s="416">
        <v>0.89022282900000005</v>
      </c>
      <c r="L10" s="416">
        <v>0.101289728</v>
      </c>
      <c r="M10">
        <v>0.126312587</v>
      </c>
      <c r="N10">
        <v>3.1952915999999998E-2</v>
      </c>
      <c r="O10" s="417">
        <v>86.5</v>
      </c>
      <c r="P10" s="417">
        <v>0.27849862600000003</v>
      </c>
      <c r="Q10" s="417">
        <v>18867.299370000001</v>
      </c>
      <c r="R10" s="417">
        <v>1097.2820529999999</v>
      </c>
      <c r="S10">
        <v>3.9098300000000002E-2</v>
      </c>
      <c r="T10">
        <v>3.9163590000000003E-3</v>
      </c>
      <c r="U10" s="420">
        <v>43.8</v>
      </c>
      <c r="V10" s="420">
        <v>3.36</v>
      </c>
      <c r="W10">
        <v>3.8976494E-2</v>
      </c>
      <c r="X10">
        <v>6.9546929999999996E-3</v>
      </c>
      <c r="Y10" s="421">
        <v>75.3</v>
      </c>
      <c r="Z10" s="421">
        <v>0.4</v>
      </c>
      <c r="AA10" s="421">
        <v>65.099999999999994</v>
      </c>
      <c r="AB10">
        <v>9.6092056999999995E-2</v>
      </c>
      <c r="AC10">
        <v>6.9410180000000002E-3</v>
      </c>
    </row>
    <row r="11" spans="1:29" x14ac:dyDescent="0.3">
      <c r="A11" s="437"/>
      <c r="B11" t="s">
        <v>53</v>
      </c>
      <c r="D11" s="415">
        <v>0.28563611500000002</v>
      </c>
      <c r="E11" s="415">
        <v>0.62631099000000001</v>
      </c>
      <c r="F11" s="415">
        <v>0.78495212000000003</v>
      </c>
      <c r="G11" s="415">
        <v>0.47628819</v>
      </c>
      <c r="H11" s="415">
        <v>0.40117857899999998</v>
      </c>
      <c r="I11">
        <v>8.5311715999999996E-2</v>
      </c>
      <c r="J11">
        <v>3.3800502000000003E-2</v>
      </c>
      <c r="K11" s="416">
        <v>0.84838121300000002</v>
      </c>
      <c r="L11" s="416">
        <v>0.100228519</v>
      </c>
      <c r="M11">
        <v>0.12159252700000001</v>
      </c>
      <c r="N11">
        <v>3.0758897E-2</v>
      </c>
      <c r="O11" s="417">
        <v>86.71</v>
      </c>
      <c r="P11" s="417">
        <v>0.27651753800000001</v>
      </c>
      <c r="Q11" s="417">
        <v>20568.720799999999</v>
      </c>
      <c r="R11" s="417">
        <v>1144.868408</v>
      </c>
      <c r="S11">
        <v>5.0239864000000002E-2</v>
      </c>
      <c r="T11">
        <v>5.0323759999999999E-3</v>
      </c>
      <c r="U11" s="420">
        <v>43.8</v>
      </c>
      <c r="V11" s="420">
        <v>2.78</v>
      </c>
      <c r="W11">
        <v>8.2345758000000005E-2</v>
      </c>
      <c r="X11">
        <v>1.4693200999999999E-2</v>
      </c>
      <c r="Y11" s="421">
        <v>76.5</v>
      </c>
      <c r="Z11" s="421">
        <v>0.41</v>
      </c>
      <c r="AA11" s="421">
        <v>69.400000000000006</v>
      </c>
      <c r="AB11">
        <v>0.12301411299999999</v>
      </c>
      <c r="AC11">
        <v>8.8856779999999993E-3</v>
      </c>
    </row>
    <row r="12" spans="1:29" x14ac:dyDescent="0.3">
      <c r="A12" s="437"/>
      <c r="B12" t="s">
        <v>54</v>
      </c>
      <c r="D12" s="415">
        <v>0.24392048099999999</v>
      </c>
      <c r="E12" s="415">
        <v>0.59394359699999999</v>
      </c>
      <c r="F12" s="415">
        <v>0.67290799800000001</v>
      </c>
      <c r="G12" s="415">
        <v>0.39546925599999999</v>
      </c>
      <c r="H12" s="415">
        <v>0.39022658700000001</v>
      </c>
      <c r="I12">
        <v>6.9329087999999997E-2</v>
      </c>
      <c r="J12">
        <v>2.7468184999999999E-2</v>
      </c>
      <c r="K12" s="416">
        <v>0.66782246899999997</v>
      </c>
      <c r="L12" s="416">
        <v>9.8542141E-2</v>
      </c>
      <c r="M12">
        <v>0.10625438099999999</v>
      </c>
      <c r="N12">
        <v>2.6878852000000002E-2</v>
      </c>
      <c r="O12" s="417">
        <v>86.76</v>
      </c>
      <c r="P12" s="417">
        <v>0.26932038600000002</v>
      </c>
      <c r="Q12" s="417">
        <v>22309.5232</v>
      </c>
      <c r="R12" s="417">
        <v>1341.6929459999999</v>
      </c>
      <c r="S12">
        <v>9.0111263999999996E-2</v>
      </c>
      <c r="T12">
        <v>9.0261750000000009E-3</v>
      </c>
      <c r="U12" s="420">
        <v>43.8</v>
      </c>
      <c r="V12" s="420">
        <v>2.5299999999999998</v>
      </c>
      <c r="W12">
        <v>0.101049866</v>
      </c>
      <c r="X12">
        <v>1.8030630999999998E-2</v>
      </c>
      <c r="Y12" s="421">
        <v>77.8</v>
      </c>
      <c r="Z12" s="421">
        <v>0.45</v>
      </c>
      <c r="AA12" s="421">
        <v>73.7</v>
      </c>
      <c r="AB12">
        <v>0.150229311</v>
      </c>
      <c r="AC12">
        <v>1.0851514E-2</v>
      </c>
    </row>
    <row r="13" spans="1:29" x14ac:dyDescent="0.3">
      <c r="A13" s="437"/>
      <c r="B13" t="s">
        <v>55</v>
      </c>
      <c r="D13" s="415">
        <v>0.192419279</v>
      </c>
      <c r="E13" s="415">
        <v>0.54038371500000004</v>
      </c>
      <c r="F13" s="415">
        <v>0.56593355199999995</v>
      </c>
      <c r="G13" s="415">
        <v>0.31277491800000001</v>
      </c>
      <c r="H13" s="415">
        <v>0.35995070099999998</v>
      </c>
      <c r="I13">
        <v>5.2843085999999997E-2</v>
      </c>
      <c r="J13">
        <v>2.0936430999999998E-2</v>
      </c>
      <c r="K13" s="416">
        <v>0.62475432799999997</v>
      </c>
      <c r="L13" s="416">
        <v>9.7402005E-2</v>
      </c>
      <c r="M13">
        <v>0.102387648</v>
      </c>
      <c r="N13">
        <v>2.5900696000000001E-2</v>
      </c>
      <c r="O13" s="417">
        <v>86.93</v>
      </c>
      <c r="P13" s="417">
        <v>0.24737488699999999</v>
      </c>
      <c r="Q13" s="417">
        <v>24240.4948</v>
      </c>
      <c r="R13" s="417">
        <v>1313.7476819999999</v>
      </c>
      <c r="S13">
        <v>0.210029146</v>
      </c>
      <c r="T13">
        <v>2.1037989E-2</v>
      </c>
      <c r="U13" s="420">
        <v>43.8</v>
      </c>
      <c r="V13" s="420">
        <v>2.25</v>
      </c>
      <c r="W13">
        <v>0.122000857</v>
      </c>
      <c r="X13">
        <v>2.1768979000000001E-2</v>
      </c>
      <c r="Y13" s="421">
        <v>79.7</v>
      </c>
      <c r="Z13" s="421">
        <v>0.46</v>
      </c>
      <c r="AA13" s="421">
        <v>74.7</v>
      </c>
      <c r="AB13">
        <v>0.15669575499999999</v>
      </c>
      <c r="AC13">
        <v>1.1318603999999999E-2</v>
      </c>
    </row>
    <row r="14" spans="1:29" x14ac:dyDescent="0.3">
      <c r="A14" s="437"/>
      <c r="B14" t="s">
        <v>56</v>
      </c>
      <c r="D14" s="415">
        <v>0.25176991199999998</v>
      </c>
      <c r="E14" s="415">
        <v>0.80877581099999996</v>
      </c>
      <c r="F14" s="415">
        <v>0.76541297900000005</v>
      </c>
      <c r="G14" s="415">
        <v>0.41032448399999999</v>
      </c>
      <c r="H14" s="415">
        <v>0.263234154</v>
      </c>
      <c r="I14">
        <v>5.6634950000000003E-2</v>
      </c>
      <c r="J14">
        <v>2.2438766999999998E-2</v>
      </c>
      <c r="K14" s="416">
        <v>0.92662241899999997</v>
      </c>
      <c r="L14" s="416">
        <v>6.1861314000000001E-2</v>
      </c>
      <c r="M14">
        <v>6.0358848999999999E-2</v>
      </c>
      <c r="N14">
        <v>1.5268797000000001E-2</v>
      </c>
      <c r="O14" s="417">
        <v>87.09</v>
      </c>
      <c r="P14" s="417">
        <v>0.23779979400000001</v>
      </c>
      <c r="Q14" s="417">
        <v>26490.291659999999</v>
      </c>
      <c r="R14" s="417">
        <v>1436.2441690000001</v>
      </c>
      <c r="S14">
        <v>0.254789655</v>
      </c>
      <c r="T14">
        <v>2.5521515000000002E-2</v>
      </c>
      <c r="U14" s="420">
        <v>43.8</v>
      </c>
      <c r="V14" s="420">
        <v>1.93</v>
      </c>
      <c r="W14">
        <v>0.14594659200000001</v>
      </c>
      <c r="X14">
        <v>2.6041688E-2</v>
      </c>
      <c r="Y14" s="421">
        <v>80.400000000000006</v>
      </c>
      <c r="Z14" s="421">
        <v>0.42</v>
      </c>
      <c r="AA14" s="421">
        <v>65.599999999999994</v>
      </c>
      <c r="AB14">
        <v>0.103662239</v>
      </c>
      <c r="AC14">
        <v>7.487835E-3</v>
      </c>
    </row>
    <row r="15" spans="1:29" x14ac:dyDescent="0.3">
      <c r="A15" s="437"/>
      <c r="B15" t="s">
        <v>57</v>
      </c>
      <c r="D15" s="415">
        <v>0.307593583</v>
      </c>
      <c r="E15" s="415">
        <v>1.1683422459999999</v>
      </c>
      <c r="F15" s="415">
        <v>0.94705882399999997</v>
      </c>
      <c r="G15" s="415">
        <v>0.49754010700000001</v>
      </c>
      <c r="H15" s="415">
        <v>0.19382321599999999</v>
      </c>
      <c r="I15">
        <v>9.3295520000000007E-2</v>
      </c>
      <c r="J15">
        <v>3.6963685000000003E-2</v>
      </c>
      <c r="K15" s="416">
        <v>1.3137967909999999</v>
      </c>
      <c r="L15" s="416">
        <v>4.2694063999999997E-2</v>
      </c>
      <c r="M15">
        <v>6.7592432999999993E-2</v>
      </c>
      <c r="N15">
        <v>1.7098655000000001E-2</v>
      </c>
      <c r="O15" s="417">
        <v>87.35</v>
      </c>
      <c r="P15" s="417">
        <v>0.25326262399999999</v>
      </c>
      <c r="Q15" s="417">
        <v>28928.430939999998</v>
      </c>
      <c r="R15" s="417">
        <v>1587.0819980000001</v>
      </c>
      <c r="S15">
        <v>0.17914698400000001</v>
      </c>
      <c r="T15">
        <v>1.7944616E-2</v>
      </c>
      <c r="U15" s="420">
        <v>43.8</v>
      </c>
      <c r="V15" s="420">
        <v>1.8</v>
      </c>
      <c r="W15">
        <v>0.15567489100000001</v>
      </c>
      <c r="X15">
        <v>2.7777538000000001E-2</v>
      </c>
      <c r="Y15" s="421">
        <v>81.7</v>
      </c>
      <c r="Z15" s="421">
        <v>0.43</v>
      </c>
      <c r="AA15" s="421">
        <v>65.400000000000006</v>
      </c>
      <c r="AB15">
        <v>0.10376262999999999</v>
      </c>
      <c r="AC15">
        <v>7.4950859999999998E-3</v>
      </c>
    </row>
    <row r="16" spans="1:29" x14ac:dyDescent="0.3">
      <c r="A16" s="437"/>
      <c r="B16" t="s">
        <v>58</v>
      </c>
      <c r="D16" s="415">
        <v>0.326524064</v>
      </c>
      <c r="E16" s="415">
        <v>1.1695187170000001</v>
      </c>
      <c r="F16" s="415">
        <v>1.050053476</v>
      </c>
      <c r="G16" s="415">
        <v>0.52299465199999995</v>
      </c>
      <c r="H16" s="415">
        <v>0.187146491</v>
      </c>
      <c r="I16">
        <v>9.9925121000000006E-2</v>
      </c>
      <c r="J16">
        <v>3.9590332999999998E-2</v>
      </c>
      <c r="K16" s="416">
        <v>1.285775401</v>
      </c>
      <c r="L16" s="416">
        <v>4.2713568E-2</v>
      </c>
      <c r="M16">
        <v>6.5859268999999998E-2</v>
      </c>
      <c r="N16">
        <v>1.6660221999999999E-2</v>
      </c>
      <c r="O16" s="417">
        <v>87.55</v>
      </c>
      <c r="P16" s="417">
        <v>0.285381249</v>
      </c>
      <c r="Q16" s="417">
        <v>30125.6535</v>
      </c>
      <c r="R16" s="417">
        <v>1142.7037</v>
      </c>
      <c r="S16">
        <v>2.0959556000000001E-2</v>
      </c>
      <c r="T16">
        <v>2.099456E-3</v>
      </c>
      <c r="U16" s="420">
        <v>43.8</v>
      </c>
      <c r="V16" s="420">
        <v>1.67</v>
      </c>
      <c r="W16">
        <v>0.16540333800000001</v>
      </c>
      <c r="X16">
        <v>2.9513414000000002E-2</v>
      </c>
      <c r="Y16" s="421">
        <v>83</v>
      </c>
      <c r="Z16" s="421">
        <v>0.42</v>
      </c>
      <c r="AA16" s="421">
        <v>66.599999999999994</v>
      </c>
      <c r="AB16">
        <v>0.11106371299999999</v>
      </c>
      <c r="AC16">
        <v>8.0224649999999995E-3</v>
      </c>
    </row>
    <row r="17" spans="1:29" x14ac:dyDescent="0.3">
      <c r="A17" s="437"/>
      <c r="B17" t="s">
        <v>59</v>
      </c>
      <c r="D17" s="415">
        <v>0.40374331600000002</v>
      </c>
      <c r="E17" s="415">
        <v>1.1700534760000001</v>
      </c>
      <c r="F17" s="415">
        <v>1.2604278069999999</v>
      </c>
      <c r="G17" s="415">
        <v>0.65155080200000004</v>
      </c>
      <c r="H17" s="415">
        <v>0.18789655299999999</v>
      </c>
      <c r="I17">
        <v>0.12479644500000001</v>
      </c>
      <c r="J17">
        <v>4.9444351999999997E-2</v>
      </c>
      <c r="K17" s="416">
        <v>1.2967914439999999</v>
      </c>
      <c r="L17" s="416">
        <v>4.2713568E-2</v>
      </c>
      <c r="M17">
        <v>6.6555105000000003E-2</v>
      </c>
      <c r="N17">
        <v>1.6836245E-2</v>
      </c>
      <c r="O17" s="417">
        <v>87.5</v>
      </c>
      <c r="P17" s="417">
        <v>0.28266310300000003</v>
      </c>
      <c r="Q17" s="417">
        <v>33302.699999999997</v>
      </c>
      <c r="R17" s="417">
        <v>1316.7</v>
      </c>
      <c r="S17">
        <v>3.0359272E-2</v>
      </c>
      <c r="T17">
        <v>3.0409970000000001E-3</v>
      </c>
      <c r="U17" s="420">
        <v>43.8</v>
      </c>
      <c r="V17" s="420">
        <v>1.54</v>
      </c>
      <c r="W17">
        <v>0.175131908</v>
      </c>
      <c r="X17">
        <v>3.1249312000000001E-2</v>
      </c>
      <c r="Y17" s="421">
        <v>84.3</v>
      </c>
      <c r="Z17" s="421">
        <v>0.41</v>
      </c>
      <c r="AA17" s="421">
        <v>62</v>
      </c>
      <c r="AB17">
        <v>8.1642658000000007E-2</v>
      </c>
      <c r="AC17">
        <v>5.897294E-3</v>
      </c>
    </row>
    <row r="18" spans="1:29" x14ac:dyDescent="0.3">
      <c r="A18" s="437"/>
      <c r="B18" t="s">
        <v>60</v>
      </c>
      <c r="D18">
        <v>0.19809369800000001</v>
      </c>
      <c r="E18">
        <v>0.20905687000000001</v>
      </c>
      <c r="F18">
        <v>0.14779988299999999</v>
      </c>
      <c r="G18">
        <v>0.20892988000000001</v>
      </c>
      <c r="H18">
        <v>0.236119669</v>
      </c>
      <c r="K18">
        <v>0.32126110499999999</v>
      </c>
      <c r="L18">
        <v>0.67873889499999995</v>
      </c>
      <c r="O18" s="418">
        <v>2.7500000000000001E-5</v>
      </c>
      <c r="P18">
        <v>0.893287677</v>
      </c>
      <c r="Q18">
        <v>6.2867549999999994E-2</v>
      </c>
      <c r="R18">
        <v>4.3817275000000003E-2</v>
      </c>
      <c r="U18">
        <v>1.1781609E-2</v>
      </c>
      <c r="V18">
        <v>0.98821839099999997</v>
      </c>
      <c r="Y18">
        <v>0.15189898399999999</v>
      </c>
      <c r="Z18">
        <v>0.12978654100000001</v>
      </c>
      <c r="AA18">
        <v>0.71831447400000004</v>
      </c>
    </row>
    <row r="19" spans="1:29" x14ac:dyDescent="0.3">
      <c r="A19" s="437"/>
      <c r="B19" t="s">
        <v>61</v>
      </c>
      <c r="D19">
        <v>7.8484723000000006E-2</v>
      </c>
      <c r="E19">
        <v>8.2828332000000005E-2</v>
      </c>
      <c r="F19">
        <v>5.8558314E-2</v>
      </c>
      <c r="G19">
        <v>8.2778017999999995E-2</v>
      </c>
      <c r="H19">
        <v>9.3550613000000005E-2</v>
      </c>
      <c r="K19">
        <v>8.1268458000000002E-2</v>
      </c>
      <c r="L19">
        <v>0.17169854200000001</v>
      </c>
      <c r="O19" s="418">
        <v>2.7499999999999999E-6</v>
      </c>
      <c r="P19">
        <v>8.9477947000000002E-2</v>
      </c>
      <c r="Q19">
        <v>6.2972540000000004E-3</v>
      </c>
      <c r="R19">
        <v>4.3890450000000003E-3</v>
      </c>
      <c r="U19">
        <v>2.1022279999999998E-3</v>
      </c>
      <c r="V19">
        <v>0.176330772</v>
      </c>
      <c r="Y19">
        <v>1.0972119000000001E-2</v>
      </c>
      <c r="Z19">
        <v>9.3748709999999999E-3</v>
      </c>
      <c r="AA19">
        <v>5.1886008999999997E-2</v>
      </c>
    </row>
    <row r="22" spans="1:29" x14ac:dyDescent="0.3">
      <c r="B22" t="s">
        <v>35</v>
      </c>
      <c r="D22" t="s">
        <v>36</v>
      </c>
      <c r="E22" t="s">
        <v>37</v>
      </c>
      <c r="F22" t="s">
        <v>38</v>
      </c>
      <c r="G22" t="s">
        <v>39</v>
      </c>
      <c r="H22" t="s">
        <v>40</v>
      </c>
      <c r="K22" t="s">
        <v>41</v>
      </c>
      <c r="L22" t="s">
        <v>42</v>
      </c>
      <c r="O22" t="s">
        <v>43</v>
      </c>
      <c r="P22" t="s">
        <v>25</v>
      </c>
      <c r="Q22" t="s">
        <v>26</v>
      </c>
      <c r="R22" t="s">
        <v>27</v>
      </c>
      <c r="U22" t="s">
        <v>28</v>
      </c>
      <c r="V22" t="s">
        <v>44</v>
      </c>
      <c r="Y22" t="s">
        <v>30</v>
      </c>
      <c r="Z22" t="s">
        <v>45</v>
      </c>
      <c r="AA22" t="s">
        <v>32</v>
      </c>
    </row>
    <row r="23" spans="1:29" x14ac:dyDescent="0.3">
      <c r="B23" s="405" t="s">
        <v>46</v>
      </c>
    </row>
    <row r="24" spans="1:29" x14ac:dyDescent="0.3">
      <c r="B24" s="425" t="s">
        <v>50</v>
      </c>
      <c r="D24" s="415">
        <v>0.47877398925721398</v>
      </c>
      <c r="E24" s="415">
        <v>0.33912812377471802</v>
      </c>
      <c r="F24" s="415">
        <v>0.41516663495606199</v>
      </c>
      <c r="G24" s="415">
        <v>0.48946478683167399</v>
      </c>
      <c r="H24" s="415">
        <v>0.40053699218741201</v>
      </c>
      <c r="K24" s="416">
        <v>0.33724087696502097</v>
      </c>
      <c r="L24" s="416">
        <v>0.40155357392955598</v>
      </c>
      <c r="O24" s="417">
        <v>0.313978807692953</v>
      </c>
      <c r="P24" s="417">
        <v>0.223087356926608</v>
      </c>
      <c r="Q24" s="417">
        <v>0.199223919401257</v>
      </c>
      <c r="R24" s="417">
        <v>0.192695058590027</v>
      </c>
      <c r="U24" s="420">
        <v>0.26750107672509998</v>
      </c>
      <c r="V24" s="420">
        <v>0</v>
      </c>
      <c r="Y24" s="421">
        <v>0.290126730935099</v>
      </c>
      <c r="Z24" s="421">
        <v>0.306946078455202</v>
      </c>
      <c r="AA24" s="421">
        <v>0.24304386369623401</v>
      </c>
    </row>
    <row r="25" spans="1:29" x14ac:dyDescent="0.3">
      <c r="B25" s="425" t="s">
        <v>51</v>
      </c>
      <c r="D25" s="415">
        <v>0.40691774110211398</v>
      </c>
      <c r="E25" s="415">
        <v>0.25150990032785697</v>
      </c>
      <c r="F25" s="415">
        <v>0.35641429402552699</v>
      </c>
      <c r="G25" s="415">
        <v>0.40355893090803502</v>
      </c>
      <c r="H25" s="415">
        <v>0.37665684599211102</v>
      </c>
      <c r="K25" s="416">
        <v>0.29225786427309902</v>
      </c>
      <c r="L25" s="416">
        <v>0.39037788974332699</v>
      </c>
      <c r="O25" s="417">
        <v>0.31434267234435298</v>
      </c>
      <c r="P25" s="417">
        <v>8.4566529080348493E-2</v>
      </c>
      <c r="Q25" s="417">
        <v>0.221736132739104</v>
      </c>
      <c r="R25" s="417">
        <v>0.23766268230548901</v>
      </c>
      <c r="U25" s="420">
        <v>0.26750107672509998</v>
      </c>
      <c r="V25" s="420">
        <v>3.6379749319958E-2</v>
      </c>
      <c r="Y25" s="421">
        <v>0.30218185825927202</v>
      </c>
      <c r="Z25" s="421">
        <v>0.306946078455202</v>
      </c>
      <c r="AA25" s="421">
        <v>0.29261518639071399</v>
      </c>
    </row>
    <row r="26" spans="1:29" x14ac:dyDescent="0.3">
      <c r="B26" s="425" t="s">
        <v>52</v>
      </c>
      <c r="D26" s="415">
        <v>0.27225772263055698</v>
      </c>
      <c r="E26" s="415">
        <v>0.23661199766819499</v>
      </c>
      <c r="F26" s="415">
        <v>0.294081473586499</v>
      </c>
      <c r="G26" s="415">
        <v>0.30698113680843903</v>
      </c>
      <c r="H26" s="415">
        <v>0.37442018490268503</v>
      </c>
      <c r="K26" s="416">
        <v>0.277058668002857</v>
      </c>
      <c r="L26" s="416">
        <v>0.379860755141953</v>
      </c>
      <c r="O26" s="417">
        <v>0.314742923460893</v>
      </c>
      <c r="P26" s="417">
        <v>9.3306549559176194E-2</v>
      </c>
      <c r="Q26" s="417">
        <v>0.244635934036769</v>
      </c>
      <c r="R26" s="417">
        <v>0.28263031967232399</v>
      </c>
      <c r="U26" s="420">
        <v>0.32727785364690998</v>
      </c>
      <c r="V26" s="420">
        <v>0.10509705359099</v>
      </c>
      <c r="Y26" s="421">
        <v>0.30258369583674499</v>
      </c>
      <c r="Z26" s="421">
        <v>0.29945958873678302</v>
      </c>
      <c r="AA26" s="421">
        <v>0.31331001042821499</v>
      </c>
    </row>
    <row r="27" spans="1:29" x14ac:dyDescent="0.3">
      <c r="A27" t="s">
        <v>62</v>
      </c>
      <c r="B27" s="425" t="s">
        <v>53</v>
      </c>
      <c r="D27" s="415">
        <v>0.26745204477075901</v>
      </c>
      <c r="E27" s="415">
        <v>0.227709968106871</v>
      </c>
      <c r="F27" s="415">
        <v>0.26079782565316401</v>
      </c>
      <c r="G27" s="415">
        <v>0.26755352117886599</v>
      </c>
      <c r="H27" s="415">
        <v>0.38043196048924899</v>
      </c>
      <c r="K27" s="416">
        <v>0.26403655486622901</v>
      </c>
      <c r="L27" s="416">
        <v>0.37588096706212498</v>
      </c>
      <c r="O27" s="417">
        <v>0.315507039228833</v>
      </c>
      <c r="P27" s="417">
        <v>0.12016382267337899</v>
      </c>
      <c r="Q27" s="417">
        <v>0.26669679248586098</v>
      </c>
      <c r="R27" s="417">
        <v>0.29488728376730799</v>
      </c>
      <c r="U27" s="420">
        <v>0.32727785364690998</v>
      </c>
      <c r="V27" s="420">
        <v>0.22232069028863199</v>
      </c>
      <c r="Y27" s="421">
        <v>0.30740574676641402</v>
      </c>
      <c r="Z27" s="421">
        <v>0.306946078455202</v>
      </c>
      <c r="AA27" s="421">
        <v>0.33400483446571599</v>
      </c>
    </row>
    <row r="28" spans="1:29" x14ac:dyDescent="0.3">
      <c r="B28" s="425" t="s">
        <v>54</v>
      </c>
      <c r="D28" s="415">
        <v>0.22839209742408501</v>
      </c>
      <c r="E28" s="415">
        <v>0.21594204746455101</v>
      </c>
      <c r="F28" s="415">
        <v>0.223571525283636</v>
      </c>
      <c r="G28" s="415">
        <v>0.22215371739699499</v>
      </c>
      <c r="H28" s="415">
        <v>0.37004634170021</v>
      </c>
      <c r="K28" s="416">
        <v>0.20784234878739499</v>
      </c>
      <c r="L28" s="416">
        <v>0.36955664540401201</v>
      </c>
      <c r="O28" s="417">
        <v>0.31568897155453302</v>
      </c>
      <c r="P28" s="417">
        <v>0.21773438839707501</v>
      </c>
      <c r="Q28" s="417">
        <v>0.289268269873589</v>
      </c>
      <c r="R28" s="417">
        <v>0.34558398653594202</v>
      </c>
      <c r="U28" s="420">
        <v>0.32727785364690998</v>
      </c>
      <c r="V28" s="420">
        <v>0.27284811989968499</v>
      </c>
      <c r="Y28" s="421">
        <v>0.31262963527355497</v>
      </c>
      <c r="Z28" s="421">
        <v>0.33689203732888001</v>
      </c>
      <c r="AA28" s="421">
        <v>0.354699658503217</v>
      </c>
    </row>
    <row r="29" spans="1:29" x14ac:dyDescent="0.3">
      <c r="B29" s="425" t="s">
        <v>55</v>
      </c>
      <c r="D29" s="415">
        <v>0.18016954761433199</v>
      </c>
      <c r="E29" s="415">
        <v>0.19646910316570099</v>
      </c>
      <c r="F29" s="415">
        <v>0.18802960851392</v>
      </c>
      <c r="G29" s="415">
        <v>0.17570041081079699</v>
      </c>
      <c r="H29" s="415">
        <v>0.34133614811201002</v>
      </c>
      <c r="K29" s="416">
        <v>0.19443851169166099</v>
      </c>
      <c r="L29" s="416">
        <v>0.36528086215850403</v>
      </c>
      <c r="O29" s="417">
        <v>0.31630754146191298</v>
      </c>
      <c r="P29" s="417">
        <v>0.51524578631097595</v>
      </c>
      <c r="Q29" s="417">
        <v>0.31430550661323597</v>
      </c>
      <c r="R29" s="417">
        <v>0.338386038773966</v>
      </c>
      <c r="U29" s="420">
        <v>0.32727785364690998</v>
      </c>
      <c r="V29" s="420">
        <v>0.32943884106406401</v>
      </c>
      <c r="Y29" s="421">
        <v>0.32026454924553199</v>
      </c>
      <c r="Z29" s="421">
        <v>0.34437852704729999</v>
      </c>
      <c r="AA29" s="421">
        <v>0.35951240827938002</v>
      </c>
    </row>
    <row r="30" spans="1:29" x14ac:dyDescent="0.3">
      <c r="B30" s="425" t="s">
        <v>56</v>
      </c>
      <c r="D30" s="415">
        <v>0.23574182058929799</v>
      </c>
      <c r="E30" s="415">
        <v>0.29404930947869601</v>
      </c>
      <c r="F30" s="415">
        <v>0.25430600868994502</v>
      </c>
      <c r="G30" s="415">
        <v>0.23049859901019501</v>
      </c>
      <c r="H30" s="415">
        <v>0.249621217372997</v>
      </c>
      <c r="K30" s="416">
        <v>0.28838709229476001</v>
      </c>
      <c r="L30" s="416">
        <v>0.23199475321044899</v>
      </c>
      <c r="O30" s="417">
        <v>0.31688972490415301</v>
      </c>
      <c r="P30" s="417">
        <v>0.64505369378145905</v>
      </c>
      <c r="Q30" s="417">
        <v>0.34347667443358798</v>
      </c>
      <c r="R30" s="417">
        <v>0.36993783640420302</v>
      </c>
      <c r="U30" s="420">
        <v>0.32727785364690998</v>
      </c>
      <c r="V30" s="420">
        <v>0.39411395096621199</v>
      </c>
      <c r="Y30" s="421">
        <v>0.32307741228783898</v>
      </c>
      <c r="Z30" s="421">
        <v>0.31443256817362197</v>
      </c>
      <c r="AA30" s="421">
        <v>0.31571638531629598</v>
      </c>
    </row>
    <row r="31" spans="1:29" x14ac:dyDescent="0.3">
      <c r="B31" s="425" t="s">
        <v>57</v>
      </c>
      <c r="D31" s="415">
        <v>0.28801166383219501</v>
      </c>
      <c r="E31" s="415">
        <v>0.42477807322935501</v>
      </c>
      <c r="F31" s="415">
        <v>0.31465725841321701</v>
      </c>
      <c r="G31" s="415">
        <v>0.27949172444431097</v>
      </c>
      <c r="H31" s="415">
        <v>0.18379980864135601</v>
      </c>
      <c r="K31" s="416">
        <v>0.40888503089700901</v>
      </c>
      <c r="L31" s="416">
        <v>0.16011297207865799</v>
      </c>
      <c r="O31" s="417">
        <v>0.31783577299779198</v>
      </c>
      <c r="P31" s="417">
        <v>0.43542673706450402</v>
      </c>
      <c r="Q31" s="417">
        <v>0.37508991533137798</v>
      </c>
      <c r="R31" s="417">
        <v>0.40878960082739202</v>
      </c>
      <c r="U31" s="420">
        <v>0.32727785364690998</v>
      </c>
      <c r="V31" s="420">
        <v>0.42038821436396001</v>
      </c>
      <c r="Y31" s="421">
        <v>0.32830130079497999</v>
      </c>
      <c r="Z31" s="421">
        <v>0.32191905789204101</v>
      </c>
      <c r="AA31" s="421">
        <v>0.31475383536106399</v>
      </c>
    </row>
    <row r="32" spans="1:29" x14ac:dyDescent="0.3">
      <c r="B32" s="425" t="s">
        <v>58</v>
      </c>
      <c r="D32" s="415">
        <v>0.30573699892136602</v>
      </c>
      <c r="E32" s="415">
        <v>0.42520580670069102</v>
      </c>
      <c r="F32" s="415">
        <v>0.34887690138393002</v>
      </c>
      <c r="G32" s="415">
        <v>0.293790741904215</v>
      </c>
      <c r="H32" s="415">
        <v>0.177468364954286</v>
      </c>
      <c r="K32" s="416">
        <v>0.400164103129172</v>
      </c>
      <c r="L32" s="416">
        <v>0.16018611675299599</v>
      </c>
      <c r="O32" s="417">
        <v>0.31856350230059199</v>
      </c>
      <c r="P32" s="417">
        <v>0</v>
      </c>
      <c r="Q32" s="417">
        <v>0.390613263610951</v>
      </c>
      <c r="R32" s="417">
        <v>0.29432971325718699</v>
      </c>
      <c r="U32" s="420">
        <v>0.32727785364690998</v>
      </c>
      <c r="V32" s="420">
        <v>0.44666247776170698</v>
      </c>
      <c r="Y32" s="421">
        <v>0.33352518930212199</v>
      </c>
      <c r="Z32" s="421">
        <v>0.31443256817362197</v>
      </c>
      <c r="AA32" s="421">
        <v>0.32052913509246</v>
      </c>
    </row>
    <row r="33" spans="1:27" x14ac:dyDescent="0.3">
      <c r="B33" s="425" t="s">
        <v>59</v>
      </c>
      <c r="D33" s="415">
        <v>0.37804034488680399</v>
      </c>
      <c r="E33" s="415">
        <v>0.42540023080753098</v>
      </c>
      <c r="F33" s="415">
        <v>0.41877309848960698</v>
      </c>
      <c r="G33" s="415">
        <v>0.36600678950702997</v>
      </c>
      <c r="H33" s="415">
        <v>0.17817963811812099</v>
      </c>
      <c r="K33" s="416">
        <v>0.40359255957941897</v>
      </c>
      <c r="L33" s="416">
        <v>0.16018611675299599</v>
      </c>
      <c r="O33" s="417">
        <v>0.31838156997489198</v>
      </c>
      <c r="P33" s="417">
        <v>3.6849443076872802E-2</v>
      </c>
      <c r="Q33" s="417">
        <v>0.43180727462248902</v>
      </c>
      <c r="R33" s="417">
        <v>0.33914647641881202</v>
      </c>
      <c r="U33" s="420">
        <v>0.32727785364690998</v>
      </c>
      <c r="V33" s="420">
        <v>0.472936741159454</v>
      </c>
      <c r="Y33" s="421">
        <v>0.338749077809264</v>
      </c>
      <c r="Z33" s="421">
        <v>0.306946078455202</v>
      </c>
      <c r="AA33" s="421">
        <v>0.298390486122109</v>
      </c>
    </row>
    <row r="36" spans="1:27" x14ac:dyDescent="0.3">
      <c r="A36" s="425" t="s">
        <v>63</v>
      </c>
      <c r="D36">
        <v>0.19809369800000001</v>
      </c>
      <c r="E36">
        <v>0.20905687000000001</v>
      </c>
      <c r="F36">
        <v>0.14779988299999999</v>
      </c>
      <c r="G36">
        <v>0.20892988000000001</v>
      </c>
      <c r="H36">
        <v>0.236119669</v>
      </c>
      <c r="K36">
        <v>0.32126110499999999</v>
      </c>
      <c r="L36">
        <v>0.67873889499999995</v>
      </c>
      <c r="O36" s="418">
        <v>2.7500000000000001E-5</v>
      </c>
      <c r="P36">
        <v>0.893287677</v>
      </c>
      <c r="Q36">
        <v>6.2867549999999994E-2</v>
      </c>
      <c r="R36">
        <v>4.3817275000000003E-2</v>
      </c>
      <c r="U36">
        <v>1.1781609E-2</v>
      </c>
      <c r="V36">
        <v>0.98821839099999997</v>
      </c>
      <c r="Y36">
        <v>0.15189898399999999</v>
      </c>
      <c r="Z36">
        <v>0.12978654100000001</v>
      </c>
      <c r="AA36">
        <v>0.71831447400000004</v>
      </c>
    </row>
    <row r="39" spans="1:27" x14ac:dyDescent="0.3">
      <c r="A39" t="s">
        <v>64</v>
      </c>
      <c r="D39">
        <v>7.8484723000000006E-2</v>
      </c>
      <c r="E39">
        <v>8.2828332000000005E-2</v>
      </c>
      <c r="F39">
        <v>5.8558314E-2</v>
      </c>
      <c r="G39">
        <v>8.2778017999999995E-2</v>
      </c>
      <c r="H39">
        <v>9.3550613000000005E-2</v>
      </c>
      <c r="K39">
        <v>8.1268458000000002E-2</v>
      </c>
      <c r="L39">
        <v>0.17169854200000001</v>
      </c>
      <c r="O39" s="418">
        <v>2.7499999999999999E-6</v>
      </c>
      <c r="P39">
        <v>8.9477947000000002E-2</v>
      </c>
      <c r="Q39">
        <v>6.2972540000000004E-3</v>
      </c>
      <c r="R39">
        <v>4.3890450000000003E-3</v>
      </c>
      <c r="U39">
        <v>2.1022279999999998E-3</v>
      </c>
      <c r="V39">
        <v>0.176330772</v>
      </c>
      <c r="Y39">
        <v>1.0972119000000001E-2</v>
      </c>
      <c r="Z39">
        <v>9.3748709999999999E-3</v>
      </c>
      <c r="AA39">
        <v>5.1886008999999997E-2</v>
      </c>
    </row>
    <row r="41" spans="1:27" x14ac:dyDescent="0.3">
      <c r="A41" s="436" t="s">
        <v>65</v>
      </c>
      <c r="B41" s="436"/>
      <c r="C41" s="436"/>
    </row>
    <row r="42" spans="1:27" x14ac:dyDescent="0.3">
      <c r="A42" t="s">
        <v>66</v>
      </c>
      <c r="B42" s="436" t="s">
        <v>67</v>
      </c>
      <c r="C42" s="436"/>
      <c r="D42" s="436"/>
      <c r="E42" s="436"/>
      <c r="F42" s="436"/>
      <c r="G42" s="406" t="s">
        <v>68</v>
      </c>
      <c r="H42" s="406"/>
      <c r="I42" s="406"/>
    </row>
    <row r="43" spans="1:27" x14ac:dyDescent="0.3">
      <c r="A43" t="s">
        <v>69</v>
      </c>
      <c r="B43" t="s">
        <v>70</v>
      </c>
      <c r="C43" t="s">
        <v>71</v>
      </c>
      <c r="D43" t="s">
        <v>72</v>
      </c>
      <c r="E43" t="s">
        <v>73</v>
      </c>
      <c r="F43" t="s">
        <v>74</v>
      </c>
      <c r="G43" t="s">
        <v>75</v>
      </c>
      <c r="H43" t="s">
        <v>76</v>
      </c>
      <c r="I43" t="s">
        <v>77</v>
      </c>
    </row>
    <row r="44" spans="1:27" x14ac:dyDescent="0.3">
      <c r="A44" t="s">
        <v>78</v>
      </c>
      <c r="B44" s="424">
        <v>0.19809369800000001</v>
      </c>
      <c r="C44" s="424">
        <v>0.20905687000000001</v>
      </c>
      <c r="D44" s="424">
        <v>0.14779988299999999</v>
      </c>
      <c r="E44" s="424">
        <v>0.20892988000000001</v>
      </c>
      <c r="F44" s="424">
        <v>0.236119669</v>
      </c>
      <c r="G44" s="424">
        <v>0.15189898399999999</v>
      </c>
      <c r="H44" s="424">
        <v>0.12978654100000001</v>
      </c>
      <c r="I44" s="424">
        <v>0.71831447400000004</v>
      </c>
    </row>
    <row r="45" spans="1:27" x14ac:dyDescent="0.3">
      <c r="A45" t="s">
        <v>79</v>
      </c>
      <c r="B45" s="424">
        <v>7.8484723000000006E-2</v>
      </c>
      <c r="C45" s="424">
        <v>8.2828332000000005E-2</v>
      </c>
      <c r="D45" s="424">
        <v>5.8558314E-2</v>
      </c>
      <c r="E45" s="424">
        <v>8.2778017999999995E-2</v>
      </c>
      <c r="F45" s="424">
        <v>9.3550613000000005E-2</v>
      </c>
      <c r="G45" s="424">
        <v>1.0972119000000001E-2</v>
      </c>
      <c r="H45" s="424">
        <v>9.3748709999999999E-3</v>
      </c>
      <c r="I45" s="424">
        <v>5.1886008999999997E-2</v>
      </c>
    </row>
    <row r="46" spans="1:27" x14ac:dyDescent="0.3">
      <c r="A46" t="s">
        <v>80</v>
      </c>
    </row>
    <row r="47" spans="1:27" x14ac:dyDescent="0.3">
      <c r="A47" t="s">
        <v>66</v>
      </c>
      <c r="B47" s="436" t="s">
        <v>81</v>
      </c>
      <c r="C47" s="436"/>
      <c r="D47" s="436" t="s">
        <v>82</v>
      </c>
      <c r="E47" s="436"/>
      <c r="F47" s="436"/>
      <c r="G47" s="436"/>
      <c r="H47" s="436" t="s">
        <v>83</v>
      </c>
      <c r="I47" s="436"/>
    </row>
    <row r="48" spans="1:27" x14ac:dyDescent="0.3">
      <c r="A48" t="s">
        <v>69</v>
      </c>
      <c r="B48" t="s">
        <v>84</v>
      </c>
      <c r="C48" t="s">
        <v>85</v>
      </c>
      <c r="D48" t="s">
        <v>86</v>
      </c>
      <c r="E48" t="s">
        <v>87</v>
      </c>
      <c r="F48" t="s">
        <v>88</v>
      </c>
      <c r="G48" t="s">
        <v>89</v>
      </c>
      <c r="H48" t="s">
        <v>90</v>
      </c>
      <c r="I48" t="s">
        <v>91</v>
      </c>
    </row>
    <row r="49" spans="1:9" x14ac:dyDescent="0.3">
      <c r="A49" t="s">
        <v>78</v>
      </c>
      <c r="B49" s="424">
        <v>0.32126110499999999</v>
      </c>
      <c r="C49" s="424">
        <v>0.67873889499999995</v>
      </c>
      <c r="D49" s="424">
        <v>2.7500000000000001E-5</v>
      </c>
      <c r="E49" s="424">
        <v>0.893287677</v>
      </c>
      <c r="F49" s="424">
        <v>6.2867549999999994E-2</v>
      </c>
      <c r="G49" s="424">
        <v>4.3817275000000003E-2</v>
      </c>
      <c r="H49" s="424">
        <v>1.1781609E-2</v>
      </c>
      <c r="I49" s="424">
        <v>0.98821839099999997</v>
      </c>
    </row>
    <row r="50" spans="1:9" x14ac:dyDescent="0.3">
      <c r="A50" t="s">
        <v>79</v>
      </c>
      <c r="B50" s="424">
        <v>8.1268458000000002E-2</v>
      </c>
      <c r="C50" s="424">
        <v>0.17169854200000001</v>
      </c>
      <c r="D50" s="424">
        <v>2.7499999999999999E-6</v>
      </c>
      <c r="E50" s="424">
        <v>8.9477947000000002E-2</v>
      </c>
      <c r="F50" s="424">
        <v>6.2972540000000004E-3</v>
      </c>
      <c r="G50" s="424">
        <v>4.3890450000000003E-3</v>
      </c>
      <c r="H50" s="424">
        <v>2.1022279999999998E-3</v>
      </c>
      <c r="I50" s="424">
        <v>0.176330772</v>
      </c>
    </row>
    <row r="51" spans="1:9" x14ac:dyDescent="0.3">
      <c r="A51" t="s">
        <v>92</v>
      </c>
    </row>
  </sheetData>
  <mergeCells count="7">
    <mergeCell ref="A1:K1"/>
    <mergeCell ref="A41:C41"/>
    <mergeCell ref="B42:F42"/>
    <mergeCell ref="B47:C47"/>
    <mergeCell ref="D47:G47"/>
    <mergeCell ref="H47:I47"/>
    <mergeCell ref="A8:A19"/>
  </mergeCells>
  <phoneticPr fontId="28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73"/>
  <sheetViews>
    <sheetView zoomScale="55" zoomScaleNormal="55" workbookViewId="0">
      <selection activeCell="L45" sqref="L45"/>
    </sheetView>
  </sheetViews>
  <sheetFormatPr defaultColWidth="9" defaultRowHeight="14" x14ac:dyDescent="0.3"/>
  <cols>
    <col min="1" max="1" width="7.33203125" customWidth="1"/>
    <col min="2" max="11" width="7.4140625" customWidth="1"/>
  </cols>
  <sheetData>
    <row r="1" spans="1:12" x14ac:dyDescent="0.3">
      <c r="A1" s="438" t="s">
        <v>93</v>
      </c>
      <c r="B1" s="438"/>
      <c r="C1" s="438"/>
      <c r="D1" s="438"/>
      <c r="E1" s="438"/>
      <c r="F1" s="438"/>
      <c r="G1" s="438"/>
      <c r="H1" s="438"/>
      <c r="I1" s="438"/>
      <c r="J1" s="438"/>
      <c r="K1" s="438"/>
      <c r="L1" s="438"/>
    </row>
    <row r="2" spans="1:12" x14ac:dyDescent="0.3">
      <c r="A2" s="438"/>
      <c r="B2" s="438"/>
      <c r="C2" s="438"/>
      <c r="D2" s="438"/>
      <c r="E2" s="438"/>
      <c r="F2" s="438"/>
      <c r="G2" s="438"/>
      <c r="H2" s="438"/>
      <c r="I2" s="438"/>
      <c r="J2" s="438"/>
      <c r="K2" s="438"/>
      <c r="L2" s="438"/>
    </row>
    <row r="3" spans="1:12" x14ac:dyDescent="0.3">
      <c r="A3" s="438"/>
      <c r="B3" s="438"/>
      <c r="C3" s="438"/>
      <c r="D3" s="438"/>
      <c r="E3" s="438"/>
      <c r="F3" s="438"/>
      <c r="G3" s="438"/>
      <c r="H3" s="438"/>
      <c r="I3" s="438"/>
      <c r="J3" s="438"/>
      <c r="K3" s="438"/>
      <c r="L3" s="438"/>
    </row>
    <row r="4" spans="1:12" x14ac:dyDescent="0.3">
      <c r="A4" s="406"/>
      <c r="B4" s="406"/>
      <c r="C4" s="406"/>
      <c r="D4" s="406"/>
      <c r="E4" s="406"/>
      <c r="F4" s="406"/>
      <c r="G4" s="406"/>
      <c r="H4" s="406"/>
      <c r="I4" s="406"/>
      <c r="J4" s="406"/>
      <c r="K4" s="406"/>
    </row>
    <row r="5" spans="1:12" x14ac:dyDescent="0.3">
      <c r="A5" s="436" t="s">
        <v>94</v>
      </c>
      <c r="B5" s="436"/>
      <c r="C5" s="436"/>
      <c r="D5" s="436"/>
      <c r="E5" s="436"/>
      <c r="F5" s="436"/>
      <c r="G5" s="436"/>
      <c r="H5" s="436"/>
      <c r="I5" s="436"/>
      <c r="J5" s="436"/>
      <c r="K5" s="436"/>
    </row>
    <row r="6" spans="1:12" x14ac:dyDescent="0.3">
      <c r="A6" t="s">
        <v>95</v>
      </c>
      <c r="B6">
        <v>2012</v>
      </c>
      <c r="C6">
        <v>2013</v>
      </c>
      <c r="D6">
        <v>2014</v>
      </c>
      <c r="E6">
        <v>2015</v>
      </c>
      <c r="F6">
        <v>2016</v>
      </c>
      <c r="G6">
        <v>2017</v>
      </c>
      <c r="H6">
        <v>2018</v>
      </c>
      <c r="I6">
        <v>2019</v>
      </c>
      <c r="J6">
        <v>2020</v>
      </c>
      <c r="K6">
        <v>2021</v>
      </c>
    </row>
    <row r="7" spans="1:12" x14ac:dyDescent="0.3">
      <c r="A7" t="s">
        <v>35</v>
      </c>
      <c r="B7">
        <v>0.119956377</v>
      </c>
      <c r="C7">
        <v>9.9926353999999995E-2</v>
      </c>
      <c r="D7">
        <v>8.7336286999999999E-2</v>
      </c>
      <c r="E7">
        <v>9.3170654000000006E-2</v>
      </c>
      <c r="F7">
        <v>9.2255356999999996E-2</v>
      </c>
      <c r="G7">
        <v>0.100962699</v>
      </c>
      <c r="H7">
        <v>9.6758601999999999E-2</v>
      </c>
      <c r="I7">
        <v>0.10727958</v>
      </c>
      <c r="J7">
        <v>9.5885890000000001E-2</v>
      </c>
      <c r="K7">
        <v>0.1064682</v>
      </c>
    </row>
    <row r="8" spans="1:12" x14ac:dyDescent="0.3">
      <c r="A8" t="s">
        <v>96</v>
      </c>
      <c r="B8">
        <v>5.0471861E-2</v>
      </c>
      <c r="C8">
        <v>5.20575E-2</v>
      </c>
      <c r="D8">
        <v>5.4220031000000002E-2</v>
      </c>
      <c r="E8">
        <v>6.4941985999999993E-2</v>
      </c>
      <c r="F8">
        <v>6.4287724000000004E-2</v>
      </c>
      <c r="G8">
        <v>7.6976704000000007E-2</v>
      </c>
      <c r="H8">
        <v>0.116737734</v>
      </c>
      <c r="I8">
        <v>0.13406379399999999</v>
      </c>
      <c r="J8">
        <v>0.159784864</v>
      </c>
      <c r="K8">
        <v>0.22645779899999999</v>
      </c>
    </row>
    <row r="9" spans="1:12" x14ac:dyDescent="0.3">
      <c r="A9" t="s">
        <v>97</v>
      </c>
      <c r="B9">
        <v>5.3657589999999998E-2</v>
      </c>
      <c r="C9">
        <v>6.0441685000000002E-2</v>
      </c>
      <c r="D9">
        <v>7.0666122999999997E-2</v>
      </c>
      <c r="E9">
        <v>8.0137917000000003E-2</v>
      </c>
      <c r="F9">
        <v>8.1656217000000003E-2</v>
      </c>
      <c r="G9">
        <v>8.8765487000000004E-2</v>
      </c>
      <c r="H9">
        <v>9.9765077999999993E-2</v>
      </c>
      <c r="I9">
        <v>0.131315766</v>
      </c>
      <c r="J9">
        <v>0.15436306699999999</v>
      </c>
      <c r="K9">
        <v>0.17923106799999999</v>
      </c>
    </row>
    <row r="10" spans="1:12" x14ac:dyDescent="0.3">
      <c r="A10" t="s">
        <v>98</v>
      </c>
      <c r="B10">
        <v>4.7607626E-2</v>
      </c>
      <c r="C10">
        <v>4.1533735000000002E-2</v>
      </c>
      <c r="D10">
        <v>3.6787719000000003E-2</v>
      </c>
      <c r="E10">
        <v>5.3361100000000002E-2</v>
      </c>
      <c r="F10">
        <v>6.5667781999999994E-2</v>
      </c>
      <c r="G10">
        <v>7.3228838000000004E-2</v>
      </c>
      <c r="H10">
        <v>8.9578922000000005E-2</v>
      </c>
      <c r="I10">
        <v>0.132960419</v>
      </c>
      <c r="J10">
        <v>0.19139503199999999</v>
      </c>
      <c r="K10">
        <v>0.26787882299999999</v>
      </c>
    </row>
    <row r="11" spans="1:12" x14ac:dyDescent="0.3">
      <c r="A11" t="s">
        <v>99</v>
      </c>
      <c r="B11">
        <v>0.11805797699999999</v>
      </c>
      <c r="C11">
        <v>0.101853024</v>
      </c>
      <c r="D11">
        <v>9.1209999999999999E-2</v>
      </c>
      <c r="E11">
        <v>9.2087712000000002E-2</v>
      </c>
      <c r="F11">
        <v>8.8877940000000002E-2</v>
      </c>
      <c r="G11">
        <v>0.12274500000000001</v>
      </c>
      <c r="H11">
        <v>9.5315595000000003E-2</v>
      </c>
      <c r="I11">
        <v>0.102258497</v>
      </c>
      <c r="J11">
        <v>9.2465431000000001E-2</v>
      </c>
      <c r="K11">
        <v>9.5128824000000001E-2</v>
      </c>
    </row>
    <row r="12" spans="1:12" x14ac:dyDescent="0.3">
      <c r="A12" t="s">
        <v>100</v>
      </c>
      <c r="B12">
        <v>9.0534033999999999E-2</v>
      </c>
      <c r="C12">
        <v>9.8933223000000001E-2</v>
      </c>
      <c r="D12">
        <v>8.9365456999999995E-2</v>
      </c>
      <c r="E12">
        <v>0.121981546</v>
      </c>
      <c r="F12">
        <v>8.2960600999999995E-2</v>
      </c>
      <c r="G12">
        <v>9.1886792999999994E-2</v>
      </c>
      <c r="H12">
        <v>8.2521332000000003E-2</v>
      </c>
      <c r="I12">
        <v>0.109131011</v>
      </c>
      <c r="J12">
        <v>0.11122230299999999</v>
      </c>
      <c r="K12">
        <v>0.12146369899999999</v>
      </c>
    </row>
    <row r="13" spans="1:12" x14ac:dyDescent="0.3">
      <c r="A13" t="s">
        <v>101</v>
      </c>
      <c r="B13">
        <v>5.6560267999999997E-2</v>
      </c>
      <c r="C13">
        <v>4.4762720999999998E-2</v>
      </c>
      <c r="D13">
        <v>8.6033253000000004E-2</v>
      </c>
      <c r="E13">
        <v>0.10272147299999999</v>
      </c>
      <c r="F13">
        <v>0.115966604</v>
      </c>
      <c r="G13">
        <v>0.11898615899999999</v>
      </c>
      <c r="H13">
        <v>9.3426334E-2</v>
      </c>
      <c r="I13">
        <v>0.120115469</v>
      </c>
      <c r="J13">
        <v>0.12694156100000001</v>
      </c>
      <c r="K13">
        <v>0.134486157</v>
      </c>
    </row>
    <row r="14" spans="1:12" x14ac:dyDescent="0.3">
      <c r="A14" t="s">
        <v>102</v>
      </c>
      <c r="B14">
        <v>4.7334793999999999E-2</v>
      </c>
      <c r="C14">
        <v>6.5043617999999997E-2</v>
      </c>
      <c r="D14">
        <v>6.6097219999999998E-2</v>
      </c>
      <c r="E14">
        <v>0.10536190400000001</v>
      </c>
      <c r="F14">
        <v>0.113684561</v>
      </c>
      <c r="G14">
        <v>0.114089497</v>
      </c>
      <c r="H14">
        <v>8.2732109999999998E-2</v>
      </c>
      <c r="I14">
        <v>0.120757077</v>
      </c>
      <c r="J14">
        <v>0.13749293500000001</v>
      </c>
      <c r="K14">
        <v>0.147406283</v>
      </c>
    </row>
    <row r="15" spans="1:12" x14ac:dyDescent="0.3">
      <c r="A15" t="s">
        <v>103</v>
      </c>
      <c r="B15">
        <v>0.13314614</v>
      </c>
      <c r="C15">
        <v>0.10896924600000001</v>
      </c>
      <c r="D15">
        <v>0.116257902</v>
      </c>
      <c r="E15">
        <v>0.108729914</v>
      </c>
      <c r="F15">
        <v>9.1551932000000003E-2</v>
      </c>
      <c r="G15">
        <v>6.8582791000000004E-2</v>
      </c>
      <c r="H15">
        <v>7.2027476000000007E-2</v>
      </c>
      <c r="I15">
        <v>8.5482751999999995E-2</v>
      </c>
      <c r="J15">
        <v>9.6751356999999996E-2</v>
      </c>
      <c r="K15">
        <v>0.118500489</v>
      </c>
    </row>
    <row r="16" spans="1:12" x14ac:dyDescent="0.3">
      <c r="A16" t="s">
        <v>104</v>
      </c>
      <c r="B16">
        <v>0.105605067</v>
      </c>
      <c r="C16">
        <v>7.1120367000000004E-2</v>
      </c>
      <c r="D16">
        <v>6.4324995999999995E-2</v>
      </c>
      <c r="E16">
        <v>6.5985927E-2</v>
      </c>
      <c r="F16">
        <v>7.5804095000000002E-2</v>
      </c>
      <c r="G16">
        <v>7.7906183000000004E-2</v>
      </c>
      <c r="H16">
        <v>9.0019536999999997E-2</v>
      </c>
      <c r="I16">
        <v>0.129375661</v>
      </c>
      <c r="J16">
        <v>0.150051675</v>
      </c>
      <c r="K16">
        <v>0.169806492</v>
      </c>
    </row>
    <row r="17" spans="1:11" x14ac:dyDescent="0.3">
      <c r="A17" t="s">
        <v>105</v>
      </c>
      <c r="B17">
        <v>5.5588927000000003E-2</v>
      </c>
      <c r="C17">
        <v>4.8686617000000001E-2</v>
      </c>
      <c r="D17">
        <v>4.5931740999999998E-2</v>
      </c>
      <c r="E17">
        <v>4.9475599000000002E-2</v>
      </c>
      <c r="F17">
        <v>4.1438423000000002E-2</v>
      </c>
      <c r="G17">
        <v>5.6352142000000001E-2</v>
      </c>
      <c r="H17">
        <v>8.0159230999999997E-2</v>
      </c>
      <c r="I17">
        <v>0.122323474</v>
      </c>
      <c r="J17">
        <v>0.17926937100000001</v>
      </c>
      <c r="K17">
        <v>0.32077447599999998</v>
      </c>
    </row>
    <row r="18" spans="1:11" x14ac:dyDescent="0.3">
      <c r="A18" t="s">
        <v>106</v>
      </c>
      <c r="B18">
        <v>6.3569000000000001E-2</v>
      </c>
      <c r="C18">
        <v>7.2412301999999998E-2</v>
      </c>
      <c r="D18">
        <v>8.5768974999999997E-2</v>
      </c>
      <c r="E18">
        <v>7.3393765999999999E-2</v>
      </c>
      <c r="F18">
        <v>8.5777435999999999E-2</v>
      </c>
      <c r="G18">
        <v>8.0254806999999997E-2</v>
      </c>
      <c r="H18">
        <v>9.3731500999999995E-2</v>
      </c>
      <c r="I18">
        <v>0.12527295699999999</v>
      </c>
      <c r="J18">
        <v>0.14909629899999999</v>
      </c>
      <c r="K18">
        <v>0.17072295500000001</v>
      </c>
    </row>
    <row r="19" spans="1:11" x14ac:dyDescent="0.3">
      <c r="A19" t="s">
        <v>107</v>
      </c>
      <c r="B19">
        <v>4.2360897000000002E-2</v>
      </c>
      <c r="C19">
        <v>4.9519875999999997E-2</v>
      </c>
      <c r="D19">
        <v>4.8989057000000003E-2</v>
      </c>
      <c r="E19">
        <v>4.9693418000000003E-2</v>
      </c>
      <c r="F19">
        <v>5.014594E-2</v>
      </c>
      <c r="G19">
        <v>7.0161126000000004E-2</v>
      </c>
      <c r="H19">
        <v>8.9910835999999994E-2</v>
      </c>
      <c r="I19">
        <v>0.12806103899999999</v>
      </c>
      <c r="J19">
        <v>0.18021891200000001</v>
      </c>
      <c r="K19">
        <v>0.29093889899999997</v>
      </c>
    </row>
    <row r="20" spans="1:11" x14ac:dyDescent="0.3">
      <c r="A20" t="s">
        <v>108</v>
      </c>
      <c r="B20">
        <v>0.13381011700000001</v>
      </c>
      <c r="C20">
        <v>4.8556305000000001E-2</v>
      </c>
      <c r="D20">
        <v>5.7140498999999997E-2</v>
      </c>
      <c r="E20">
        <v>5.6000256999999998E-2</v>
      </c>
      <c r="F20">
        <v>6.9139654999999994E-2</v>
      </c>
      <c r="G20">
        <v>5.9491289000000003E-2</v>
      </c>
      <c r="H20">
        <v>7.6276870999999996E-2</v>
      </c>
      <c r="I20">
        <v>0.11929747</v>
      </c>
      <c r="J20">
        <v>0.16677193500000001</v>
      </c>
      <c r="K20">
        <v>0.213515602</v>
      </c>
    </row>
    <row r="21" spans="1:11" x14ac:dyDescent="0.3">
      <c r="A21" t="s">
        <v>109</v>
      </c>
      <c r="B21">
        <v>3.7964860000000003E-2</v>
      </c>
      <c r="C21">
        <v>4.2371938999999997E-2</v>
      </c>
      <c r="D21">
        <v>5.9540898000000002E-2</v>
      </c>
      <c r="E21">
        <v>7.3088806000000006E-2</v>
      </c>
      <c r="F21">
        <v>7.1149204999999993E-2</v>
      </c>
      <c r="G21">
        <v>8.2382337E-2</v>
      </c>
      <c r="H21">
        <v>0.105566207</v>
      </c>
      <c r="I21">
        <v>0.142181685</v>
      </c>
      <c r="J21">
        <v>0.17626673700000001</v>
      </c>
      <c r="K21">
        <v>0.209487325</v>
      </c>
    </row>
    <row r="22" spans="1:11" x14ac:dyDescent="0.3">
      <c r="A22" t="s">
        <v>110</v>
      </c>
      <c r="B22">
        <v>5.9551168000000002E-2</v>
      </c>
      <c r="C22">
        <v>6.8001022999999994E-2</v>
      </c>
      <c r="D22">
        <v>7.0414511999999999E-2</v>
      </c>
      <c r="E22">
        <v>8.4121702000000007E-2</v>
      </c>
      <c r="F22">
        <v>8.1183798000000001E-2</v>
      </c>
      <c r="G22">
        <v>9.1720101999999998E-2</v>
      </c>
      <c r="H22">
        <v>0.105836572</v>
      </c>
      <c r="I22">
        <v>0.13025150399999999</v>
      </c>
      <c r="J22">
        <v>0.15156664</v>
      </c>
      <c r="K22">
        <v>0.157352984</v>
      </c>
    </row>
    <row r="23" spans="1:11" x14ac:dyDescent="0.3">
      <c r="A23" t="s">
        <v>111</v>
      </c>
      <c r="B23">
        <v>4.6371350999999998E-2</v>
      </c>
      <c r="C23">
        <v>4.3304336999999998E-2</v>
      </c>
      <c r="D23">
        <v>4.8445354000000003E-2</v>
      </c>
      <c r="E23">
        <v>8.0490361999999996E-2</v>
      </c>
      <c r="F23">
        <v>7.6808034999999997E-2</v>
      </c>
      <c r="G23">
        <v>8.5512282999999994E-2</v>
      </c>
      <c r="H23">
        <v>0.11013132</v>
      </c>
      <c r="I23">
        <v>0.13930836299999999</v>
      </c>
      <c r="J23">
        <v>0.172274073</v>
      </c>
      <c r="K23">
        <v>0.197354522</v>
      </c>
    </row>
    <row r="24" spans="1:11" x14ac:dyDescent="0.3">
      <c r="A24" t="s">
        <v>112</v>
      </c>
      <c r="B24">
        <v>6.7386178000000005E-2</v>
      </c>
      <c r="C24">
        <v>7.9021403000000004E-2</v>
      </c>
      <c r="D24">
        <v>7.5513722000000005E-2</v>
      </c>
      <c r="E24">
        <v>7.2389993999999999E-2</v>
      </c>
      <c r="F24">
        <v>7.9139555E-2</v>
      </c>
      <c r="G24">
        <v>8.0197487999999997E-2</v>
      </c>
      <c r="H24">
        <v>9.4187621999999999E-2</v>
      </c>
      <c r="I24">
        <v>0.120284427</v>
      </c>
      <c r="J24">
        <v>0.152759858</v>
      </c>
      <c r="K24">
        <v>0.17911975199999999</v>
      </c>
    </row>
    <row r="25" spans="1:11" x14ac:dyDescent="0.3">
      <c r="A25" t="s">
        <v>113</v>
      </c>
      <c r="B25">
        <v>6.1696005999999998E-2</v>
      </c>
      <c r="C25">
        <v>6.4077774000000004E-2</v>
      </c>
      <c r="D25">
        <v>6.6386893000000002E-2</v>
      </c>
      <c r="E25">
        <v>6.3212032000000001E-2</v>
      </c>
      <c r="F25">
        <v>6.1370215999999998E-2</v>
      </c>
      <c r="G25">
        <v>6.8692895000000004E-2</v>
      </c>
      <c r="H25">
        <v>6.9435543000000002E-2</v>
      </c>
      <c r="I25">
        <v>0.113580552</v>
      </c>
      <c r="J25">
        <v>0.170543571</v>
      </c>
      <c r="K25">
        <v>0.26100451899999999</v>
      </c>
    </row>
    <row r="26" spans="1:11" x14ac:dyDescent="0.3">
      <c r="A26" t="s">
        <v>114</v>
      </c>
      <c r="B26">
        <v>4.2474873000000003E-2</v>
      </c>
      <c r="C26">
        <v>3.8938502999999999E-2</v>
      </c>
      <c r="D26">
        <v>3.6243930000000001E-2</v>
      </c>
      <c r="E26">
        <v>4.6571184000000002E-2</v>
      </c>
      <c r="F26">
        <v>5.3694838000000002E-2</v>
      </c>
      <c r="G26">
        <v>8.1769305E-2</v>
      </c>
      <c r="H26">
        <v>0.115304013</v>
      </c>
      <c r="I26">
        <v>0.14774326500000001</v>
      </c>
      <c r="J26">
        <v>0.18851448000000001</v>
      </c>
      <c r="K26">
        <v>0.24874560600000001</v>
      </c>
    </row>
    <row r="27" spans="1:11" x14ac:dyDescent="0.3">
      <c r="A27" t="s">
        <v>115</v>
      </c>
      <c r="B27">
        <v>4.8180833999999999E-2</v>
      </c>
      <c r="C27">
        <v>4.8913520000000002E-2</v>
      </c>
      <c r="D27">
        <v>4.5875706000000002E-2</v>
      </c>
      <c r="E27">
        <v>5.0627251999999998E-2</v>
      </c>
      <c r="F27">
        <v>5.4140612999999997E-2</v>
      </c>
      <c r="G27">
        <v>7.0234747E-2</v>
      </c>
      <c r="H27">
        <v>6.2057952999999999E-2</v>
      </c>
      <c r="I27">
        <v>0.117663209</v>
      </c>
      <c r="J27">
        <v>0.18719474899999999</v>
      </c>
      <c r="K27">
        <v>0.31511141799999998</v>
      </c>
    </row>
    <row r="28" spans="1:11" x14ac:dyDescent="0.3">
      <c r="A28" t="s">
        <v>116</v>
      </c>
      <c r="B28">
        <v>8.5971908999999999E-2</v>
      </c>
      <c r="C28">
        <v>4.9839542000000001E-2</v>
      </c>
      <c r="D28">
        <v>3.3086731000000001E-2</v>
      </c>
      <c r="E28">
        <v>5.5487072999999998E-2</v>
      </c>
      <c r="F28">
        <v>6.3101174999999995E-2</v>
      </c>
      <c r="G28">
        <v>7.0037482999999998E-2</v>
      </c>
      <c r="H28">
        <v>9.8870552E-2</v>
      </c>
      <c r="I28">
        <v>0.13548608600000001</v>
      </c>
      <c r="J28">
        <v>0.17714008000000001</v>
      </c>
      <c r="K28">
        <v>0.23097936699999999</v>
      </c>
    </row>
    <row r="29" spans="1:11" x14ac:dyDescent="0.3">
      <c r="A29" t="s">
        <v>117</v>
      </c>
      <c r="B29">
        <v>8.06896E-2</v>
      </c>
      <c r="C29">
        <v>6.6566016000000006E-2</v>
      </c>
      <c r="D29">
        <v>5.5247576999999999E-2</v>
      </c>
      <c r="E29">
        <v>5.5475548999999999E-2</v>
      </c>
      <c r="F29">
        <v>6.0159377999999999E-2</v>
      </c>
      <c r="G29">
        <v>7.1872308999999995E-2</v>
      </c>
      <c r="H29">
        <v>8.7819303000000001E-2</v>
      </c>
      <c r="I29">
        <v>0.129785131</v>
      </c>
      <c r="J29">
        <v>0.17101866299999999</v>
      </c>
      <c r="K29">
        <v>0.22136647400000001</v>
      </c>
    </row>
    <row r="30" spans="1:11" x14ac:dyDescent="0.3">
      <c r="A30" t="s">
        <v>118</v>
      </c>
      <c r="B30">
        <v>8.8274488999999998E-2</v>
      </c>
      <c r="C30">
        <v>6.2938039000000001E-2</v>
      </c>
      <c r="D30">
        <v>7.1354578000000002E-2</v>
      </c>
      <c r="E30">
        <v>7.9458551000000002E-2</v>
      </c>
      <c r="F30">
        <v>7.9773978999999995E-2</v>
      </c>
      <c r="G30">
        <v>7.4393642999999995E-2</v>
      </c>
      <c r="H30">
        <v>8.8242433999999995E-2</v>
      </c>
      <c r="I30">
        <v>0.11630757999999999</v>
      </c>
      <c r="J30">
        <v>0.15447967700000001</v>
      </c>
      <c r="K30">
        <v>0.18477703100000001</v>
      </c>
    </row>
    <row r="31" spans="1:11" x14ac:dyDescent="0.3">
      <c r="A31" t="s">
        <v>119</v>
      </c>
      <c r="B31">
        <v>4.0868659000000002E-2</v>
      </c>
      <c r="C31">
        <v>4.6047291999999997E-2</v>
      </c>
      <c r="D31">
        <v>5.4173329999999999E-2</v>
      </c>
      <c r="E31">
        <v>6.3882395999999994E-2</v>
      </c>
      <c r="F31">
        <v>7.5116341000000003E-2</v>
      </c>
      <c r="G31">
        <v>8.0582616999999995E-2</v>
      </c>
      <c r="H31">
        <v>0.15564198200000001</v>
      </c>
      <c r="I31">
        <v>0.13869436399999999</v>
      </c>
      <c r="J31">
        <v>0.164464148</v>
      </c>
      <c r="K31">
        <v>0.18052887300000001</v>
      </c>
    </row>
    <row r="32" spans="1:11" x14ac:dyDescent="0.3">
      <c r="A32" t="s">
        <v>120</v>
      </c>
      <c r="B32">
        <v>4.7607626E-2</v>
      </c>
      <c r="C32">
        <v>4.1533735000000002E-2</v>
      </c>
      <c r="D32">
        <v>3.6787719000000003E-2</v>
      </c>
      <c r="E32">
        <v>5.3361100000000002E-2</v>
      </c>
      <c r="F32">
        <v>6.5667781999999994E-2</v>
      </c>
      <c r="G32">
        <v>7.3228838000000004E-2</v>
      </c>
      <c r="H32">
        <v>8.9578922000000005E-2</v>
      </c>
      <c r="I32">
        <v>0.132960419</v>
      </c>
      <c r="J32">
        <v>0.19139503199999999</v>
      </c>
      <c r="K32">
        <v>0.26787882299999999</v>
      </c>
    </row>
    <row r="33" spans="1:11" x14ac:dyDescent="0.3">
      <c r="A33" t="s">
        <v>121</v>
      </c>
      <c r="B33">
        <v>6.3016825999999998E-2</v>
      </c>
      <c r="C33">
        <v>7.3645478E-2</v>
      </c>
      <c r="D33">
        <v>7.1519553999999999E-2</v>
      </c>
      <c r="E33">
        <v>7.3609307999999998E-2</v>
      </c>
      <c r="F33">
        <v>6.8165092999999996E-2</v>
      </c>
      <c r="G33">
        <v>7.4602228000000007E-2</v>
      </c>
      <c r="H33">
        <v>8.7665822000000004E-2</v>
      </c>
      <c r="I33">
        <v>0.12305284700000001</v>
      </c>
      <c r="J33">
        <v>0.16470990599999999</v>
      </c>
      <c r="K33">
        <v>0.20001294</v>
      </c>
    </row>
    <row r="34" spans="1:11" x14ac:dyDescent="0.3">
      <c r="A34" t="s">
        <v>122</v>
      </c>
      <c r="B34">
        <v>0.101324911</v>
      </c>
      <c r="C34">
        <v>4.5547648000000003E-2</v>
      </c>
      <c r="D34">
        <v>5.6467899000000002E-2</v>
      </c>
      <c r="E34">
        <v>9.1444302000000005E-2</v>
      </c>
      <c r="F34">
        <v>0.107488002</v>
      </c>
      <c r="G34">
        <v>0.107728515</v>
      </c>
      <c r="H34">
        <v>9.9892432000000003E-2</v>
      </c>
      <c r="I34">
        <v>0.121657587</v>
      </c>
      <c r="J34">
        <v>0.13985677799999999</v>
      </c>
      <c r="K34">
        <v>0.128591926</v>
      </c>
    </row>
    <row r="35" spans="1:11" x14ac:dyDescent="0.3">
      <c r="A35" t="s">
        <v>123</v>
      </c>
      <c r="B35">
        <v>7.5046038999999995E-2</v>
      </c>
      <c r="C35">
        <v>7.7438385999999998E-2</v>
      </c>
      <c r="D35">
        <v>8.1325114000000004E-2</v>
      </c>
      <c r="E35">
        <v>7.5189119999999998E-2</v>
      </c>
      <c r="F35">
        <v>5.5622559000000002E-2</v>
      </c>
      <c r="G35">
        <v>7.6005376999999999E-2</v>
      </c>
      <c r="H35">
        <v>9.3075682000000007E-2</v>
      </c>
      <c r="I35">
        <v>0.12347896799999999</v>
      </c>
      <c r="J35">
        <v>0.15836758000000001</v>
      </c>
      <c r="K35">
        <v>0.18445117499999999</v>
      </c>
    </row>
    <row r="36" spans="1:11" x14ac:dyDescent="0.3">
      <c r="A36" t="s">
        <v>124</v>
      </c>
      <c r="B36">
        <v>0.103112416</v>
      </c>
      <c r="C36">
        <v>0.114873355</v>
      </c>
      <c r="D36">
        <v>0.12110512700000001</v>
      </c>
      <c r="E36">
        <v>0.120284271</v>
      </c>
      <c r="F36">
        <v>0.117316381</v>
      </c>
      <c r="G36">
        <v>0.117374388</v>
      </c>
      <c r="H36">
        <v>8.3713967E-2</v>
      </c>
      <c r="I36">
        <v>7.6136946999999996E-2</v>
      </c>
      <c r="J36">
        <v>6.9412588999999997E-2</v>
      </c>
      <c r="K36">
        <v>7.6670559999999999E-2</v>
      </c>
    </row>
    <row r="40" spans="1:11" x14ac:dyDescent="0.3">
      <c r="B40" s="424"/>
      <c r="C40" s="424"/>
      <c r="D40" s="424"/>
      <c r="E40" s="424"/>
      <c r="F40" s="424"/>
      <c r="G40" s="424"/>
      <c r="H40" s="424"/>
      <c r="I40" s="424"/>
      <c r="J40" s="424"/>
      <c r="K40" s="424"/>
    </row>
    <row r="41" spans="1:11" x14ac:dyDescent="0.3">
      <c r="B41" s="424"/>
      <c r="C41" s="424"/>
      <c r="D41" s="424"/>
      <c r="E41" s="424"/>
      <c r="F41" s="424"/>
      <c r="G41" s="424"/>
      <c r="H41" s="424"/>
      <c r="I41" s="424"/>
      <c r="J41" s="424"/>
      <c r="K41" s="424"/>
    </row>
    <row r="42" spans="1:11" x14ac:dyDescent="0.3">
      <c r="A42" s="436" t="s">
        <v>125</v>
      </c>
      <c r="B42" s="436"/>
      <c r="C42" s="436"/>
      <c r="D42" s="436"/>
      <c r="E42" s="436"/>
      <c r="F42" s="436"/>
      <c r="G42" s="436"/>
      <c r="H42" s="436"/>
      <c r="I42" s="436"/>
      <c r="J42" s="436"/>
      <c r="K42" s="436"/>
    </row>
    <row r="43" spans="1:11" x14ac:dyDescent="0.3">
      <c r="A43" t="s">
        <v>95</v>
      </c>
      <c r="B43">
        <v>2012</v>
      </c>
      <c r="C43">
        <v>2013</v>
      </c>
      <c r="D43">
        <v>2014</v>
      </c>
      <c r="E43">
        <v>2015</v>
      </c>
      <c r="F43">
        <v>2016</v>
      </c>
      <c r="G43">
        <v>2017</v>
      </c>
      <c r="H43">
        <v>2018</v>
      </c>
      <c r="I43">
        <v>2019</v>
      </c>
      <c r="J43">
        <v>2020</v>
      </c>
      <c r="K43">
        <v>2021</v>
      </c>
    </row>
    <row r="44" spans="1:11" x14ac:dyDescent="0.3">
      <c r="A44" t="s">
        <v>35</v>
      </c>
      <c r="B44">
        <v>0.59080849850300399</v>
      </c>
      <c r="C44">
        <v>0.50620930665799302</v>
      </c>
      <c r="D44">
        <v>0.45195180193073597</v>
      </c>
      <c r="E44">
        <v>0.487493638686257</v>
      </c>
      <c r="F44">
        <v>0.48178067544553199</v>
      </c>
      <c r="G44">
        <v>0.51507685404736003</v>
      </c>
      <c r="H44">
        <v>0.48101143281721997</v>
      </c>
      <c r="I44">
        <v>0.54095044425021099</v>
      </c>
      <c r="J44">
        <v>0.50402295239682204</v>
      </c>
      <c r="K44">
        <v>0.55219369537003804</v>
      </c>
    </row>
    <row r="45" spans="1:11" x14ac:dyDescent="0.3">
      <c r="A45" t="s">
        <v>96</v>
      </c>
      <c r="B45">
        <v>0.26868629113435999</v>
      </c>
      <c r="C45">
        <v>0.27657382826906302</v>
      </c>
      <c r="D45">
        <v>0.28449084366793498</v>
      </c>
      <c r="E45">
        <v>0.34331250984082201</v>
      </c>
      <c r="F45">
        <v>0.31803987368417802</v>
      </c>
      <c r="G45">
        <v>0.37960777386015698</v>
      </c>
      <c r="H45">
        <v>0.51374456428306503</v>
      </c>
      <c r="I45">
        <v>0.53371062002638903</v>
      </c>
      <c r="J45">
        <v>0.56894657590984399</v>
      </c>
      <c r="K45">
        <v>0.75414407606393696</v>
      </c>
    </row>
    <row r="46" spans="1:11" x14ac:dyDescent="0.3">
      <c r="A46" t="s">
        <v>97</v>
      </c>
      <c r="B46">
        <v>0.26942021833256002</v>
      </c>
      <c r="C46">
        <v>0.30540130050620001</v>
      </c>
      <c r="D46">
        <v>0.353415866727329</v>
      </c>
      <c r="E46">
        <v>0.39628973958395902</v>
      </c>
      <c r="F46">
        <v>0.357769232137024</v>
      </c>
      <c r="G46">
        <v>0.39168757785703501</v>
      </c>
      <c r="H46">
        <v>0.44085036133699601</v>
      </c>
      <c r="I46">
        <v>0.57412156757424004</v>
      </c>
      <c r="J46">
        <v>0.66517939202359799</v>
      </c>
      <c r="K46">
        <v>0.77057683976567404</v>
      </c>
    </row>
    <row r="47" spans="1:11" x14ac:dyDescent="0.3">
      <c r="A47" t="s">
        <v>98</v>
      </c>
      <c r="B47">
        <v>0.37533624382335501</v>
      </c>
      <c r="C47">
        <v>0.236944170101965</v>
      </c>
      <c r="D47">
        <v>0.200745899194614</v>
      </c>
      <c r="E47">
        <v>0.23775287553357499</v>
      </c>
      <c r="F47">
        <v>0.26190076538632001</v>
      </c>
      <c r="G47">
        <v>0.27456390130893099</v>
      </c>
      <c r="H47">
        <v>0.29656280998324602</v>
      </c>
      <c r="I47">
        <v>0.36536291605842502</v>
      </c>
      <c r="J47">
        <v>0.45462810309157198</v>
      </c>
      <c r="K47">
        <v>0.60113213969973101</v>
      </c>
    </row>
    <row r="48" spans="1:11" x14ac:dyDescent="0.3">
      <c r="A48" t="s">
        <v>99</v>
      </c>
      <c r="B48">
        <v>0.57584561501194698</v>
      </c>
      <c r="C48">
        <v>0.50390751724855898</v>
      </c>
      <c r="D48">
        <v>0.47344465792531998</v>
      </c>
      <c r="E48">
        <v>0.49964247736720102</v>
      </c>
      <c r="F48">
        <v>0.50612170866337503</v>
      </c>
      <c r="G48">
        <v>0.64724787329157496</v>
      </c>
      <c r="H48">
        <v>0.48433417000921603</v>
      </c>
      <c r="I48">
        <v>0.46993993265068501</v>
      </c>
      <c r="J48">
        <v>0.381662020059989</v>
      </c>
      <c r="K48">
        <v>0.365387003773949</v>
      </c>
    </row>
    <row r="49" spans="1:11" x14ac:dyDescent="0.3">
      <c r="A49" t="s">
        <v>100</v>
      </c>
      <c r="B49">
        <v>0.443667373911802</v>
      </c>
      <c r="C49">
        <v>0.48645665539522898</v>
      </c>
      <c r="D49">
        <v>0.41920494947018899</v>
      </c>
      <c r="E49">
        <v>0.59212798958444701</v>
      </c>
      <c r="F49">
        <v>0.475235385715991</v>
      </c>
      <c r="G49">
        <v>0.51240832869659103</v>
      </c>
      <c r="H49">
        <v>0.43154086924720603</v>
      </c>
      <c r="I49">
        <v>0.56366117348018097</v>
      </c>
      <c r="J49">
        <v>0.54774936992822398</v>
      </c>
      <c r="K49">
        <v>0.59064723941960295</v>
      </c>
    </row>
    <row r="50" spans="1:11" x14ac:dyDescent="0.3">
      <c r="A50" t="s">
        <v>101</v>
      </c>
      <c r="B50">
        <v>0.27373508064833502</v>
      </c>
      <c r="C50">
        <v>0.24424587245380999</v>
      </c>
      <c r="D50">
        <v>0.429407127646878</v>
      </c>
      <c r="E50">
        <v>0.527184115579301</v>
      </c>
      <c r="F50">
        <v>0.599180840850282</v>
      </c>
      <c r="G50">
        <v>0.61917818897576404</v>
      </c>
      <c r="H50">
        <v>0.48633241980320902</v>
      </c>
      <c r="I50">
        <v>0.61102810141489905</v>
      </c>
      <c r="J50">
        <v>0.62326552876775299</v>
      </c>
      <c r="K50">
        <v>0.65300779315347701</v>
      </c>
    </row>
    <row r="51" spans="1:11" x14ac:dyDescent="0.3">
      <c r="A51" t="s">
        <v>102</v>
      </c>
      <c r="B51">
        <v>0.211130373970944</v>
      </c>
      <c r="C51">
        <v>0.30849133247072003</v>
      </c>
      <c r="D51">
        <v>0.33687796602716602</v>
      </c>
      <c r="E51">
        <v>0.54209260248492597</v>
      </c>
      <c r="F51">
        <v>0.58516590083452302</v>
      </c>
      <c r="G51">
        <v>0.59273851911097897</v>
      </c>
      <c r="H51">
        <v>0.42370257136139899</v>
      </c>
      <c r="I51">
        <v>0.56468760367819204</v>
      </c>
      <c r="J51">
        <v>0.57737794077316096</v>
      </c>
      <c r="K51">
        <v>0.57080847729109896</v>
      </c>
    </row>
    <row r="52" spans="1:11" x14ac:dyDescent="0.3">
      <c r="A52" t="s">
        <v>103</v>
      </c>
      <c r="B52">
        <v>0.66788193119833195</v>
      </c>
      <c r="C52">
        <v>0.54593149399039997</v>
      </c>
      <c r="D52">
        <v>0.58778825694446701</v>
      </c>
      <c r="E52">
        <v>0.54815391921734802</v>
      </c>
      <c r="F52">
        <v>0.47907635645908297</v>
      </c>
      <c r="G52">
        <v>0.368067158732517</v>
      </c>
      <c r="H52">
        <v>0.37128310518403201</v>
      </c>
      <c r="I52">
        <v>0.43319248651993603</v>
      </c>
      <c r="J52">
        <v>0.47670356563268701</v>
      </c>
      <c r="K52">
        <v>0.57611661361946598</v>
      </c>
    </row>
    <row r="53" spans="1:11" x14ac:dyDescent="0.3">
      <c r="A53" t="s">
        <v>104</v>
      </c>
      <c r="B53">
        <v>0.312256823806282</v>
      </c>
      <c r="C53">
        <v>0.249747541143821</v>
      </c>
      <c r="D53">
        <v>0.23738265749496601</v>
      </c>
      <c r="E53">
        <v>0.26173075797465001</v>
      </c>
      <c r="F53">
        <v>0.30631248763986901</v>
      </c>
      <c r="G53">
        <v>0.32200524659764801</v>
      </c>
      <c r="H53">
        <v>0.36578857825563899</v>
      </c>
      <c r="I53">
        <v>0.50076599206990902</v>
      </c>
      <c r="J53">
        <v>0.56056905562493498</v>
      </c>
      <c r="K53">
        <v>0.61634934095236305</v>
      </c>
    </row>
    <row r="54" spans="1:11" x14ac:dyDescent="0.3">
      <c r="A54" t="s">
        <v>105</v>
      </c>
      <c r="B54">
        <v>0.19686452174434599</v>
      </c>
      <c r="C54">
        <v>0.18666372757713801</v>
      </c>
      <c r="D54">
        <v>0.185523421549981</v>
      </c>
      <c r="E54">
        <v>0.21762720467431601</v>
      </c>
      <c r="F54">
        <v>0.18877399079642901</v>
      </c>
      <c r="G54">
        <v>0.24914829049298801</v>
      </c>
      <c r="H54">
        <v>0.29447912733916498</v>
      </c>
      <c r="I54">
        <v>0.38230175388795301</v>
      </c>
      <c r="J54">
        <v>0.47965076643144899</v>
      </c>
      <c r="K54">
        <v>0.79670246088312102</v>
      </c>
    </row>
    <row r="55" spans="1:11" x14ac:dyDescent="0.3">
      <c r="A55" t="s">
        <v>106</v>
      </c>
      <c r="B55">
        <v>0.26163992886363302</v>
      </c>
      <c r="C55">
        <v>0.34173349830951899</v>
      </c>
      <c r="D55">
        <v>0.41249243852675999</v>
      </c>
      <c r="E55">
        <v>0.39119451842418101</v>
      </c>
      <c r="F55">
        <v>0.45013131188175198</v>
      </c>
      <c r="G55">
        <v>0.42438847226604998</v>
      </c>
      <c r="H55">
        <v>0.48952485868878198</v>
      </c>
      <c r="I55">
        <v>0.64089552988598497</v>
      </c>
      <c r="J55">
        <v>0.74919893090977896</v>
      </c>
      <c r="K55">
        <v>0.84900171114343703</v>
      </c>
    </row>
    <row r="56" spans="1:11" x14ac:dyDescent="0.3">
      <c r="A56" t="s">
        <v>107</v>
      </c>
      <c r="B56">
        <v>0.165185458299201</v>
      </c>
      <c r="C56">
        <v>0.183606044143071</v>
      </c>
      <c r="D56">
        <v>0.19007123375396701</v>
      </c>
      <c r="E56">
        <v>0.202352356848605</v>
      </c>
      <c r="F56">
        <v>0.20733820672908199</v>
      </c>
      <c r="G56">
        <v>0.28358970765300301</v>
      </c>
      <c r="H56">
        <v>0.33627598521584801</v>
      </c>
      <c r="I56">
        <v>0.44833471584805801</v>
      </c>
      <c r="J56">
        <v>0.56612655366433196</v>
      </c>
      <c r="K56">
        <v>0.86935378819944398</v>
      </c>
    </row>
    <row r="57" spans="1:11" x14ac:dyDescent="0.3">
      <c r="A57" t="s">
        <v>108</v>
      </c>
      <c r="B57">
        <v>0.502332103427785</v>
      </c>
      <c r="C57">
        <v>0.19875425842422301</v>
      </c>
      <c r="D57">
        <v>0.24362604953042299</v>
      </c>
      <c r="E57">
        <v>0.24056070157986201</v>
      </c>
      <c r="F57">
        <v>0.31035434411688101</v>
      </c>
      <c r="G57">
        <v>0.24630637160897001</v>
      </c>
      <c r="H57">
        <v>0.27821060325183</v>
      </c>
      <c r="I57">
        <v>0.44022630490360698</v>
      </c>
      <c r="J57">
        <v>0.60498686516849498</v>
      </c>
      <c r="K57">
        <v>0.77605053962542203</v>
      </c>
    </row>
    <row r="58" spans="1:11" x14ac:dyDescent="0.3">
      <c r="A58" t="s">
        <v>109</v>
      </c>
      <c r="B58">
        <v>0.180708792300421</v>
      </c>
      <c r="C58">
        <v>0.20484113460866801</v>
      </c>
      <c r="D58">
        <v>0.27765383867997601</v>
      </c>
      <c r="E58">
        <v>0.332025266297309</v>
      </c>
      <c r="F58">
        <v>0.30905776472165503</v>
      </c>
      <c r="G58">
        <v>0.36162594967739498</v>
      </c>
      <c r="H58">
        <v>0.44865444314716202</v>
      </c>
      <c r="I58">
        <v>0.58348071135954904</v>
      </c>
      <c r="J58">
        <v>0.69883901551386496</v>
      </c>
      <c r="K58">
        <v>0.81192389550456501</v>
      </c>
    </row>
    <row r="59" spans="1:11" x14ac:dyDescent="0.3">
      <c r="A59" t="s">
        <v>110</v>
      </c>
      <c r="B59">
        <v>0.288548064832928</v>
      </c>
      <c r="C59">
        <v>0.33582491096507699</v>
      </c>
      <c r="D59">
        <v>0.357708341955633</v>
      </c>
      <c r="E59">
        <v>0.42357966954246101</v>
      </c>
      <c r="F59">
        <v>0.39576655549076201</v>
      </c>
      <c r="G59">
        <v>0.44207003177954202</v>
      </c>
      <c r="H59">
        <v>0.50063489207622103</v>
      </c>
      <c r="I59">
        <v>0.61044263555477696</v>
      </c>
      <c r="J59">
        <v>0.70265460459128004</v>
      </c>
      <c r="K59">
        <v>0.72144548781128903</v>
      </c>
    </row>
    <row r="60" spans="1:11" x14ac:dyDescent="0.3">
      <c r="A60" t="s">
        <v>111</v>
      </c>
      <c r="B60">
        <v>0.197661537301171</v>
      </c>
      <c r="C60">
        <v>0.190989824646947</v>
      </c>
      <c r="D60">
        <v>0.217738252938555</v>
      </c>
      <c r="E60">
        <v>0.360010726566593</v>
      </c>
      <c r="F60">
        <v>0.344696834417072</v>
      </c>
      <c r="G60">
        <v>0.38604688389827102</v>
      </c>
      <c r="H60">
        <v>0.49393847921595602</v>
      </c>
      <c r="I60">
        <v>0.62203692891947804</v>
      </c>
      <c r="J60">
        <v>0.76051357031579403</v>
      </c>
      <c r="K60">
        <v>0.86657352173987201</v>
      </c>
    </row>
    <row r="61" spans="1:11" x14ac:dyDescent="0.3">
      <c r="A61" t="s">
        <v>112</v>
      </c>
      <c r="B61">
        <v>0.250553113467953</v>
      </c>
      <c r="C61">
        <v>0.30542976582749498</v>
      </c>
      <c r="D61">
        <v>0.29766809862150401</v>
      </c>
      <c r="E61">
        <v>0.29451281991714301</v>
      </c>
      <c r="F61">
        <v>0.32704861387578599</v>
      </c>
      <c r="G61">
        <v>0.33924862604429301</v>
      </c>
      <c r="H61">
        <v>0.39945493939256999</v>
      </c>
      <c r="I61">
        <v>0.50293786495519699</v>
      </c>
      <c r="J61">
        <v>0.62183379240945402</v>
      </c>
      <c r="K61">
        <v>0.72149930497046499</v>
      </c>
    </row>
    <row r="62" spans="1:11" x14ac:dyDescent="0.3">
      <c r="A62" t="s">
        <v>113</v>
      </c>
      <c r="B62">
        <v>0.29891459208240301</v>
      </c>
      <c r="C62">
        <v>0.33377553669471</v>
      </c>
      <c r="D62">
        <v>0.34400185766819302</v>
      </c>
      <c r="E62">
        <v>0.33004199028322101</v>
      </c>
      <c r="F62">
        <v>0.32222134126137902</v>
      </c>
      <c r="G62">
        <v>0.36495147826227398</v>
      </c>
      <c r="H62">
        <v>0.27455209901413502</v>
      </c>
      <c r="I62">
        <v>0.40569772011146099</v>
      </c>
      <c r="J62">
        <v>0.546696269486039</v>
      </c>
      <c r="K62">
        <v>0.78543271085605404</v>
      </c>
    </row>
    <row r="63" spans="1:11" x14ac:dyDescent="0.3">
      <c r="A63" t="s">
        <v>114</v>
      </c>
      <c r="B63">
        <v>0.16372729204669001</v>
      </c>
      <c r="C63">
        <v>0.14946104748064301</v>
      </c>
      <c r="D63">
        <v>0.141722606108656</v>
      </c>
      <c r="E63">
        <v>0.18346792041730001</v>
      </c>
      <c r="F63">
        <v>0.21850249703346999</v>
      </c>
      <c r="G63">
        <v>0.35245087104890999</v>
      </c>
      <c r="H63">
        <v>0.47466507512461398</v>
      </c>
      <c r="I63">
        <v>0.56098008191785498</v>
      </c>
      <c r="J63">
        <v>0.65218821510403302</v>
      </c>
      <c r="K63">
        <v>0.81449582267786702</v>
      </c>
    </row>
    <row r="64" spans="1:11" x14ac:dyDescent="0.3">
      <c r="A64" t="s">
        <v>115</v>
      </c>
      <c r="B64">
        <v>0.15301043771652301</v>
      </c>
      <c r="C64">
        <v>0.17178990860118001</v>
      </c>
      <c r="D64">
        <v>0.17782288145870401</v>
      </c>
      <c r="E64">
        <v>0.199712980631053</v>
      </c>
      <c r="F64">
        <v>0.20866906245827199</v>
      </c>
      <c r="G64">
        <v>0.26927916245621802</v>
      </c>
      <c r="H64">
        <v>0.22366251959189901</v>
      </c>
      <c r="I64">
        <v>0.38994971420731001</v>
      </c>
      <c r="J64">
        <v>0.55766342278213898</v>
      </c>
      <c r="K64">
        <v>0.92193278235848997</v>
      </c>
    </row>
    <row r="65" spans="1:11" x14ac:dyDescent="0.3">
      <c r="A65" t="s">
        <v>116</v>
      </c>
      <c r="B65">
        <v>0.337926914346664</v>
      </c>
      <c r="C65">
        <v>0.19614572386631601</v>
      </c>
      <c r="D65">
        <v>0.12882629042452001</v>
      </c>
      <c r="E65">
        <v>0.21253602398473401</v>
      </c>
      <c r="F65">
        <v>0.24705147021419699</v>
      </c>
      <c r="G65">
        <v>0.28374361104162599</v>
      </c>
      <c r="H65">
        <v>0.37846085933603602</v>
      </c>
      <c r="I65">
        <v>0.49651212398206401</v>
      </c>
      <c r="J65">
        <v>0.61527087174409401</v>
      </c>
      <c r="K65">
        <v>0.77796170385216301</v>
      </c>
    </row>
    <row r="66" spans="1:11" x14ac:dyDescent="0.3">
      <c r="A66" t="s">
        <v>117</v>
      </c>
      <c r="B66">
        <v>0.272013710651138</v>
      </c>
      <c r="C66">
        <v>0.23190955867941301</v>
      </c>
      <c r="D66">
        <v>0.20032578309187299</v>
      </c>
      <c r="E66">
        <v>0.20449082044672701</v>
      </c>
      <c r="F66">
        <v>0.22575016464883299</v>
      </c>
      <c r="G66">
        <v>0.27102618661299199</v>
      </c>
      <c r="H66">
        <v>0.32048722377786099</v>
      </c>
      <c r="I66">
        <v>0.45489232490405701</v>
      </c>
      <c r="J66">
        <v>0.56294593665693804</v>
      </c>
      <c r="K66">
        <v>0.69882338980533198</v>
      </c>
    </row>
    <row r="67" spans="1:11" x14ac:dyDescent="0.3">
      <c r="A67" t="s">
        <v>118</v>
      </c>
      <c r="B67">
        <v>0.325804503554745</v>
      </c>
      <c r="C67">
        <v>0.243005809188272</v>
      </c>
      <c r="D67">
        <v>0.28683920353862602</v>
      </c>
      <c r="E67">
        <v>0.32518698067024498</v>
      </c>
      <c r="F67">
        <v>0.333900838654417</v>
      </c>
      <c r="G67">
        <v>0.31682404819487903</v>
      </c>
      <c r="H67">
        <v>0.36701818290369898</v>
      </c>
      <c r="I67">
        <v>0.46087811902269998</v>
      </c>
      <c r="J67">
        <v>0.57615858361162797</v>
      </c>
      <c r="K67">
        <v>0.66128223305723</v>
      </c>
    </row>
    <row r="68" spans="1:11" x14ac:dyDescent="0.3">
      <c r="A68" t="s">
        <v>119</v>
      </c>
      <c r="B68">
        <v>0.20835944556913</v>
      </c>
      <c r="C68">
        <v>0.24116356861011301</v>
      </c>
      <c r="D68">
        <v>0.284506142053436</v>
      </c>
      <c r="E68">
        <v>0.324940593427614</v>
      </c>
      <c r="F68">
        <v>0.37595627330571901</v>
      </c>
      <c r="G68">
        <v>0.40640411058721598</v>
      </c>
      <c r="H68">
        <v>0.66931777067002995</v>
      </c>
      <c r="I68">
        <v>0.60901763424451505</v>
      </c>
      <c r="J68">
        <v>0.70001088060772099</v>
      </c>
      <c r="K68">
        <v>0.75820579479563599</v>
      </c>
    </row>
    <row r="69" spans="1:11" x14ac:dyDescent="0.3">
      <c r="A69" t="s">
        <v>120</v>
      </c>
      <c r="B69">
        <v>0.37533624382335501</v>
      </c>
      <c r="C69">
        <v>0.236944170101965</v>
      </c>
      <c r="D69">
        <v>0.200745899194614</v>
      </c>
      <c r="E69">
        <v>0.23775287553357499</v>
      </c>
      <c r="F69">
        <v>0.26190076538632001</v>
      </c>
      <c r="G69">
        <v>0.27456390130893099</v>
      </c>
      <c r="H69">
        <v>0.29656280998324602</v>
      </c>
      <c r="I69">
        <v>0.36536291605842502</v>
      </c>
      <c r="J69">
        <v>0.45462810309157198</v>
      </c>
      <c r="K69">
        <v>0.60113213969973101</v>
      </c>
    </row>
    <row r="70" spans="1:11" x14ac:dyDescent="0.3">
      <c r="A70" t="s">
        <v>121</v>
      </c>
      <c r="B70">
        <v>0.31875723177466397</v>
      </c>
      <c r="C70">
        <v>0.38140021197898799</v>
      </c>
      <c r="D70">
        <v>0.36994133191525203</v>
      </c>
      <c r="E70">
        <v>0.38627811768047698</v>
      </c>
      <c r="F70">
        <v>0.29698962565109599</v>
      </c>
      <c r="G70">
        <v>0.33297547211610901</v>
      </c>
      <c r="H70">
        <v>0.41058500045084001</v>
      </c>
      <c r="I70">
        <v>0.56726209065253996</v>
      </c>
      <c r="J70">
        <v>0.74021192983240203</v>
      </c>
      <c r="K70">
        <v>0.89374060697444202</v>
      </c>
    </row>
    <row r="71" spans="1:11" x14ac:dyDescent="0.3">
      <c r="A71" t="s">
        <v>122</v>
      </c>
      <c r="B71">
        <v>0.49624174442019697</v>
      </c>
      <c r="C71">
        <v>0.26876413347932598</v>
      </c>
      <c r="D71">
        <v>0.32082791179729098</v>
      </c>
      <c r="E71">
        <v>0.47873165281681201</v>
      </c>
      <c r="F71">
        <v>0.57038366463023704</v>
      </c>
      <c r="G71">
        <v>0.57074613329690904</v>
      </c>
      <c r="H71">
        <v>0.54160280080468604</v>
      </c>
      <c r="I71">
        <v>0.61728174051785101</v>
      </c>
      <c r="J71">
        <v>0.67338611405244597</v>
      </c>
      <c r="K71">
        <v>0.60147905716791095</v>
      </c>
    </row>
    <row r="72" spans="1:11" x14ac:dyDescent="0.3">
      <c r="A72" t="s">
        <v>123</v>
      </c>
      <c r="B72">
        <v>0.38506082186735202</v>
      </c>
      <c r="C72">
        <v>0.41074369300122299</v>
      </c>
      <c r="D72">
        <v>0.42686474197622498</v>
      </c>
      <c r="E72">
        <v>0.40994891975587999</v>
      </c>
      <c r="F72">
        <v>0.27536153034580202</v>
      </c>
      <c r="G72">
        <v>0.36998354065223099</v>
      </c>
      <c r="H72">
        <v>0.44280362846071297</v>
      </c>
      <c r="I72">
        <v>0.57448313770957005</v>
      </c>
      <c r="J72">
        <v>0.72279890014424297</v>
      </c>
      <c r="K72">
        <v>0.82796972738729102</v>
      </c>
    </row>
    <row r="73" spans="1:11" x14ac:dyDescent="0.3">
      <c r="A73" t="s">
        <v>124</v>
      </c>
      <c r="B73">
        <v>0.46386138219781797</v>
      </c>
      <c r="C73">
        <v>0.535561349621964</v>
      </c>
      <c r="D73">
        <v>0.570509861185444</v>
      </c>
      <c r="E73">
        <v>0.58072054084179003</v>
      </c>
      <c r="F73">
        <v>0.56134436286988598</v>
      </c>
      <c r="G73">
        <v>0.55846187965351901</v>
      </c>
      <c r="H73">
        <v>0.39713202226292899</v>
      </c>
      <c r="I73">
        <v>0.33926154979231099</v>
      </c>
      <c r="J73">
        <v>0.29395213839728301</v>
      </c>
      <c r="K73">
        <v>0.317354612569751</v>
      </c>
    </row>
  </sheetData>
  <mergeCells count="3">
    <mergeCell ref="A5:K5"/>
    <mergeCell ref="A42:K42"/>
    <mergeCell ref="A1:L3"/>
  </mergeCells>
  <phoneticPr fontId="28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60"/>
  <sheetViews>
    <sheetView topLeftCell="E1" zoomScale="85" zoomScaleNormal="85" workbookViewId="0">
      <selection activeCell="L45" sqref="L45"/>
    </sheetView>
  </sheetViews>
  <sheetFormatPr defaultColWidth="9" defaultRowHeight="14" x14ac:dyDescent="0.3"/>
  <cols>
    <col min="1" max="1" width="13.4140625" customWidth="1"/>
  </cols>
  <sheetData>
    <row r="1" spans="1:31" x14ac:dyDescent="0.3">
      <c r="A1" s="439" t="s">
        <v>126</v>
      </c>
      <c r="B1" s="439"/>
      <c r="C1" s="439"/>
      <c r="D1" s="439"/>
      <c r="E1" s="439"/>
      <c r="F1" s="439"/>
      <c r="G1" s="439"/>
      <c r="H1" s="439"/>
      <c r="I1" s="439"/>
      <c r="J1" s="439"/>
      <c r="K1" s="439"/>
    </row>
    <row r="2" spans="1:31" x14ac:dyDescent="0.3">
      <c r="A2" s="439"/>
      <c r="B2" s="439"/>
      <c r="C2" s="439"/>
      <c r="D2" s="439"/>
      <c r="E2" s="439"/>
      <c r="F2" s="439"/>
      <c r="G2" s="439"/>
      <c r="H2" s="439"/>
      <c r="I2" s="439"/>
      <c r="J2" s="439"/>
      <c r="K2" s="439"/>
    </row>
    <row r="3" spans="1:31" x14ac:dyDescent="0.3">
      <c r="A3" s="439"/>
      <c r="B3" s="439"/>
      <c r="C3" s="439"/>
      <c r="D3" s="439"/>
      <c r="E3" s="439"/>
      <c r="F3" s="439"/>
      <c r="G3" s="439"/>
      <c r="H3" s="439"/>
      <c r="I3" s="439"/>
      <c r="J3" s="439"/>
      <c r="K3" s="439"/>
    </row>
    <row r="4" spans="1:31" x14ac:dyDescent="0.3">
      <c r="A4" s="436" t="s">
        <v>127</v>
      </c>
      <c r="B4" s="436"/>
      <c r="C4" s="436"/>
      <c r="D4" s="436"/>
      <c r="E4" s="436"/>
      <c r="F4" s="436"/>
      <c r="G4" s="436"/>
      <c r="H4" s="436"/>
      <c r="I4" s="436"/>
      <c r="J4" s="436"/>
      <c r="K4" s="436"/>
      <c r="L4" s="436"/>
      <c r="M4" s="436"/>
      <c r="N4" s="436"/>
      <c r="O4" s="436"/>
      <c r="P4" s="436"/>
      <c r="Q4" s="436"/>
      <c r="R4" s="436"/>
      <c r="S4" s="436"/>
      <c r="T4" s="436"/>
      <c r="U4" s="436"/>
      <c r="V4" s="436"/>
      <c r="W4" s="436"/>
      <c r="X4" s="436"/>
      <c r="Y4" s="436"/>
      <c r="Z4" s="436"/>
      <c r="AA4" s="436"/>
      <c r="AB4" s="436"/>
      <c r="AC4" s="436"/>
      <c r="AD4" s="436"/>
      <c r="AE4" s="436"/>
    </row>
    <row r="5" spans="1:31" x14ac:dyDescent="0.3">
      <c r="A5" s="407" t="s">
        <v>128</v>
      </c>
      <c r="B5" s="407">
        <v>0</v>
      </c>
      <c r="C5" s="407">
        <v>1</v>
      </c>
      <c r="D5" s="407">
        <v>2</v>
      </c>
      <c r="E5" s="407">
        <v>3</v>
      </c>
      <c r="F5" s="407">
        <v>4</v>
      </c>
      <c r="G5" s="407">
        <v>5</v>
      </c>
      <c r="H5" s="407">
        <v>6</v>
      </c>
      <c r="I5" s="407">
        <v>7</v>
      </c>
      <c r="J5" s="407">
        <v>8</v>
      </c>
      <c r="K5" s="407">
        <v>9</v>
      </c>
      <c r="L5" s="407">
        <v>10</v>
      </c>
      <c r="M5" s="407">
        <v>11</v>
      </c>
      <c r="N5" s="407">
        <v>12</v>
      </c>
      <c r="O5" s="407">
        <v>13</v>
      </c>
      <c r="P5" s="407">
        <v>14</v>
      </c>
      <c r="Q5" s="407">
        <v>15</v>
      </c>
      <c r="R5" s="407">
        <v>16</v>
      </c>
      <c r="S5" s="407">
        <v>17</v>
      </c>
      <c r="T5" s="407">
        <v>18</v>
      </c>
      <c r="U5" s="407">
        <v>19</v>
      </c>
      <c r="V5" s="407">
        <v>20</v>
      </c>
      <c r="W5" s="407">
        <v>21</v>
      </c>
      <c r="X5" s="407">
        <v>22</v>
      </c>
      <c r="Y5" s="407">
        <v>23</v>
      </c>
      <c r="Z5" s="407">
        <v>24</v>
      </c>
      <c r="AA5" s="407">
        <v>25</v>
      </c>
      <c r="AB5" s="407">
        <v>26</v>
      </c>
      <c r="AC5" s="407">
        <v>27</v>
      </c>
      <c r="AD5" s="407">
        <v>28</v>
      </c>
      <c r="AE5" s="407">
        <v>29</v>
      </c>
    </row>
    <row r="6" spans="1:31" x14ac:dyDescent="0.3">
      <c r="A6" s="407" t="s">
        <v>129</v>
      </c>
      <c r="B6" s="407" t="s">
        <v>35</v>
      </c>
      <c r="C6" s="407" t="s">
        <v>96</v>
      </c>
      <c r="D6" s="407" t="s">
        <v>97</v>
      </c>
      <c r="E6" s="407" t="s">
        <v>98</v>
      </c>
      <c r="F6" s="407" t="s">
        <v>99</v>
      </c>
      <c r="G6" s="407" t="s">
        <v>100</v>
      </c>
      <c r="H6" s="407" t="s">
        <v>101</v>
      </c>
      <c r="I6" s="407" t="s">
        <v>102</v>
      </c>
      <c r="J6" s="407" t="s">
        <v>103</v>
      </c>
      <c r="K6" s="407" t="s">
        <v>104</v>
      </c>
      <c r="L6" s="407" t="s">
        <v>105</v>
      </c>
      <c r="M6" s="407" t="s">
        <v>106</v>
      </c>
      <c r="N6" s="407" t="s">
        <v>107</v>
      </c>
      <c r="O6" s="407" t="s">
        <v>108</v>
      </c>
      <c r="P6" s="407" t="s">
        <v>109</v>
      </c>
      <c r="Q6" s="407" t="s">
        <v>110</v>
      </c>
      <c r="R6" s="407" t="s">
        <v>111</v>
      </c>
      <c r="S6" s="407" t="s">
        <v>112</v>
      </c>
      <c r="T6" s="407" t="s">
        <v>113</v>
      </c>
      <c r="U6" s="407" t="s">
        <v>114</v>
      </c>
      <c r="V6" s="407" t="s">
        <v>115</v>
      </c>
      <c r="W6" s="407" t="s">
        <v>116</v>
      </c>
      <c r="X6" s="407" t="s">
        <v>117</v>
      </c>
      <c r="Y6" s="407" t="s">
        <v>118</v>
      </c>
      <c r="Z6" s="407" t="s">
        <v>119</v>
      </c>
      <c r="AA6" s="407" t="s">
        <v>120</v>
      </c>
      <c r="AB6" s="407" t="s">
        <v>121</v>
      </c>
      <c r="AC6" s="407" t="s">
        <v>122</v>
      </c>
      <c r="AD6" s="407" t="s">
        <v>123</v>
      </c>
      <c r="AE6" s="407" t="s">
        <v>124</v>
      </c>
    </row>
    <row r="7" spans="1:31" x14ac:dyDescent="0.3">
      <c r="A7" s="407">
        <v>2021</v>
      </c>
      <c r="B7" s="407">
        <v>0.55219369537003804</v>
      </c>
      <c r="C7" s="407">
        <v>0.75414407606393696</v>
      </c>
      <c r="D7" s="407">
        <v>0.77057683976567404</v>
      </c>
      <c r="E7" s="407">
        <v>0.60113213969973101</v>
      </c>
      <c r="F7" s="407">
        <v>0.365387003773949</v>
      </c>
      <c r="G7" s="407">
        <v>0.59064723941960295</v>
      </c>
      <c r="H7" s="407">
        <v>0.65300779315347701</v>
      </c>
      <c r="I7" s="407">
        <v>0.57080847729109896</v>
      </c>
      <c r="J7" s="407">
        <v>0.57611661361946598</v>
      </c>
      <c r="K7" s="407">
        <v>0.61634934095236305</v>
      </c>
      <c r="L7" s="407">
        <v>0.79670246088312102</v>
      </c>
      <c r="M7" s="407">
        <v>0.84900171114343703</v>
      </c>
      <c r="N7" s="407">
        <v>0.86935378819944398</v>
      </c>
      <c r="O7" s="407">
        <v>0.77605053962542203</v>
      </c>
      <c r="P7" s="407">
        <v>0.81192389550456501</v>
      </c>
      <c r="Q7" s="407">
        <v>0.72144548781128903</v>
      </c>
      <c r="R7" s="407">
        <v>0.86657352173987201</v>
      </c>
      <c r="S7" s="407">
        <v>0.72149930497046499</v>
      </c>
      <c r="T7" s="407">
        <v>0.78543271085605404</v>
      </c>
      <c r="U7" s="407">
        <v>0.81449582267786702</v>
      </c>
      <c r="V7" s="407">
        <v>0.92193278235848997</v>
      </c>
      <c r="W7" s="407">
        <v>0.77796170385216301</v>
      </c>
      <c r="X7" s="407">
        <v>0.69882338980533198</v>
      </c>
      <c r="Y7" s="407">
        <v>0.66128223305723</v>
      </c>
      <c r="Z7" s="407">
        <v>0.75820579479563599</v>
      </c>
      <c r="AA7" s="407">
        <v>0.60113213969973101</v>
      </c>
      <c r="AB7" s="407">
        <v>0.89374060697444202</v>
      </c>
      <c r="AC7" s="407">
        <v>0.60147905716791095</v>
      </c>
      <c r="AD7" s="407">
        <v>0.82796972738729102</v>
      </c>
      <c r="AE7" s="407">
        <v>0.317354612569751</v>
      </c>
    </row>
    <row r="8" spans="1:31" x14ac:dyDescent="0.3">
      <c r="A8" s="407">
        <v>2017</v>
      </c>
      <c r="B8" s="407">
        <v>0.51507685404736003</v>
      </c>
      <c r="C8" s="407">
        <v>0.37960777386015698</v>
      </c>
      <c r="D8" s="407">
        <v>0.39168757785703501</v>
      </c>
      <c r="E8" s="407">
        <v>0.27456390130893099</v>
      </c>
      <c r="F8" s="407">
        <v>0.64724787329157496</v>
      </c>
      <c r="G8" s="407">
        <v>0.51240832869659103</v>
      </c>
      <c r="H8" s="407">
        <v>0.61917818897576404</v>
      </c>
      <c r="I8" s="407">
        <v>0.59273851911097897</v>
      </c>
      <c r="J8" s="407">
        <v>0.368067158732517</v>
      </c>
      <c r="K8" s="407">
        <v>0.32200524659764801</v>
      </c>
      <c r="L8" s="407">
        <v>0.24914829049298801</v>
      </c>
      <c r="M8" s="407">
        <v>0.42438847226604998</v>
      </c>
      <c r="N8" s="407">
        <v>0.28358970765300301</v>
      </c>
      <c r="O8" s="407">
        <v>0.24630637160897001</v>
      </c>
      <c r="P8" s="407">
        <v>0.36162594967739498</v>
      </c>
      <c r="Q8" s="407">
        <v>0.44207003177954202</v>
      </c>
      <c r="R8" s="407">
        <v>0.38604688389827102</v>
      </c>
      <c r="S8" s="407">
        <v>0.33924862604429301</v>
      </c>
      <c r="T8" s="407">
        <v>0.36495147826227398</v>
      </c>
      <c r="U8" s="407">
        <v>0.35245087104890999</v>
      </c>
      <c r="V8" s="407">
        <v>0.26927916245621802</v>
      </c>
      <c r="W8" s="407">
        <v>0.28374361104162599</v>
      </c>
      <c r="X8" s="407">
        <v>0.27102618661299199</v>
      </c>
      <c r="Y8" s="407">
        <v>0.31682404819487903</v>
      </c>
      <c r="Z8" s="407">
        <v>0.40640411058721598</v>
      </c>
      <c r="AA8" s="407">
        <v>0.27456390130893099</v>
      </c>
      <c r="AB8" s="407">
        <v>0.33297547211610901</v>
      </c>
      <c r="AC8" s="407">
        <v>0.57074613329690904</v>
      </c>
      <c r="AD8" s="407">
        <v>0.36998354065223099</v>
      </c>
      <c r="AE8" s="407">
        <v>0.55846187965351901</v>
      </c>
    </row>
    <row r="9" spans="1:31" x14ac:dyDescent="0.3">
      <c r="A9" s="407">
        <v>2012</v>
      </c>
      <c r="B9" s="407">
        <v>0.59080849850300399</v>
      </c>
      <c r="C9" s="407">
        <v>0.26868629113435999</v>
      </c>
      <c r="D9" s="407">
        <v>0.26942021833256002</v>
      </c>
      <c r="E9" s="407">
        <v>0.37533624382335501</v>
      </c>
      <c r="F9" s="407">
        <v>0.57584561501194698</v>
      </c>
      <c r="G9" s="407">
        <v>0.443667373911802</v>
      </c>
      <c r="H9" s="407">
        <v>0.27373508064833502</v>
      </c>
      <c r="I9" s="407">
        <v>0.211130373970944</v>
      </c>
      <c r="J9" s="407">
        <v>0.66788193119833195</v>
      </c>
      <c r="K9" s="407">
        <v>0.312256823806282</v>
      </c>
      <c r="L9" s="407">
        <v>0.19686452174434599</v>
      </c>
      <c r="M9" s="407">
        <v>0.26163992886363302</v>
      </c>
      <c r="N9" s="407">
        <v>0.165185458299201</v>
      </c>
      <c r="O9" s="407">
        <v>0.502332103427785</v>
      </c>
      <c r="P9" s="407">
        <v>0.180708792300421</v>
      </c>
      <c r="Q9" s="407">
        <v>0.288548064832928</v>
      </c>
      <c r="R9" s="407">
        <v>0.197661537301171</v>
      </c>
      <c r="S9" s="407">
        <v>0.250553113467953</v>
      </c>
      <c r="T9" s="407">
        <v>0.29891459208240301</v>
      </c>
      <c r="U9" s="407">
        <v>0.16372729204669001</v>
      </c>
      <c r="V9" s="407">
        <v>0.15301043771652301</v>
      </c>
      <c r="W9" s="407">
        <v>0.337926914346664</v>
      </c>
      <c r="X9" s="407">
        <v>0.272013710651138</v>
      </c>
      <c r="Y9" s="407">
        <v>0.325804503554745</v>
      </c>
      <c r="Z9" s="407">
        <v>0.20835944556913</v>
      </c>
      <c r="AA9" s="407">
        <v>0.37533624382335501</v>
      </c>
      <c r="AB9" s="407">
        <v>0.31875723177466397</v>
      </c>
      <c r="AC9" s="407">
        <v>0.49624174442019697</v>
      </c>
      <c r="AD9" s="407">
        <v>0.38506082186735202</v>
      </c>
      <c r="AE9" s="407">
        <v>0.46386138219781797</v>
      </c>
    </row>
    <row r="11" spans="1:31" x14ac:dyDescent="0.3">
      <c r="A11" s="436" t="s">
        <v>130</v>
      </c>
      <c r="B11" s="436"/>
      <c r="C11" s="436"/>
      <c r="D11" s="436"/>
      <c r="E11" s="436"/>
      <c r="F11" s="436"/>
      <c r="G11" s="436"/>
      <c r="H11" s="436"/>
      <c r="I11" s="436"/>
      <c r="J11" s="436"/>
      <c r="K11" s="436"/>
      <c r="L11" s="436"/>
      <c r="M11" s="436"/>
      <c r="N11" s="436"/>
      <c r="O11" s="436"/>
      <c r="P11" s="436"/>
      <c r="Q11" s="436"/>
      <c r="R11" s="436"/>
    </row>
    <row r="12" spans="1:31" x14ac:dyDescent="0.3">
      <c r="A12">
        <v>2021</v>
      </c>
    </row>
    <row r="13" spans="1:31" x14ac:dyDescent="0.3">
      <c r="A13" t="s">
        <v>131</v>
      </c>
      <c r="B13" t="s">
        <v>35</v>
      </c>
      <c r="C13" t="s">
        <v>98</v>
      </c>
      <c r="D13" t="s">
        <v>100</v>
      </c>
      <c r="E13" t="s">
        <v>101</v>
      </c>
      <c r="F13" t="s">
        <v>102</v>
      </c>
      <c r="G13" t="s">
        <v>103</v>
      </c>
      <c r="H13" t="s">
        <v>104</v>
      </c>
      <c r="I13" t="s">
        <v>117</v>
      </c>
      <c r="J13" t="s">
        <v>118</v>
      </c>
      <c r="K13" t="s">
        <v>120</v>
      </c>
      <c r="L13" t="s">
        <v>122</v>
      </c>
    </row>
    <row r="14" spans="1:31" x14ac:dyDescent="0.3">
      <c r="A14" t="s">
        <v>132</v>
      </c>
      <c r="B14" t="s">
        <v>96</v>
      </c>
      <c r="C14" t="s">
        <v>97</v>
      </c>
      <c r="D14" t="s">
        <v>105</v>
      </c>
      <c r="E14" t="s">
        <v>106</v>
      </c>
      <c r="F14" t="s">
        <v>107</v>
      </c>
      <c r="G14" t="s">
        <v>108</v>
      </c>
      <c r="H14" t="s">
        <v>109</v>
      </c>
      <c r="I14" t="s">
        <v>110</v>
      </c>
      <c r="J14" t="s">
        <v>111</v>
      </c>
      <c r="K14" t="s">
        <v>112</v>
      </c>
      <c r="L14" t="s">
        <v>113</v>
      </c>
      <c r="M14" t="s">
        <v>114</v>
      </c>
      <c r="N14" t="s">
        <v>115</v>
      </c>
      <c r="O14" t="s">
        <v>116</v>
      </c>
      <c r="P14" t="s">
        <v>119</v>
      </c>
      <c r="Q14" t="s">
        <v>121</v>
      </c>
      <c r="R14" t="s">
        <v>123</v>
      </c>
    </row>
    <row r="15" spans="1:31" x14ac:dyDescent="0.3">
      <c r="A15" t="s">
        <v>133</v>
      </c>
      <c r="B15" t="s">
        <v>99</v>
      </c>
      <c r="C15" t="s">
        <v>124</v>
      </c>
    </row>
    <row r="16" spans="1:31" x14ac:dyDescent="0.3">
      <c r="A16">
        <v>2017</v>
      </c>
    </row>
    <row r="17" spans="1:16" x14ac:dyDescent="0.3">
      <c r="A17" t="s">
        <v>134</v>
      </c>
      <c r="B17" t="s">
        <v>35</v>
      </c>
      <c r="C17" t="s">
        <v>99</v>
      </c>
      <c r="D17" t="s">
        <v>100</v>
      </c>
      <c r="E17" t="s">
        <v>101</v>
      </c>
      <c r="F17" t="s">
        <v>102</v>
      </c>
      <c r="G17" t="s">
        <v>122</v>
      </c>
      <c r="H17" t="s">
        <v>124</v>
      </c>
    </row>
    <row r="18" spans="1:16" x14ac:dyDescent="0.3">
      <c r="A18" t="s">
        <v>135</v>
      </c>
      <c r="B18" t="s">
        <v>96</v>
      </c>
      <c r="C18" t="s">
        <v>97</v>
      </c>
      <c r="D18" t="s">
        <v>103</v>
      </c>
      <c r="E18" t="s">
        <v>106</v>
      </c>
      <c r="F18" t="s">
        <v>119</v>
      </c>
      <c r="G18" t="s">
        <v>121</v>
      </c>
      <c r="H18" t="s">
        <v>123</v>
      </c>
      <c r="I18" t="s">
        <v>109</v>
      </c>
      <c r="J18" t="s">
        <v>110</v>
      </c>
      <c r="K18" t="s">
        <v>111</v>
      </c>
      <c r="L18" t="s">
        <v>112</v>
      </c>
      <c r="M18" t="s">
        <v>113</v>
      </c>
      <c r="N18" t="s">
        <v>114</v>
      </c>
    </row>
    <row r="19" spans="1:16" x14ac:dyDescent="0.3">
      <c r="A19" t="s">
        <v>133</v>
      </c>
      <c r="B19" t="s">
        <v>98</v>
      </c>
      <c r="C19" t="s">
        <v>104</v>
      </c>
      <c r="D19" t="s">
        <v>105</v>
      </c>
      <c r="E19" t="s">
        <v>107</v>
      </c>
      <c r="F19" t="s">
        <v>108</v>
      </c>
      <c r="G19" t="s">
        <v>115</v>
      </c>
      <c r="H19" t="s">
        <v>116</v>
      </c>
      <c r="I19" t="s">
        <v>117</v>
      </c>
      <c r="J19" t="s">
        <v>120</v>
      </c>
      <c r="K19" t="s">
        <v>118</v>
      </c>
    </row>
    <row r="20" spans="1:16" x14ac:dyDescent="0.3">
      <c r="A20">
        <v>2012</v>
      </c>
    </row>
    <row r="21" spans="1:16" x14ac:dyDescent="0.3">
      <c r="A21" t="s">
        <v>136</v>
      </c>
      <c r="B21" t="s">
        <v>102</v>
      </c>
      <c r="C21" t="s">
        <v>105</v>
      </c>
      <c r="D21" t="s">
        <v>109</v>
      </c>
      <c r="E21" t="s">
        <v>111</v>
      </c>
      <c r="F21" t="s">
        <v>114</v>
      </c>
      <c r="G21" t="s">
        <v>115</v>
      </c>
      <c r="H21" t="s">
        <v>119</v>
      </c>
      <c r="I21" t="s">
        <v>107</v>
      </c>
    </row>
    <row r="22" spans="1:16" x14ac:dyDescent="0.3">
      <c r="A22" t="s">
        <v>132</v>
      </c>
      <c r="B22" t="s">
        <v>35</v>
      </c>
      <c r="C22" t="s">
        <v>99</v>
      </c>
      <c r="D22" t="s">
        <v>100</v>
      </c>
      <c r="E22" t="s">
        <v>103</v>
      </c>
      <c r="F22" t="s">
        <v>108</v>
      </c>
      <c r="G22" t="s">
        <v>122</v>
      </c>
      <c r="H22" t="s">
        <v>124</v>
      </c>
    </row>
    <row r="23" spans="1:16" x14ac:dyDescent="0.3">
      <c r="A23" t="s">
        <v>137</v>
      </c>
      <c r="B23" t="s">
        <v>96</v>
      </c>
      <c r="C23" t="s">
        <v>97</v>
      </c>
      <c r="D23" t="s">
        <v>98</v>
      </c>
      <c r="E23" t="s">
        <v>101</v>
      </c>
      <c r="F23" t="s">
        <v>104</v>
      </c>
      <c r="G23" t="s">
        <v>106</v>
      </c>
      <c r="H23" t="s">
        <v>110</v>
      </c>
      <c r="I23" t="s">
        <v>112</v>
      </c>
      <c r="J23" t="s">
        <v>113</v>
      </c>
      <c r="K23" t="s">
        <v>116</v>
      </c>
      <c r="L23" t="s">
        <v>117</v>
      </c>
      <c r="M23" t="s">
        <v>118</v>
      </c>
      <c r="N23" t="s">
        <v>120</v>
      </c>
      <c r="O23" t="s">
        <v>121</v>
      </c>
      <c r="P23" t="s">
        <v>123</v>
      </c>
    </row>
    <row r="25" spans="1:16" x14ac:dyDescent="0.3">
      <c r="A25" s="436" t="s">
        <v>138</v>
      </c>
      <c r="B25" s="436"/>
      <c r="C25" s="436"/>
      <c r="D25" s="436"/>
      <c r="E25" s="436"/>
      <c r="F25" s="436"/>
      <c r="G25" s="436"/>
      <c r="H25" s="436"/>
      <c r="I25" s="436"/>
      <c r="J25" s="436"/>
      <c r="K25" s="436"/>
      <c r="L25" s="436"/>
      <c r="M25" s="436"/>
      <c r="N25" s="436"/>
      <c r="O25" s="436"/>
    </row>
    <row r="26" spans="1:16" x14ac:dyDescent="0.3">
      <c r="A26">
        <v>2021</v>
      </c>
      <c r="F26">
        <v>2017</v>
      </c>
      <c r="K26">
        <v>2012</v>
      </c>
    </row>
    <row r="27" spans="1:16" x14ac:dyDescent="0.3">
      <c r="A27" t="s">
        <v>139</v>
      </c>
      <c r="F27" t="s">
        <v>140</v>
      </c>
      <c r="K27" t="s">
        <v>141</v>
      </c>
    </row>
    <row r="28" spans="1:16" x14ac:dyDescent="0.3">
      <c r="A28" t="s">
        <v>142</v>
      </c>
      <c r="F28" t="s">
        <v>143</v>
      </c>
      <c r="K28" t="s">
        <v>144</v>
      </c>
    </row>
    <row r="29" spans="1:16" x14ac:dyDescent="0.3">
      <c r="A29" t="s">
        <v>145</v>
      </c>
      <c r="F29" t="s">
        <v>146</v>
      </c>
      <c r="K29" t="s">
        <v>147</v>
      </c>
    </row>
    <row r="30" spans="1:16" x14ac:dyDescent="0.3">
      <c r="A30" t="s">
        <v>148</v>
      </c>
      <c r="F30" t="s">
        <v>148</v>
      </c>
      <c r="K30" t="s">
        <v>148</v>
      </c>
    </row>
    <row r="31" spans="1:16" x14ac:dyDescent="0.3">
      <c r="A31" t="s">
        <v>149</v>
      </c>
      <c r="F31" t="s">
        <v>150</v>
      </c>
      <c r="K31" t="s">
        <v>151</v>
      </c>
    </row>
    <row r="32" spans="1:16" x14ac:dyDescent="0.3">
      <c r="A32" t="s">
        <v>152</v>
      </c>
      <c r="F32" t="s">
        <v>153</v>
      </c>
      <c r="K32" t="s">
        <v>154</v>
      </c>
    </row>
    <row r="33" spans="1:11" x14ac:dyDescent="0.3">
      <c r="A33" t="s">
        <v>155</v>
      </c>
      <c r="F33" t="s">
        <v>156</v>
      </c>
      <c r="K33" t="s">
        <v>157</v>
      </c>
    </row>
    <row r="34" spans="1:11" x14ac:dyDescent="0.3">
      <c r="A34" t="s">
        <v>158</v>
      </c>
      <c r="F34" t="s">
        <v>159</v>
      </c>
      <c r="K34" t="s">
        <v>160</v>
      </c>
    </row>
    <row r="35" spans="1:11" x14ac:dyDescent="0.3">
      <c r="A35" t="s">
        <v>161</v>
      </c>
      <c r="F35" t="s">
        <v>162</v>
      </c>
      <c r="K35" t="s">
        <v>163</v>
      </c>
    </row>
    <row r="36" spans="1:11" x14ac:dyDescent="0.3">
      <c r="A36" t="s">
        <v>164</v>
      </c>
      <c r="F36" t="s">
        <v>165</v>
      </c>
      <c r="K36" t="s">
        <v>166</v>
      </c>
    </row>
    <row r="37" spans="1:11" x14ac:dyDescent="0.3">
      <c r="A37" t="s">
        <v>167</v>
      </c>
      <c r="F37" t="s">
        <v>168</v>
      </c>
      <c r="K37" t="s">
        <v>169</v>
      </c>
    </row>
    <row r="38" spans="1:11" x14ac:dyDescent="0.3">
      <c r="A38" t="s">
        <v>170</v>
      </c>
      <c r="F38" t="s">
        <v>171</v>
      </c>
      <c r="K38" t="s">
        <v>172</v>
      </c>
    </row>
    <row r="39" spans="1:11" x14ac:dyDescent="0.3">
      <c r="A39" t="s">
        <v>173</v>
      </c>
      <c r="F39" t="s">
        <v>174</v>
      </c>
      <c r="K39" t="s">
        <v>175</v>
      </c>
    </row>
    <row r="40" spans="1:11" x14ac:dyDescent="0.3">
      <c r="A40" t="s">
        <v>176</v>
      </c>
      <c r="F40" t="s">
        <v>177</v>
      </c>
      <c r="K40" t="s">
        <v>178</v>
      </c>
    </row>
    <row r="41" spans="1:11" x14ac:dyDescent="0.3">
      <c r="A41" t="s">
        <v>179</v>
      </c>
      <c r="F41" t="s">
        <v>180</v>
      </c>
      <c r="K41" t="s">
        <v>181</v>
      </c>
    </row>
    <row r="42" spans="1:11" x14ac:dyDescent="0.3">
      <c r="A42" t="s">
        <v>182</v>
      </c>
      <c r="F42" t="s">
        <v>183</v>
      </c>
      <c r="K42" t="s">
        <v>184</v>
      </c>
    </row>
    <row r="43" spans="1:11" x14ac:dyDescent="0.3">
      <c r="A43" t="s">
        <v>185</v>
      </c>
      <c r="F43" t="s">
        <v>186</v>
      </c>
      <c r="K43" t="s">
        <v>187</v>
      </c>
    </row>
    <row r="44" spans="1:11" x14ac:dyDescent="0.3">
      <c r="A44" t="s">
        <v>188</v>
      </c>
      <c r="F44" t="s">
        <v>189</v>
      </c>
      <c r="K44" t="s">
        <v>190</v>
      </c>
    </row>
    <row r="45" spans="1:11" x14ac:dyDescent="0.3">
      <c r="A45" t="s">
        <v>191</v>
      </c>
      <c r="F45" t="s">
        <v>192</v>
      </c>
      <c r="K45" t="s">
        <v>193</v>
      </c>
    </row>
    <row r="46" spans="1:11" x14ac:dyDescent="0.3">
      <c r="A46" t="s">
        <v>194</v>
      </c>
      <c r="F46" t="s">
        <v>195</v>
      </c>
      <c r="K46" t="s">
        <v>196</v>
      </c>
    </row>
    <row r="47" spans="1:11" x14ac:dyDescent="0.3">
      <c r="A47" t="s">
        <v>197</v>
      </c>
      <c r="F47" t="s">
        <v>198</v>
      </c>
      <c r="K47" t="s">
        <v>199</v>
      </c>
    </row>
    <row r="48" spans="1:11" x14ac:dyDescent="0.3">
      <c r="A48" t="s">
        <v>200</v>
      </c>
      <c r="F48" t="s">
        <v>201</v>
      </c>
      <c r="K48" t="s">
        <v>202</v>
      </c>
    </row>
    <row r="49" spans="1:11" x14ac:dyDescent="0.3">
      <c r="A49" t="s">
        <v>203</v>
      </c>
      <c r="F49" t="s">
        <v>204</v>
      </c>
      <c r="K49" t="s">
        <v>205</v>
      </c>
    </row>
    <row r="50" spans="1:11" x14ac:dyDescent="0.3">
      <c r="A50" t="s">
        <v>206</v>
      </c>
      <c r="F50" t="s">
        <v>207</v>
      </c>
      <c r="K50" t="s">
        <v>208</v>
      </c>
    </row>
    <row r="51" spans="1:11" x14ac:dyDescent="0.3">
      <c r="A51" t="s">
        <v>209</v>
      </c>
      <c r="F51" t="s">
        <v>210</v>
      </c>
      <c r="K51" t="s">
        <v>211</v>
      </c>
    </row>
    <row r="52" spans="1:11" x14ac:dyDescent="0.3">
      <c r="A52" t="s">
        <v>212</v>
      </c>
      <c r="F52" t="s">
        <v>213</v>
      </c>
      <c r="K52" t="s">
        <v>214</v>
      </c>
    </row>
    <row r="53" spans="1:11" x14ac:dyDescent="0.3">
      <c r="A53" t="s">
        <v>215</v>
      </c>
      <c r="F53" t="s">
        <v>216</v>
      </c>
      <c r="K53" t="s">
        <v>217</v>
      </c>
    </row>
    <row r="54" spans="1:11" x14ac:dyDescent="0.3">
      <c r="A54" t="s">
        <v>218</v>
      </c>
      <c r="F54" t="s">
        <v>219</v>
      </c>
      <c r="K54" t="s">
        <v>220</v>
      </c>
    </row>
    <row r="55" spans="1:11" x14ac:dyDescent="0.3">
      <c r="A55" t="s">
        <v>221</v>
      </c>
      <c r="F55" t="s">
        <v>222</v>
      </c>
      <c r="K55" t="s">
        <v>223</v>
      </c>
    </row>
    <row r="56" spans="1:11" x14ac:dyDescent="0.3">
      <c r="A56" t="s">
        <v>224</v>
      </c>
      <c r="F56" t="s">
        <v>225</v>
      </c>
      <c r="K56" t="s">
        <v>226</v>
      </c>
    </row>
    <row r="57" spans="1:11" x14ac:dyDescent="0.3">
      <c r="A57" t="s">
        <v>227</v>
      </c>
      <c r="F57" t="s">
        <v>228</v>
      </c>
      <c r="K57" t="s">
        <v>229</v>
      </c>
    </row>
    <row r="58" spans="1:11" x14ac:dyDescent="0.3">
      <c r="A58" t="s">
        <v>230</v>
      </c>
      <c r="F58" t="s">
        <v>231</v>
      </c>
      <c r="K58" t="s">
        <v>232</v>
      </c>
    </row>
    <row r="59" spans="1:11" x14ac:dyDescent="0.3">
      <c r="A59" t="s">
        <v>233</v>
      </c>
      <c r="F59" t="s">
        <v>234</v>
      </c>
      <c r="K59" t="s">
        <v>235</v>
      </c>
    </row>
    <row r="60" spans="1:11" x14ac:dyDescent="0.3">
      <c r="A60" t="s">
        <v>236</v>
      </c>
      <c r="F60" t="s">
        <v>237</v>
      </c>
      <c r="K60" t="s">
        <v>238</v>
      </c>
    </row>
  </sheetData>
  <mergeCells count="4">
    <mergeCell ref="A4:AE4"/>
    <mergeCell ref="A11:R11"/>
    <mergeCell ref="A25:O25"/>
    <mergeCell ref="A1:K3"/>
  </mergeCells>
  <phoneticPr fontId="28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Q456"/>
  <sheetViews>
    <sheetView topLeftCell="A145" zoomScale="55" zoomScaleNormal="55" workbookViewId="0">
      <selection activeCell="AU39" sqref="AU39"/>
    </sheetView>
  </sheetViews>
  <sheetFormatPr defaultColWidth="9" defaultRowHeight="14" x14ac:dyDescent="0.3"/>
  <cols>
    <col min="8" max="9" width="12.75"/>
    <col min="12" max="12" width="9.5"/>
    <col min="13" max="13" width="12.75"/>
    <col min="14" max="14" width="10.5"/>
    <col min="18" max="18" width="9.5"/>
    <col min="20" max="21" width="12.75"/>
    <col min="24" max="24" width="9.5"/>
    <col min="29" max="29" width="9.5"/>
    <col min="31" max="31" width="12.75"/>
    <col min="32" max="32" width="11.6640625"/>
    <col min="35" max="35" width="11.6640625"/>
  </cols>
  <sheetData>
    <row r="1" spans="1:43" x14ac:dyDescent="0.3">
      <c r="A1" s="440" t="s">
        <v>239</v>
      </c>
      <c r="B1" s="440"/>
      <c r="C1" s="440"/>
      <c r="D1" s="440"/>
      <c r="E1" s="440"/>
      <c r="F1" s="440"/>
      <c r="G1" s="440"/>
      <c r="H1" s="440"/>
      <c r="I1" s="440"/>
      <c r="J1" s="440"/>
      <c r="K1" s="440"/>
      <c r="L1" s="440"/>
      <c r="M1" s="440"/>
      <c r="N1" s="440"/>
      <c r="O1" s="440"/>
      <c r="P1" s="440"/>
      <c r="Q1" s="440"/>
      <c r="R1" s="440"/>
      <c r="S1" s="440"/>
      <c r="T1" s="440"/>
      <c r="U1" s="440"/>
      <c r="V1" s="440"/>
      <c r="W1" s="440"/>
      <c r="X1" s="419"/>
      <c r="Y1" s="419"/>
      <c r="Z1" s="419"/>
      <c r="AA1" s="419"/>
      <c r="AB1" s="419"/>
      <c r="AC1" s="419"/>
      <c r="AD1" s="419"/>
      <c r="AE1" s="419"/>
      <c r="AF1" s="419"/>
      <c r="AG1" s="419"/>
      <c r="AH1" s="419"/>
      <c r="AI1" s="419"/>
      <c r="AJ1" s="419"/>
      <c r="AK1" s="419"/>
      <c r="AL1" s="419"/>
      <c r="AM1" s="419"/>
      <c r="AN1" s="419"/>
      <c r="AO1" s="419"/>
      <c r="AP1" s="419"/>
      <c r="AQ1" s="419"/>
    </row>
    <row r="2" spans="1:43" x14ac:dyDescent="0.3">
      <c r="A2" s="440"/>
      <c r="B2" s="440"/>
      <c r="C2" s="440"/>
      <c r="D2" s="440"/>
      <c r="E2" s="440"/>
      <c r="F2" s="440"/>
      <c r="G2" s="440"/>
      <c r="H2" s="440"/>
      <c r="I2" s="440"/>
      <c r="J2" s="440"/>
      <c r="K2" s="440"/>
      <c r="L2" s="440"/>
      <c r="M2" s="440"/>
      <c r="N2" s="440"/>
      <c r="O2" s="440"/>
      <c r="P2" s="440"/>
      <c r="Q2" s="440"/>
      <c r="R2" s="440"/>
      <c r="S2" s="440"/>
      <c r="T2" s="440"/>
      <c r="U2" s="440"/>
      <c r="V2" s="440"/>
      <c r="W2" s="440"/>
      <c r="X2" s="419"/>
      <c r="Y2" s="419"/>
      <c r="Z2" s="419"/>
      <c r="AA2" s="419"/>
      <c r="AB2" s="419"/>
      <c r="AC2" s="419"/>
      <c r="AD2" s="419"/>
      <c r="AE2" s="419"/>
      <c r="AF2" s="419"/>
      <c r="AG2" s="419"/>
      <c r="AH2" s="419"/>
      <c r="AI2" s="419"/>
      <c r="AJ2" s="419"/>
      <c r="AK2" s="419"/>
      <c r="AL2" s="419"/>
      <c r="AM2" s="419"/>
      <c r="AN2" s="419"/>
      <c r="AO2" s="419"/>
      <c r="AP2" s="419"/>
      <c r="AQ2" s="419"/>
    </row>
    <row r="3" spans="1:43" x14ac:dyDescent="0.3">
      <c r="A3" s="440"/>
      <c r="B3" s="440"/>
      <c r="C3" s="440"/>
      <c r="D3" s="440"/>
      <c r="E3" s="440"/>
      <c r="F3" s="440"/>
      <c r="G3" s="440"/>
      <c r="H3" s="440"/>
      <c r="I3" s="440"/>
      <c r="J3" s="440"/>
      <c r="K3" s="440"/>
      <c r="L3" s="440"/>
      <c r="M3" s="440"/>
      <c r="N3" s="440"/>
      <c r="O3" s="440"/>
      <c r="P3" s="440"/>
      <c r="Q3" s="440"/>
      <c r="R3" s="440"/>
      <c r="S3" s="440"/>
      <c r="T3" s="440"/>
      <c r="U3" s="440"/>
      <c r="V3" s="440"/>
      <c r="W3" s="440"/>
      <c r="X3" s="406"/>
      <c r="AB3" s="406"/>
      <c r="AC3" s="406"/>
      <c r="AD3" s="406"/>
    </row>
    <row r="4" spans="1:43" x14ac:dyDescent="0.3">
      <c r="C4" s="406"/>
      <c r="D4" s="406"/>
      <c r="E4" s="406"/>
      <c r="F4" s="406"/>
      <c r="G4" s="406"/>
      <c r="K4" s="406"/>
      <c r="L4" s="406"/>
      <c r="P4" s="406"/>
      <c r="Q4" s="406"/>
      <c r="R4" s="406"/>
      <c r="S4" s="406"/>
      <c r="W4" s="406"/>
      <c r="X4" s="406"/>
      <c r="AB4" s="406"/>
      <c r="AC4" s="406"/>
      <c r="AD4" s="406"/>
    </row>
    <row r="5" spans="1:43" x14ac:dyDescent="0.3">
      <c r="A5" t="s">
        <v>240</v>
      </c>
      <c r="C5" s="436" t="s">
        <v>67</v>
      </c>
      <c r="D5" s="436"/>
      <c r="E5" s="436"/>
      <c r="F5" s="436"/>
      <c r="G5" s="436"/>
      <c r="K5" s="436" t="s">
        <v>81</v>
      </c>
      <c r="L5" s="436"/>
      <c r="P5" s="436" t="s">
        <v>82</v>
      </c>
      <c r="Q5" s="436"/>
      <c r="R5" s="436"/>
      <c r="S5" s="436"/>
      <c r="W5" s="436" t="s">
        <v>83</v>
      </c>
      <c r="X5" s="436"/>
      <c r="AB5" s="436" t="s">
        <v>68</v>
      </c>
      <c r="AC5" s="436"/>
      <c r="AD5" s="436"/>
    </row>
    <row r="6" spans="1:43" x14ac:dyDescent="0.3">
      <c r="A6" t="s">
        <v>241</v>
      </c>
      <c r="C6" s="436">
        <v>0.3962</v>
      </c>
      <c r="D6" s="436"/>
      <c r="E6" s="436"/>
      <c r="F6" s="436"/>
      <c r="G6" s="436"/>
      <c r="K6" s="436">
        <v>0.252967</v>
      </c>
      <c r="L6" s="441"/>
      <c r="P6" s="436">
        <v>0.10016700000000001</v>
      </c>
      <c r="Q6" s="436"/>
      <c r="R6" s="436"/>
      <c r="S6" s="436"/>
      <c r="W6" s="436">
        <v>0.17843300000000001</v>
      </c>
      <c r="X6" s="441"/>
      <c r="AB6" s="436">
        <v>7.2233000000000006E-2</v>
      </c>
      <c r="AC6" s="436"/>
      <c r="AD6" s="436"/>
      <c r="AK6" s="436" t="s">
        <v>242</v>
      </c>
      <c r="AL6" s="436"/>
      <c r="AM6" s="436"/>
      <c r="AN6" s="436"/>
    </row>
    <row r="7" spans="1:43" x14ac:dyDescent="0.3">
      <c r="A7" t="s">
        <v>243</v>
      </c>
      <c r="C7" s="406" t="s">
        <v>244</v>
      </c>
      <c r="D7" s="413" t="s">
        <v>245</v>
      </c>
      <c r="E7" s="406" t="s">
        <v>246</v>
      </c>
      <c r="F7" s="413" t="s">
        <v>247</v>
      </c>
      <c r="G7" s="413" t="s">
        <v>248</v>
      </c>
      <c r="K7" s="413" t="s">
        <v>249</v>
      </c>
      <c r="L7" s="413" t="s">
        <v>250</v>
      </c>
      <c r="P7" s="413" t="s">
        <v>251</v>
      </c>
      <c r="Q7" s="413" t="s">
        <v>252</v>
      </c>
      <c r="R7" s="413" t="s">
        <v>253</v>
      </c>
      <c r="S7" s="413" t="s">
        <v>254</v>
      </c>
      <c r="W7" s="413" t="s">
        <v>255</v>
      </c>
      <c r="X7" s="413" t="s">
        <v>256</v>
      </c>
      <c r="AB7" s="413" t="s">
        <v>257</v>
      </c>
      <c r="AC7" s="413" t="s">
        <v>258</v>
      </c>
      <c r="AD7" s="413" t="s">
        <v>259</v>
      </c>
      <c r="AK7" s="406"/>
      <c r="AL7" s="406"/>
      <c r="AM7" s="406"/>
      <c r="AN7" s="406"/>
    </row>
    <row r="8" spans="1:43" x14ac:dyDescent="0.3">
      <c r="A8" s="414" t="s">
        <v>35</v>
      </c>
      <c r="C8" t="s">
        <v>36</v>
      </c>
      <c r="D8" t="s">
        <v>37</v>
      </c>
      <c r="E8" t="s">
        <v>38</v>
      </c>
      <c r="F8" t="s">
        <v>39</v>
      </c>
      <c r="G8" t="s">
        <v>40</v>
      </c>
      <c r="K8" t="s">
        <v>41</v>
      </c>
      <c r="L8" t="s">
        <v>42</v>
      </c>
      <c r="P8" t="s">
        <v>43</v>
      </c>
      <c r="Q8" t="s">
        <v>25</v>
      </c>
      <c r="R8" t="s">
        <v>260</v>
      </c>
      <c r="S8" t="s">
        <v>261</v>
      </c>
      <c r="W8" t="s">
        <v>262</v>
      </c>
      <c r="X8" t="s">
        <v>44</v>
      </c>
      <c r="AB8" t="s">
        <v>263</v>
      </c>
      <c r="AC8" t="s">
        <v>45</v>
      </c>
      <c r="AD8" t="s">
        <v>264</v>
      </c>
      <c r="AH8" t="s">
        <v>265</v>
      </c>
      <c r="AI8" t="s">
        <v>266</v>
      </c>
      <c r="AK8" t="s">
        <v>267</v>
      </c>
      <c r="AL8" t="s">
        <v>268</v>
      </c>
      <c r="AM8" t="s">
        <v>269</v>
      </c>
      <c r="AN8" t="s">
        <v>270</v>
      </c>
      <c r="AP8" t="s">
        <v>271</v>
      </c>
    </row>
    <row r="9" spans="1:43" x14ac:dyDescent="0.3">
      <c r="A9" t="s">
        <v>46</v>
      </c>
      <c r="H9" t="s">
        <v>47</v>
      </c>
      <c r="I9" t="s">
        <v>48</v>
      </c>
      <c r="M9" t="s">
        <v>47</v>
      </c>
      <c r="N9" t="s">
        <v>48</v>
      </c>
      <c r="T9" t="s">
        <v>47</v>
      </c>
      <c r="U9" t="s">
        <v>48</v>
      </c>
      <c r="Y9" t="s">
        <v>47</v>
      </c>
      <c r="Z9" t="s">
        <v>48</v>
      </c>
      <c r="AE9" t="s">
        <v>47</v>
      </c>
      <c r="AF9" t="s">
        <v>48</v>
      </c>
    </row>
    <row r="10" spans="1:43" x14ac:dyDescent="0.3">
      <c r="A10" t="s">
        <v>50</v>
      </c>
      <c r="C10" s="415">
        <v>0.51132584299999995</v>
      </c>
      <c r="D10" s="415">
        <v>0.93276404499999999</v>
      </c>
      <c r="E10" s="415">
        <v>1.249573034</v>
      </c>
      <c r="F10" s="415">
        <v>0.87132584300000004</v>
      </c>
      <c r="G10" s="415">
        <v>0.42238002600000002</v>
      </c>
      <c r="H10">
        <v>0.18340357099999999</v>
      </c>
      <c r="I10">
        <v>7.2664494999999996E-2</v>
      </c>
      <c r="K10" s="416">
        <v>1.083595506</v>
      </c>
      <c r="L10" s="416">
        <v>0.10707411</v>
      </c>
      <c r="M10">
        <v>0.14986777100000001</v>
      </c>
      <c r="N10">
        <v>3.7911599999999997E-2</v>
      </c>
      <c r="P10" s="417">
        <v>86.29</v>
      </c>
      <c r="Q10" s="417">
        <v>0.26892553200000002</v>
      </c>
      <c r="R10" s="417">
        <v>15364.943600000001</v>
      </c>
      <c r="S10" s="417">
        <v>748.11800000000005</v>
      </c>
      <c r="T10">
        <v>9.0509773000000002E-2</v>
      </c>
      <c r="U10">
        <v>9.0660919999999996E-3</v>
      </c>
      <c r="W10" s="420">
        <v>35.799999999999997</v>
      </c>
      <c r="X10" s="420">
        <v>3.88</v>
      </c>
      <c r="Y10">
        <v>0</v>
      </c>
      <c r="Z10">
        <v>0</v>
      </c>
      <c r="AB10" s="421">
        <v>72.2</v>
      </c>
      <c r="AC10" s="421">
        <v>0.41</v>
      </c>
      <c r="AD10" s="421">
        <v>50.5</v>
      </c>
      <c r="AE10">
        <v>4.3496740000000004E-3</v>
      </c>
      <c r="AF10">
        <v>3.1419E-4</v>
      </c>
      <c r="AH10">
        <v>0.59080849850300399</v>
      </c>
      <c r="AI10">
        <v>0.119956377</v>
      </c>
      <c r="AP10" s="422">
        <v>0.105102883997493</v>
      </c>
    </row>
    <row r="11" spans="1:43" x14ac:dyDescent="0.3">
      <c r="A11" t="s">
        <v>51</v>
      </c>
      <c r="C11" s="415">
        <v>0.43458408700000001</v>
      </c>
      <c r="D11" s="415">
        <v>0.69177215199999997</v>
      </c>
      <c r="E11" s="415">
        <v>1.072739602</v>
      </c>
      <c r="F11" s="415">
        <v>0.71839963799999995</v>
      </c>
      <c r="G11" s="415">
        <v>0.39719759100000002</v>
      </c>
      <c r="H11">
        <v>0.139631373</v>
      </c>
      <c r="I11">
        <v>5.5321950000000002E-2</v>
      </c>
      <c r="K11" s="416">
        <v>0.93905967499999998</v>
      </c>
      <c r="L11" s="416">
        <v>0.104094118</v>
      </c>
      <c r="M11">
        <v>0.13321943</v>
      </c>
      <c r="N11">
        <v>3.370012E-2</v>
      </c>
      <c r="P11" s="417">
        <v>86.39</v>
      </c>
      <c r="Q11" s="417">
        <v>0.279143321</v>
      </c>
      <c r="R11" s="417">
        <v>17101.175319999998</v>
      </c>
      <c r="S11" s="417">
        <v>922.7</v>
      </c>
      <c r="T11">
        <v>3.4756186000000001E-2</v>
      </c>
      <c r="U11">
        <v>3.481423E-3</v>
      </c>
      <c r="W11" s="420">
        <v>35.799999999999997</v>
      </c>
      <c r="X11" s="420">
        <v>3.7</v>
      </c>
      <c r="Y11">
        <v>1.3470296E-2</v>
      </c>
      <c r="Z11">
        <v>2.403545E-3</v>
      </c>
      <c r="AB11" s="421">
        <v>75.2</v>
      </c>
      <c r="AC11" s="421">
        <v>0.41</v>
      </c>
      <c r="AD11" s="421">
        <v>60.8</v>
      </c>
      <c r="AE11">
        <v>6.9487850000000004E-2</v>
      </c>
      <c r="AF11">
        <v>5.0193160000000002E-3</v>
      </c>
      <c r="AH11">
        <v>0.50620930665799302</v>
      </c>
      <c r="AI11">
        <v>9.9926353999999995E-2</v>
      </c>
      <c r="AP11" s="422">
        <v>0.10901322020024599</v>
      </c>
    </row>
    <row r="12" spans="1:43" x14ac:dyDescent="0.3">
      <c r="A12" t="s">
        <v>52</v>
      </c>
      <c r="C12" s="415">
        <v>0.290768531</v>
      </c>
      <c r="D12" s="415">
        <v>0.65079581600000003</v>
      </c>
      <c r="E12" s="415">
        <v>0.88512960399999996</v>
      </c>
      <c r="F12" s="415">
        <v>0.54647567100000005</v>
      </c>
      <c r="G12" s="415">
        <v>0.39483895499999999</v>
      </c>
      <c r="H12">
        <v>9.4829128999999998E-2</v>
      </c>
      <c r="I12">
        <v>3.7571301000000001E-2</v>
      </c>
      <c r="K12" s="416">
        <v>0.89022282900000005</v>
      </c>
      <c r="L12" s="416">
        <v>0.101289728</v>
      </c>
      <c r="M12">
        <v>0.126312587</v>
      </c>
      <c r="N12">
        <v>3.1952915999999998E-2</v>
      </c>
      <c r="P12" s="417">
        <v>86.5</v>
      </c>
      <c r="Q12" s="417">
        <v>0.27849862600000003</v>
      </c>
      <c r="R12" s="417">
        <v>18867.299370000001</v>
      </c>
      <c r="S12" s="417">
        <v>1097.2820529999999</v>
      </c>
      <c r="T12">
        <v>3.9098300000000002E-2</v>
      </c>
      <c r="U12">
        <v>3.9163590000000003E-3</v>
      </c>
      <c r="W12" s="420">
        <v>43.8</v>
      </c>
      <c r="X12" s="420">
        <v>3.36</v>
      </c>
      <c r="Y12">
        <v>3.8976494E-2</v>
      </c>
      <c r="Z12">
        <v>6.9546929999999996E-3</v>
      </c>
      <c r="AB12" s="421">
        <v>75.3</v>
      </c>
      <c r="AC12" s="421">
        <v>0.4</v>
      </c>
      <c r="AD12" s="421">
        <v>65.099999999999994</v>
      </c>
      <c r="AE12">
        <v>9.6092056999999995E-2</v>
      </c>
      <c r="AF12">
        <v>6.9410180000000002E-3</v>
      </c>
      <c r="AH12">
        <v>0.45195180193073597</v>
      </c>
      <c r="AI12">
        <v>8.7336286999999999E-2</v>
      </c>
      <c r="AP12" s="422">
        <v>0.110396916481297</v>
      </c>
    </row>
    <row r="13" spans="1:43" x14ac:dyDescent="0.3">
      <c r="A13" t="s">
        <v>53</v>
      </c>
      <c r="C13" s="415">
        <v>0.28563611500000002</v>
      </c>
      <c r="D13" s="415">
        <v>0.62631099000000001</v>
      </c>
      <c r="E13" s="415">
        <v>0.78495212000000003</v>
      </c>
      <c r="F13" s="415">
        <v>0.47628819</v>
      </c>
      <c r="G13" s="415">
        <v>0.40117857899999998</v>
      </c>
      <c r="H13">
        <v>8.5311715999999996E-2</v>
      </c>
      <c r="I13">
        <v>3.3800502000000003E-2</v>
      </c>
      <c r="K13" s="416">
        <v>0.84838121300000002</v>
      </c>
      <c r="L13" s="416">
        <v>0.100228519</v>
      </c>
      <c r="M13">
        <v>0.12159252700000001</v>
      </c>
      <c r="N13">
        <v>3.0758897E-2</v>
      </c>
      <c r="P13" s="417">
        <v>86.71</v>
      </c>
      <c r="Q13" s="417">
        <v>0.27651753800000001</v>
      </c>
      <c r="R13" s="417">
        <v>20568.720799999999</v>
      </c>
      <c r="S13" s="417">
        <v>1144.868408</v>
      </c>
      <c r="T13">
        <v>5.0239864000000002E-2</v>
      </c>
      <c r="U13">
        <v>5.0323759999999999E-3</v>
      </c>
      <c r="W13" s="420">
        <v>43.8</v>
      </c>
      <c r="X13" s="420">
        <v>2.78</v>
      </c>
      <c r="Y13">
        <v>8.2345758000000005E-2</v>
      </c>
      <c r="Z13">
        <v>1.4693200999999999E-2</v>
      </c>
      <c r="AB13" s="421">
        <v>76.5</v>
      </c>
      <c r="AC13" s="421">
        <v>0.41</v>
      </c>
      <c r="AD13" s="421">
        <v>69.400000000000006</v>
      </c>
      <c r="AE13">
        <v>0.12301411299999999</v>
      </c>
      <c r="AF13">
        <v>8.8856779999999993E-3</v>
      </c>
      <c r="AH13">
        <v>0.487493638686257</v>
      </c>
      <c r="AI13">
        <v>9.3170654000000006E-2</v>
      </c>
      <c r="AP13" s="422">
        <v>0.112361986713156</v>
      </c>
    </row>
    <row r="14" spans="1:43" x14ac:dyDescent="0.3">
      <c r="A14" t="s">
        <v>54</v>
      </c>
      <c r="C14" s="415">
        <v>0.24392048099999999</v>
      </c>
      <c r="D14" s="415">
        <v>0.59394359699999999</v>
      </c>
      <c r="E14" s="415">
        <v>0.67290799800000001</v>
      </c>
      <c r="F14" s="415">
        <v>0.39546925599999999</v>
      </c>
      <c r="G14" s="415">
        <v>0.39022658700000001</v>
      </c>
      <c r="H14">
        <v>6.9329087999999997E-2</v>
      </c>
      <c r="I14">
        <v>2.7468184999999999E-2</v>
      </c>
      <c r="K14" s="416">
        <v>0.66782246899999997</v>
      </c>
      <c r="L14" s="416">
        <v>9.8542141E-2</v>
      </c>
      <c r="M14">
        <v>0.10625438099999999</v>
      </c>
      <c r="N14">
        <v>2.6878852000000002E-2</v>
      </c>
      <c r="P14" s="417">
        <v>86.76</v>
      </c>
      <c r="Q14" s="417">
        <v>0.26932038600000002</v>
      </c>
      <c r="R14" s="417">
        <v>22309.5232</v>
      </c>
      <c r="S14" s="417">
        <v>1341.6929459999999</v>
      </c>
      <c r="T14">
        <v>9.0111263999999996E-2</v>
      </c>
      <c r="U14">
        <v>9.0261750000000009E-3</v>
      </c>
      <c r="W14" s="420">
        <v>43.8</v>
      </c>
      <c r="X14" s="420">
        <v>2.5299999999999998</v>
      </c>
      <c r="Y14">
        <v>0.101049866</v>
      </c>
      <c r="Z14">
        <v>1.8030630999999998E-2</v>
      </c>
      <c r="AB14" s="421">
        <v>77.8</v>
      </c>
      <c r="AC14" s="421">
        <v>0.45</v>
      </c>
      <c r="AD14" s="421">
        <v>73.7</v>
      </c>
      <c r="AE14">
        <v>0.150229311</v>
      </c>
      <c r="AF14">
        <v>1.0851514E-2</v>
      </c>
      <c r="AH14">
        <v>0.48178067544553199</v>
      </c>
      <c r="AI14">
        <v>9.2255356999999996E-2</v>
      </c>
      <c r="AK14">
        <v>0.119956377</v>
      </c>
      <c r="AL14">
        <v>8.7336286999999999E-2</v>
      </c>
      <c r="AM14">
        <v>0.1</v>
      </c>
      <c r="AN14">
        <v>9.3597290000000007E-3</v>
      </c>
      <c r="AP14" s="422">
        <v>0.113482318651436</v>
      </c>
    </row>
    <row r="15" spans="1:43" x14ac:dyDescent="0.3">
      <c r="A15" t="s">
        <v>55</v>
      </c>
      <c r="C15" s="415">
        <v>0.192419279</v>
      </c>
      <c r="D15" s="415">
        <v>0.54038371500000004</v>
      </c>
      <c r="E15" s="415">
        <v>0.56593355199999995</v>
      </c>
      <c r="F15" s="415">
        <v>0.31277491800000001</v>
      </c>
      <c r="G15" s="415">
        <v>0.35995070099999998</v>
      </c>
      <c r="H15">
        <v>5.2843085999999997E-2</v>
      </c>
      <c r="I15">
        <v>2.0936430999999998E-2</v>
      </c>
      <c r="K15" s="416">
        <v>0.62475432799999997</v>
      </c>
      <c r="L15" s="416">
        <v>9.7402005E-2</v>
      </c>
      <c r="M15">
        <v>0.102387648</v>
      </c>
      <c r="N15">
        <v>2.5900696000000001E-2</v>
      </c>
      <c r="P15" s="417">
        <v>86.93</v>
      </c>
      <c r="Q15" s="417">
        <v>0.24737488699999999</v>
      </c>
      <c r="R15" s="417">
        <v>24240.4948</v>
      </c>
      <c r="S15" s="417">
        <v>1313.7476819999999</v>
      </c>
      <c r="T15">
        <v>0.210029146</v>
      </c>
      <c r="U15">
        <v>2.1037989E-2</v>
      </c>
      <c r="W15" s="420">
        <v>43.8</v>
      </c>
      <c r="X15" s="420">
        <v>2.25</v>
      </c>
      <c r="Y15">
        <v>0.122000857</v>
      </c>
      <c r="Z15">
        <v>2.1768979000000001E-2</v>
      </c>
      <c r="AB15" s="421">
        <v>79.7</v>
      </c>
      <c r="AC15" s="421">
        <v>0.46</v>
      </c>
      <c r="AD15" s="421">
        <v>74.7</v>
      </c>
      <c r="AE15">
        <v>0.15669575499999999</v>
      </c>
      <c r="AF15">
        <v>1.1318603999999999E-2</v>
      </c>
      <c r="AH15">
        <v>0.51507685404736003</v>
      </c>
      <c r="AI15">
        <v>0.100962699</v>
      </c>
      <c r="AP15" s="422">
        <v>0.11609042423661101</v>
      </c>
    </row>
    <row r="16" spans="1:43" x14ac:dyDescent="0.3">
      <c r="A16" t="s">
        <v>56</v>
      </c>
      <c r="C16" s="415">
        <v>0.25176991199999998</v>
      </c>
      <c r="D16" s="415">
        <v>0.80877581099999996</v>
      </c>
      <c r="E16" s="415">
        <v>0.76541297900000005</v>
      </c>
      <c r="F16" s="415">
        <v>0.41032448399999999</v>
      </c>
      <c r="G16" s="415">
        <v>0.263234154</v>
      </c>
      <c r="H16">
        <v>5.6634950000000003E-2</v>
      </c>
      <c r="I16">
        <v>2.2438766999999998E-2</v>
      </c>
      <c r="K16" s="416">
        <v>0.92662241899999997</v>
      </c>
      <c r="L16" s="416">
        <v>6.1861314000000001E-2</v>
      </c>
      <c r="M16">
        <v>6.0358848999999999E-2</v>
      </c>
      <c r="N16">
        <v>1.5268797000000001E-2</v>
      </c>
      <c r="P16" s="417">
        <v>87.09</v>
      </c>
      <c r="Q16" s="417">
        <v>0.23779979400000001</v>
      </c>
      <c r="R16" s="417">
        <v>26490.291659999999</v>
      </c>
      <c r="S16" s="417">
        <v>1436.2441690000001</v>
      </c>
      <c r="T16">
        <v>0.254789655</v>
      </c>
      <c r="U16">
        <v>2.5521515000000002E-2</v>
      </c>
      <c r="W16" s="420">
        <v>43.8</v>
      </c>
      <c r="X16" s="420">
        <v>1.93</v>
      </c>
      <c r="Y16">
        <v>0.14594659200000001</v>
      </c>
      <c r="Z16">
        <v>2.6041688E-2</v>
      </c>
      <c r="AB16" s="421">
        <v>80.400000000000006</v>
      </c>
      <c r="AC16" s="421">
        <v>0.42</v>
      </c>
      <c r="AD16" s="421">
        <v>65.599999999999994</v>
      </c>
      <c r="AE16">
        <v>0.103662239</v>
      </c>
      <c r="AF16">
        <v>7.487835E-3</v>
      </c>
      <c r="AH16">
        <v>0.48101143281721997</v>
      </c>
      <c r="AI16">
        <v>9.6758601999999999E-2</v>
      </c>
      <c r="AP16" s="422">
        <v>0.11752579849929599</v>
      </c>
    </row>
    <row r="17" spans="1:42" x14ac:dyDescent="0.3">
      <c r="A17" t="s">
        <v>57</v>
      </c>
      <c r="C17" s="415">
        <v>0.307593583</v>
      </c>
      <c r="D17" s="415">
        <v>1.1683422459999999</v>
      </c>
      <c r="E17" s="415">
        <v>0.94705882399999997</v>
      </c>
      <c r="F17" s="415">
        <v>0.49754010700000001</v>
      </c>
      <c r="G17" s="415">
        <v>0.19382321599999999</v>
      </c>
      <c r="H17">
        <v>9.3295520000000007E-2</v>
      </c>
      <c r="I17">
        <v>3.6963685000000003E-2</v>
      </c>
      <c r="K17" s="416">
        <v>1.3137967909999999</v>
      </c>
      <c r="L17" s="416">
        <v>4.2694063999999997E-2</v>
      </c>
      <c r="M17">
        <v>6.7592432999999993E-2</v>
      </c>
      <c r="N17">
        <v>1.7098655000000001E-2</v>
      </c>
      <c r="P17" s="417">
        <v>87.35</v>
      </c>
      <c r="Q17" s="417">
        <v>0.25326262399999999</v>
      </c>
      <c r="R17" s="417">
        <v>28928.430939999998</v>
      </c>
      <c r="S17" s="417">
        <v>1587.0819980000001</v>
      </c>
      <c r="T17">
        <v>0.17914698400000001</v>
      </c>
      <c r="U17">
        <v>1.7944616E-2</v>
      </c>
      <c r="W17" s="420">
        <v>43.8</v>
      </c>
      <c r="X17" s="420">
        <v>1.8</v>
      </c>
      <c r="Y17">
        <v>0.15567489100000001</v>
      </c>
      <c r="Z17">
        <v>2.7777538000000001E-2</v>
      </c>
      <c r="AB17" s="421">
        <v>81.7</v>
      </c>
      <c r="AC17" s="421">
        <v>0.43</v>
      </c>
      <c r="AD17" s="421">
        <v>65.400000000000006</v>
      </c>
      <c r="AE17">
        <v>0.10376262999999999</v>
      </c>
      <c r="AF17">
        <v>7.4950859999999998E-3</v>
      </c>
      <c r="AH17">
        <v>0.54095044425021099</v>
      </c>
      <c r="AI17">
        <v>0.10727958</v>
      </c>
      <c r="AP17" s="422">
        <v>0.121197028957786</v>
      </c>
    </row>
    <row r="18" spans="1:42" x14ac:dyDescent="0.3">
      <c r="A18" t="s">
        <v>58</v>
      </c>
      <c r="C18" s="415">
        <v>0.326524064</v>
      </c>
      <c r="D18" s="415">
        <v>1.1695187170000001</v>
      </c>
      <c r="E18" s="415">
        <v>1.050053476</v>
      </c>
      <c r="F18" s="415">
        <v>0.52299465199999995</v>
      </c>
      <c r="G18" s="415">
        <v>0.187146491</v>
      </c>
      <c r="H18">
        <v>9.9925121000000006E-2</v>
      </c>
      <c r="I18">
        <v>3.9590332999999998E-2</v>
      </c>
      <c r="K18" s="416">
        <v>1.285775401</v>
      </c>
      <c r="L18" s="416">
        <v>4.2713568E-2</v>
      </c>
      <c r="M18">
        <v>6.5859268999999998E-2</v>
      </c>
      <c r="N18">
        <v>1.6660221999999999E-2</v>
      </c>
      <c r="P18" s="417">
        <v>87.55</v>
      </c>
      <c r="Q18" s="417">
        <v>0.285381249</v>
      </c>
      <c r="R18" s="417">
        <v>30125.6535</v>
      </c>
      <c r="S18" s="417">
        <v>1142.7037</v>
      </c>
      <c r="T18">
        <v>2.0959556000000001E-2</v>
      </c>
      <c r="U18">
        <v>2.099456E-3</v>
      </c>
      <c r="W18" s="420">
        <v>43.8</v>
      </c>
      <c r="X18" s="420">
        <v>1.67</v>
      </c>
      <c r="Y18">
        <v>0.16540333800000001</v>
      </c>
      <c r="Z18">
        <v>2.9513414000000002E-2</v>
      </c>
      <c r="AB18" s="421">
        <v>83</v>
      </c>
      <c r="AC18" s="421">
        <v>0.42</v>
      </c>
      <c r="AD18" s="421">
        <v>66.599999999999994</v>
      </c>
      <c r="AE18">
        <v>0.11106371299999999</v>
      </c>
      <c r="AF18">
        <v>8.0224649999999995E-3</v>
      </c>
      <c r="AH18">
        <v>0.50402295239682204</v>
      </c>
      <c r="AI18">
        <v>9.5885890000000001E-2</v>
      </c>
      <c r="AP18" s="422">
        <v>0.122181613215532</v>
      </c>
    </row>
    <row r="19" spans="1:42" x14ac:dyDescent="0.3">
      <c r="A19" t="s">
        <v>59</v>
      </c>
      <c r="C19" s="415">
        <v>0.40374331600000002</v>
      </c>
      <c r="D19" s="415">
        <v>1.1700534760000001</v>
      </c>
      <c r="E19" s="415">
        <v>1.2604278069999999</v>
      </c>
      <c r="F19" s="415">
        <v>0.65155080200000004</v>
      </c>
      <c r="G19" s="415">
        <v>0.18789655299999999</v>
      </c>
      <c r="H19">
        <v>0.12479644500000001</v>
      </c>
      <c r="I19">
        <v>4.9444351999999997E-2</v>
      </c>
      <c r="K19" s="416">
        <v>1.2967914439999999</v>
      </c>
      <c r="L19" s="416">
        <v>4.2713568E-2</v>
      </c>
      <c r="M19">
        <v>6.6555105000000003E-2</v>
      </c>
      <c r="N19">
        <v>1.6836245E-2</v>
      </c>
      <c r="P19" s="417">
        <v>87.5</v>
      </c>
      <c r="Q19" s="417">
        <v>0.28266310300000003</v>
      </c>
      <c r="R19" s="417">
        <v>33302.699999999997</v>
      </c>
      <c r="S19" s="417">
        <v>1316.7</v>
      </c>
      <c r="T19">
        <v>3.0359272E-2</v>
      </c>
      <c r="U19">
        <v>3.0409970000000001E-3</v>
      </c>
      <c r="W19" s="420">
        <v>43.8</v>
      </c>
      <c r="X19" s="420">
        <v>1.54</v>
      </c>
      <c r="Y19">
        <v>0.175131908</v>
      </c>
      <c r="Z19">
        <v>3.1249312000000001E-2</v>
      </c>
      <c r="AB19" s="421">
        <v>84.3</v>
      </c>
      <c r="AC19" s="421">
        <v>0.41</v>
      </c>
      <c r="AD19" s="421">
        <v>62</v>
      </c>
      <c r="AE19">
        <v>8.1642658000000007E-2</v>
      </c>
      <c r="AF19">
        <v>5.897294E-3</v>
      </c>
      <c r="AH19">
        <v>0.55219369537003804</v>
      </c>
      <c r="AI19" s="407">
        <v>0.1064682</v>
      </c>
      <c r="AP19" s="422">
        <v>0.12471901741866299</v>
      </c>
    </row>
    <row r="20" spans="1:42" x14ac:dyDescent="0.3">
      <c r="A20" t="s">
        <v>60</v>
      </c>
      <c r="C20">
        <v>0.19809369800000001</v>
      </c>
      <c r="D20">
        <v>0.20905687000000001</v>
      </c>
      <c r="E20">
        <v>0.14779988299999999</v>
      </c>
      <c r="F20">
        <v>0.20892988000000001</v>
      </c>
      <c r="G20">
        <v>0.236119669</v>
      </c>
      <c r="K20">
        <v>0.32126110499999999</v>
      </c>
      <c r="L20">
        <v>0.67873889499999995</v>
      </c>
      <c r="P20" s="418">
        <v>2.7500000000000001E-5</v>
      </c>
      <c r="Q20">
        <v>0.893287677</v>
      </c>
      <c r="R20">
        <v>6.2867549999999994E-2</v>
      </c>
      <c r="S20">
        <v>4.3817275000000003E-2</v>
      </c>
      <c r="W20">
        <v>1.1781609E-2</v>
      </c>
      <c r="X20">
        <v>0.98821839099999997</v>
      </c>
      <c r="AB20">
        <v>0.15189898399999999</v>
      </c>
      <c r="AC20">
        <v>0.12978654100000001</v>
      </c>
      <c r="AD20">
        <v>0.71831447400000004</v>
      </c>
      <c r="AP20" s="422"/>
    </row>
    <row r="21" spans="1:42" x14ac:dyDescent="0.3">
      <c r="A21" t="s">
        <v>61</v>
      </c>
      <c r="C21">
        <v>7.8484723000000006E-2</v>
      </c>
      <c r="D21">
        <v>8.2828332000000005E-2</v>
      </c>
      <c r="E21">
        <v>5.8558314E-2</v>
      </c>
      <c r="F21">
        <v>8.2778017999999995E-2</v>
      </c>
      <c r="G21">
        <v>9.3550613000000005E-2</v>
      </c>
      <c r="K21">
        <v>8.1268458000000002E-2</v>
      </c>
      <c r="L21">
        <v>0.17169854200000001</v>
      </c>
      <c r="P21" s="418">
        <v>2.7499999999999999E-6</v>
      </c>
      <c r="Q21">
        <v>8.9477947000000002E-2</v>
      </c>
      <c r="R21">
        <v>6.2972540000000004E-3</v>
      </c>
      <c r="S21">
        <v>4.3890450000000003E-3</v>
      </c>
      <c r="W21">
        <v>2.1022279999999998E-3</v>
      </c>
      <c r="X21">
        <v>0.176330772</v>
      </c>
      <c r="AB21">
        <v>1.0972119000000001E-2</v>
      </c>
      <c r="AC21">
        <v>9.3748709999999999E-3</v>
      </c>
      <c r="AD21">
        <v>5.1886008999999997E-2</v>
      </c>
      <c r="AP21" s="422"/>
    </row>
    <row r="22" spans="1:42" x14ac:dyDescent="0.3">
      <c r="AP22" s="422"/>
    </row>
    <row r="23" spans="1:42" x14ac:dyDescent="0.3">
      <c r="A23" s="414" t="s">
        <v>96</v>
      </c>
      <c r="C23" t="s">
        <v>36</v>
      </c>
      <c r="D23" t="s">
        <v>37</v>
      </c>
      <c r="E23" t="s">
        <v>38</v>
      </c>
      <c r="F23" t="s">
        <v>39</v>
      </c>
      <c r="G23" t="s">
        <v>40</v>
      </c>
      <c r="K23" t="s">
        <v>41</v>
      </c>
      <c r="L23" t="s">
        <v>42</v>
      </c>
      <c r="P23" t="s">
        <v>43</v>
      </c>
      <c r="Q23" t="s">
        <v>25</v>
      </c>
      <c r="R23" t="s">
        <v>26</v>
      </c>
      <c r="S23" t="s">
        <v>27</v>
      </c>
      <c r="W23" t="s">
        <v>28</v>
      </c>
      <c r="X23" t="s">
        <v>44</v>
      </c>
      <c r="AB23" t="s">
        <v>30</v>
      </c>
      <c r="AC23" t="s">
        <v>45</v>
      </c>
      <c r="AD23" t="s">
        <v>32</v>
      </c>
      <c r="AP23" s="422"/>
    </row>
    <row r="24" spans="1:42" x14ac:dyDescent="0.3">
      <c r="A24" t="s">
        <v>46</v>
      </c>
      <c r="AP24" s="422"/>
    </row>
    <row r="25" spans="1:42" x14ac:dyDescent="0.3">
      <c r="A25" t="s">
        <v>50</v>
      </c>
      <c r="C25" s="415">
        <v>0.372234866</v>
      </c>
      <c r="D25" s="415">
        <v>0.76704597200000002</v>
      </c>
      <c r="E25" s="415">
        <v>1.021802458</v>
      </c>
      <c r="F25" s="415">
        <v>0.73491124299999999</v>
      </c>
      <c r="G25" s="415">
        <v>0.45895431199999998</v>
      </c>
      <c r="H25">
        <v>1.5639825E-2</v>
      </c>
      <c r="I25">
        <v>6.1964990000000003E-3</v>
      </c>
      <c r="K25" s="416">
        <v>1.2929676830000001</v>
      </c>
      <c r="L25" s="416">
        <v>0.318867925</v>
      </c>
      <c r="M25">
        <v>0.12827571400000001</v>
      </c>
      <c r="N25">
        <v>3.2449523000000001E-2</v>
      </c>
      <c r="P25" s="417">
        <v>81.55</v>
      </c>
      <c r="Q25" s="417">
        <v>0.30380000000000001</v>
      </c>
      <c r="R25" s="417">
        <v>13593.034600000001</v>
      </c>
      <c r="S25" s="417">
        <v>766</v>
      </c>
      <c r="T25">
        <v>0.11806122400000001</v>
      </c>
      <c r="U25">
        <v>1.1825838999999999E-2</v>
      </c>
      <c r="W25" s="420">
        <v>9.9</v>
      </c>
      <c r="X25" s="420">
        <v>15.99</v>
      </c>
      <c r="Y25">
        <v>0</v>
      </c>
      <c r="Z25">
        <v>0</v>
      </c>
      <c r="AB25" s="421">
        <v>58.5</v>
      </c>
      <c r="AC25" s="421">
        <v>0.31</v>
      </c>
      <c r="AD25" s="421">
        <v>11.8</v>
      </c>
      <c r="AE25">
        <v>0</v>
      </c>
      <c r="AF25">
        <v>0</v>
      </c>
      <c r="AH25">
        <v>0.26868629113435999</v>
      </c>
      <c r="AI25">
        <v>5.0471861E-2</v>
      </c>
      <c r="AP25" s="422">
        <v>0.249071510809388</v>
      </c>
    </row>
    <row r="26" spans="1:42" x14ac:dyDescent="0.3">
      <c r="A26" t="s">
        <v>51</v>
      </c>
      <c r="C26" s="415">
        <v>0.40483687000000002</v>
      </c>
      <c r="D26" s="415">
        <v>0.70469997699999998</v>
      </c>
      <c r="E26" s="415">
        <v>1.006935889</v>
      </c>
      <c r="F26" s="415">
        <v>0.76196668899999997</v>
      </c>
      <c r="G26" s="415">
        <v>0.45884597900000001</v>
      </c>
      <c r="H26">
        <v>1.4806318000000001E-2</v>
      </c>
      <c r="I26">
        <v>5.866263E-3</v>
      </c>
      <c r="K26" s="416">
        <v>1.2643851239999999</v>
      </c>
      <c r="L26" s="416">
        <v>0.31085106400000001</v>
      </c>
      <c r="M26">
        <v>0.12320271200000001</v>
      </c>
      <c r="N26">
        <v>3.1166220000000001E-2</v>
      </c>
      <c r="P26" s="417">
        <v>82.29</v>
      </c>
      <c r="Q26" s="417">
        <v>0.30893873599999999</v>
      </c>
      <c r="R26" s="417">
        <v>15352.6016</v>
      </c>
      <c r="S26" s="417">
        <v>833</v>
      </c>
      <c r="T26">
        <v>0.10080723</v>
      </c>
      <c r="U26">
        <v>1.0097558E-2</v>
      </c>
      <c r="W26" s="420">
        <v>9.9</v>
      </c>
      <c r="X26" s="420">
        <v>15.33</v>
      </c>
      <c r="Y26">
        <v>1.0879877E-2</v>
      </c>
      <c r="Z26">
        <v>1.9413290000000001E-3</v>
      </c>
      <c r="AB26" s="421">
        <v>61.3</v>
      </c>
      <c r="AC26" s="421">
        <v>0.35</v>
      </c>
      <c r="AD26" s="421">
        <v>20.6</v>
      </c>
      <c r="AE26">
        <v>4.1340250000000002E-2</v>
      </c>
      <c r="AF26">
        <v>2.98613E-3</v>
      </c>
      <c r="AH26">
        <v>0.27657382826906302</v>
      </c>
      <c r="AI26">
        <v>5.20575E-2</v>
      </c>
      <c r="AP26" s="422">
        <v>0.31140456528376698</v>
      </c>
    </row>
    <row r="27" spans="1:42" x14ac:dyDescent="0.3">
      <c r="A27" t="s">
        <v>52</v>
      </c>
      <c r="C27" s="415">
        <v>0.40757090600000001</v>
      </c>
      <c r="D27" s="415">
        <v>0.70647300999999996</v>
      </c>
      <c r="E27" s="415">
        <v>1.0132891129999999</v>
      </c>
      <c r="F27" s="415">
        <v>0.79290942399999997</v>
      </c>
      <c r="G27" s="415">
        <v>0.466648538</v>
      </c>
      <c r="H27">
        <v>1.8580534999999999E-2</v>
      </c>
      <c r="I27">
        <v>7.3616080000000004E-3</v>
      </c>
      <c r="K27" s="416">
        <v>1.2633348579999999</v>
      </c>
      <c r="L27" s="416">
        <v>0.305948216</v>
      </c>
      <c r="M27">
        <v>0.121631592</v>
      </c>
      <c r="N27">
        <v>3.0768779E-2</v>
      </c>
      <c r="P27" s="417">
        <v>82.55</v>
      </c>
      <c r="Q27" s="417">
        <v>0.31403630500000002</v>
      </c>
      <c r="R27" s="417">
        <v>17014.176599999999</v>
      </c>
      <c r="S27" s="417">
        <v>1041.404385</v>
      </c>
      <c r="T27">
        <v>8.1902277999999995E-2</v>
      </c>
      <c r="U27">
        <v>8.2039049999999992E-3</v>
      </c>
      <c r="W27" s="420">
        <v>12.1</v>
      </c>
      <c r="X27" s="420">
        <v>15.33</v>
      </c>
      <c r="Y27">
        <v>1.1034475E-2</v>
      </c>
      <c r="Z27">
        <v>1.968914E-3</v>
      </c>
      <c r="AB27" s="421">
        <v>61.4</v>
      </c>
      <c r="AC27" s="421">
        <v>0.35</v>
      </c>
      <c r="AD27" s="421">
        <v>29.4</v>
      </c>
      <c r="AE27">
        <v>8.1913041000000006E-2</v>
      </c>
      <c r="AF27">
        <v>5.9168249999999997E-3</v>
      </c>
      <c r="AH27">
        <v>0.28449084366793498</v>
      </c>
      <c r="AI27">
        <v>5.4220031000000002E-2</v>
      </c>
      <c r="AP27" s="422">
        <v>0.38670961180374003</v>
      </c>
    </row>
    <row r="28" spans="1:42" x14ac:dyDescent="0.3">
      <c r="A28" t="s">
        <v>53</v>
      </c>
      <c r="C28" s="415">
        <v>0.42224765399999997</v>
      </c>
      <c r="D28" s="415">
        <v>0.69732204200000003</v>
      </c>
      <c r="E28" s="415">
        <v>0.99171435100000005</v>
      </c>
      <c r="F28" s="415">
        <v>0.80601968400000001</v>
      </c>
      <c r="G28" s="415">
        <v>0.468026636</v>
      </c>
      <c r="H28">
        <v>2.4034442999999999E-2</v>
      </c>
      <c r="I28">
        <v>9.5224460000000004E-3</v>
      </c>
      <c r="K28" s="416">
        <v>1.251819638</v>
      </c>
      <c r="L28" s="416">
        <v>0.303613621</v>
      </c>
      <c r="M28">
        <v>0.119595881</v>
      </c>
      <c r="N28">
        <v>3.0253810999999999E-2</v>
      </c>
      <c r="P28" s="417">
        <v>82.88</v>
      </c>
      <c r="Q28" s="417">
        <v>0.29487587100000001</v>
      </c>
      <c r="R28" s="417">
        <v>18481.6289</v>
      </c>
      <c r="S28" s="417">
        <v>1245.2951069999999</v>
      </c>
      <c r="T28">
        <v>0.14821304199999999</v>
      </c>
      <c r="U28">
        <v>1.4846056E-2</v>
      </c>
      <c r="W28" s="420">
        <v>12.1</v>
      </c>
      <c r="X28" s="420">
        <v>15.5</v>
      </c>
      <c r="Y28">
        <v>8.2868300000000002E-3</v>
      </c>
      <c r="Z28">
        <v>1.4786440000000001E-3</v>
      </c>
      <c r="AB28" s="421">
        <v>63</v>
      </c>
      <c r="AC28" s="421">
        <v>0.37</v>
      </c>
      <c r="AD28" s="421">
        <v>38.200000000000003</v>
      </c>
      <c r="AE28">
        <v>0.122395987</v>
      </c>
      <c r="AF28">
        <v>8.8410290000000002E-3</v>
      </c>
      <c r="AH28">
        <v>0.34331250984082201</v>
      </c>
      <c r="AI28">
        <v>6.4941985999999993E-2</v>
      </c>
      <c r="AP28" s="422">
        <v>0.48177194852299399</v>
      </c>
    </row>
    <row r="29" spans="1:42" x14ac:dyDescent="0.3">
      <c r="A29" t="s">
        <v>54</v>
      </c>
      <c r="C29" s="415">
        <v>0.45868619799999999</v>
      </c>
      <c r="D29" s="415">
        <v>0.68464179400000003</v>
      </c>
      <c r="E29" s="415">
        <v>1.015472648</v>
      </c>
      <c r="F29" s="415">
        <v>0.82856488900000003</v>
      </c>
      <c r="G29" s="415">
        <v>0.48886417100000001</v>
      </c>
      <c r="H29">
        <v>3.8531768000000001E-2</v>
      </c>
      <c r="I29">
        <v>1.5266286E-2</v>
      </c>
      <c r="K29" s="416">
        <v>1.0757610440000001</v>
      </c>
      <c r="L29" s="416">
        <v>0.30277200300000001</v>
      </c>
      <c r="M29">
        <v>0.10225311300000001</v>
      </c>
      <c r="N29">
        <v>2.5866663000000002E-2</v>
      </c>
      <c r="P29" s="417">
        <v>83.27</v>
      </c>
      <c r="Q29" s="417">
        <v>0.31302655400000001</v>
      </c>
      <c r="R29" s="417">
        <v>20075.640599999999</v>
      </c>
      <c r="S29" s="417">
        <v>1298.8621539999999</v>
      </c>
      <c r="T29">
        <v>8.7584889999999999E-2</v>
      </c>
      <c r="U29">
        <v>8.7731159999999992E-3</v>
      </c>
      <c r="W29" s="420">
        <v>12.1</v>
      </c>
      <c r="X29" s="420">
        <v>14.89</v>
      </c>
      <c r="Y29">
        <v>1.8223705E-2</v>
      </c>
      <c r="Z29">
        <v>3.2517100000000001E-3</v>
      </c>
      <c r="AB29" s="421">
        <v>64.599999999999994</v>
      </c>
      <c r="AC29" s="421">
        <v>0.38</v>
      </c>
      <c r="AD29" s="421">
        <v>47</v>
      </c>
      <c r="AE29">
        <v>0.154083992</v>
      </c>
      <c r="AF29">
        <v>1.1129949E-2</v>
      </c>
      <c r="AH29">
        <v>0.31803987368417802</v>
      </c>
      <c r="AI29">
        <v>6.4287724000000004E-2</v>
      </c>
      <c r="AK29">
        <v>0.22645779899999999</v>
      </c>
      <c r="AL29">
        <v>5.0471861E-2</v>
      </c>
      <c r="AM29">
        <v>0.1</v>
      </c>
      <c r="AN29">
        <v>5.8583395000000003E-2</v>
      </c>
      <c r="AP29" s="422">
        <v>0.59027951279760904</v>
      </c>
    </row>
    <row r="30" spans="1:42" x14ac:dyDescent="0.3">
      <c r="A30" t="s">
        <v>55</v>
      </c>
      <c r="C30" s="415">
        <v>0.48596611699999998</v>
      </c>
      <c r="D30" s="415">
        <v>0.68475274699999999</v>
      </c>
      <c r="E30" s="415">
        <v>1.0062271060000001</v>
      </c>
      <c r="F30" s="415">
        <v>0.804487179</v>
      </c>
      <c r="G30" s="415">
        <v>0.46528123100000002</v>
      </c>
      <c r="H30">
        <v>4.6494821999999998E-2</v>
      </c>
      <c r="I30">
        <v>1.8421249000000001E-2</v>
      </c>
      <c r="K30" s="416">
        <v>1.0637591580000001</v>
      </c>
      <c r="L30" s="416">
        <v>0.30978723400000002</v>
      </c>
      <c r="M30">
        <v>0.103642267</v>
      </c>
      <c r="N30">
        <v>2.6218073000000001E-2</v>
      </c>
      <c r="P30" s="417">
        <v>83.57</v>
      </c>
      <c r="Q30" s="417">
        <v>0.29608063200000001</v>
      </c>
      <c r="R30" s="417">
        <v>21753.675299999999</v>
      </c>
      <c r="S30" s="417">
        <v>1343.2185899999999</v>
      </c>
      <c r="T30">
        <v>0.15221380600000001</v>
      </c>
      <c r="U30">
        <v>1.52468E-2</v>
      </c>
      <c r="W30" s="420">
        <v>12.1</v>
      </c>
      <c r="X30" s="420">
        <v>14.03</v>
      </c>
      <c r="Y30">
        <v>3.2358288999999998E-2</v>
      </c>
      <c r="Z30">
        <v>5.7737869999999998E-3</v>
      </c>
      <c r="AB30" s="421">
        <v>66.2</v>
      </c>
      <c r="AC30" s="421">
        <v>0.41</v>
      </c>
      <c r="AD30" s="421">
        <v>46.1</v>
      </c>
      <c r="AE30">
        <v>0.15667070999999999</v>
      </c>
      <c r="AF30">
        <v>1.1316794999999999E-2</v>
      </c>
      <c r="AH30">
        <v>0.37960777386015698</v>
      </c>
      <c r="AI30">
        <v>7.6976704000000007E-2</v>
      </c>
      <c r="AP30" s="422">
        <v>0.71707325670744604</v>
      </c>
    </row>
    <row r="31" spans="1:42" x14ac:dyDescent="0.3">
      <c r="A31" t="s">
        <v>56</v>
      </c>
      <c r="C31" s="415">
        <v>0.54720772399999995</v>
      </c>
      <c r="D31" s="415">
        <v>0.80602818399999998</v>
      </c>
      <c r="E31" s="415">
        <v>1.1202244260000001</v>
      </c>
      <c r="F31" s="415">
        <v>0.91390918600000004</v>
      </c>
      <c r="G31" s="415">
        <v>0.42737515999999998</v>
      </c>
      <c r="H31">
        <v>8.1739884999999998E-2</v>
      </c>
      <c r="I31">
        <v>3.2385342999999997E-2</v>
      </c>
      <c r="K31" s="416">
        <v>0.90808977000000002</v>
      </c>
      <c r="L31" s="416">
        <v>0.27707881400000001</v>
      </c>
      <c r="M31">
        <v>7.9753027000000004E-2</v>
      </c>
      <c r="N31">
        <v>2.0174884000000001E-2</v>
      </c>
      <c r="P31" s="417">
        <v>83.95</v>
      </c>
      <c r="Q31" s="417">
        <v>0.29553232200000001</v>
      </c>
      <c r="R31" s="417">
        <v>23065.225299999998</v>
      </c>
      <c r="S31" s="417">
        <v>1236.7820549999999</v>
      </c>
      <c r="T31">
        <v>0.15420421400000001</v>
      </c>
      <c r="U31">
        <v>1.5446173000000001E-2</v>
      </c>
      <c r="W31" s="420">
        <v>12.1</v>
      </c>
      <c r="X31" s="420">
        <v>2.2000000000000002</v>
      </c>
      <c r="Y31">
        <v>0.22733150499999999</v>
      </c>
      <c r="Z31">
        <v>4.0563441999999998E-2</v>
      </c>
      <c r="AB31" s="421">
        <v>67.8</v>
      </c>
      <c r="AC31" s="421">
        <v>0.41</v>
      </c>
      <c r="AD31" s="421">
        <v>35.9</v>
      </c>
      <c r="AE31">
        <v>0.113077012</v>
      </c>
      <c r="AF31">
        <v>8.1678919999999995E-3</v>
      </c>
      <c r="AH31">
        <v>0.51374456428306503</v>
      </c>
      <c r="AI31">
        <v>0.116737734</v>
      </c>
      <c r="AP31" s="422">
        <v>0.88067057722497999</v>
      </c>
    </row>
    <row r="32" spans="1:42" x14ac:dyDescent="0.3">
      <c r="A32" t="s">
        <v>57</v>
      </c>
      <c r="C32" s="415">
        <v>0.67733616500000005</v>
      </c>
      <c r="D32" s="415">
        <v>0.93027912599999996</v>
      </c>
      <c r="E32" s="415">
        <v>1.2447512140000001</v>
      </c>
      <c r="F32" s="415">
        <v>1.029338592</v>
      </c>
      <c r="G32" s="415">
        <v>0.414649451</v>
      </c>
      <c r="H32">
        <v>0.14359597299999999</v>
      </c>
      <c r="I32">
        <v>5.6892723999999999E-2</v>
      </c>
      <c r="K32" s="416">
        <v>1.0917475729999999</v>
      </c>
      <c r="L32" s="416">
        <v>0.23797833900000001</v>
      </c>
      <c r="M32">
        <v>6.9138912999999996E-2</v>
      </c>
      <c r="N32">
        <v>1.7489863000000001E-2</v>
      </c>
      <c r="P32" s="417">
        <v>84.31</v>
      </c>
      <c r="Q32" s="417">
        <v>0.30819880799999999</v>
      </c>
      <c r="R32" s="417">
        <v>24804.109899999999</v>
      </c>
      <c r="S32" s="417">
        <v>1321.7671069999999</v>
      </c>
      <c r="T32">
        <v>0.10845367</v>
      </c>
      <c r="U32">
        <v>1.0863479000000001E-2</v>
      </c>
      <c r="W32" s="420">
        <v>12.1</v>
      </c>
      <c r="X32" s="420">
        <v>2.1</v>
      </c>
      <c r="Y32">
        <v>0.228979972</v>
      </c>
      <c r="Z32">
        <v>4.0857583000000003E-2</v>
      </c>
      <c r="AB32" s="421">
        <v>69.400000000000006</v>
      </c>
      <c r="AC32" s="421">
        <v>0.43</v>
      </c>
      <c r="AD32" s="421">
        <v>35.200000000000003</v>
      </c>
      <c r="AE32">
        <v>0.110200942</v>
      </c>
      <c r="AF32">
        <v>7.9601450000000001E-3</v>
      </c>
      <c r="AH32">
        <v>0.53371062002638903</v>
      </c>
      <c r="AI32">
        <v>0.13406379399999999</v>
      </c>
      <c r="AP32" s="422">
        <v>1.07525925116536</v>
      </c>
    </row>
    <row r="33" spans="1:42" x14ac:dyDescent="0.3">
      <c r="A33" t="s">
        <v>58</v>
      </c>
      <c r="C33" s="415">
        <v>0.82673912999999999</v>
      </c>
      <c r="D33" s="415">
        <v>1.1043478259999999</v>
      </c>
      <c r="E33" s="415">
        <v>1.5187318839999999</v>
      </c>
      <c r="F33" s="415">
        <v>1.26884058</v>
      </c>
      <c r="G33" s="415">
        <v>0.44824112199999999</v>
      </c>
      <c r="H33">
        <v>0.230129582</v>
      </c>
      <c r="I33">
        <v>9.1177339999999996E-2</v>
      </c>
      <c r="K33" s="416">
        <v>1.3227536230000001</v>
      </c>
      <c r="L33" s="416">
        <v>0.198990627</v>
      </c>
      <c r="M33">
        <v>6.8395816999999998E-2</v>
      </c>
      <c r="N33">
        <v>1.7301884999999999E-2</v>
      </c>
      <c r="P33" s="417">
        <v>84.7</v>
      </c>
      <c r="Q33" s="417">
        <v>0.333748928</v>
      </c>
      <c r="R33" s="417">
        <v>25690.627</v>
      </c>
      <c r="S33" s="417">
        <v>931.55200000000002</v>
      </c>
      <c r="T33">
        <v>1.9310951999999999E-2</v>
      </c>
      <c r="U33">
        <v>1.93432E-3</v>
      </c>
      <c r="W33" s="420">
        <v>12.1</v>
      </c>
      <c r="X33" s="420">
        <v>2</v>
      </c>
      <c r="Y33">
        <v>0.23062843899999999</v>
      </c>
      <c r="Z33">
        <v>4.1151724000000001E-2</v>
      </c>
      <c r="AB33" s="421">
        <v>71</v>
      </c>
      <c r="AC33" s="421">
        <v>0.46</v>
      </c>
      <c r="AD33" s="421">
        <v>35.9</v>
      </c>
      <c r="AE33">
        <v>0.113792798</v>
      </c>
      <c r="AF33">
        <v>8.2195949999999997E-3</v>
      </c>
      <c r="AH33">
        <v>0.56894657590984399</v>
      </c>
      <c r="AI33">
        <v>0.159784864</v>
      </c>
      <c r="AP33" s="422">
        <v>1.30556816499436</v>
      </c>
    </row>
    <row r="34" spans="1:42" x14ac:dyDescent="0.3">
      <c r="A34" t="s">
        <v>59</v>
      </c>
      <c r="C34" s="415">
        <v>1.1235161870000001</v>
      </c>
      <c r="D34" s="415">
        <v>1.3786870499999999</v>
      </c>
      <c r="E34" s="415">
        <v>1.9649280579999999</v>
      </c>
      <c r="F34" s="415">
        <v>1.679316547</v>
      </c>
      <c r="G34" s="415">
        <v>0.43869536199999998</v>
      </c>
      <c r="H34">
        <v>0.38644684899999998</v>
      </c>
      <c r="I34">
        <v>0.15311024100000001</v>
      </c>
      <c r="K34" s="416">
        <v>1.6748201439999999</v>
      </c>
      <c r="L34" s="416">
        <v>0.16198106300000001</v>
      </c>
      <c r="M34">
        <v>8.4110962999999997E-2</v>
      </c>
      <c r="N34">
        <v>2.1277298E-2</v>
      </c>
      <c r="P34" s="417">
        <v>84.88</v>
      </c>
      <c r="Q34" s="417">
        <v>0.33107775299999997</v>
      </c>
      <c r="R34" s="417">
        <v>27954.5</v>
      </c>
      <c r="S34" s="417">
        <v>1386.3</v>
      </c>
      <c r="T34">
        <v>2.9248696000000001E-2</v>
      </c>
      <c r="U34">
        <v>2.9297540000000001E-3</v>
      </c>
      <c r="W34" s="420">
        <v>12.1</v>
      </c>
      <c r="X34" s="420">
        <v>1.9</v>
      </c>
      <c r="Y34">
        <v>0.232276908</v>
      </c>
      <c r="Z34">
        <v>4.1445865999999998E-2</v>
      </c>
      <c r="AB34" s="421">
        <v>72.599999999999994</v>
      </c>
      <c r="AC34" s="421">
        <v>0.4</v>
      </c>
      <c r="AD34" s="421">
        <v>34.5</v>
      </c>
      <c r="AE34">
        <v>0.10652526800000001</v>
      </c>
      <c r="AF34">
        <v>7.69464E-3</v>
      </c>
      <c r="AH34">
        <v>0.75414407606393696</v>
      </c>
      <c r="AI34">
        <v>0.22645779899999999</v>
      </c>
      <c r="AP34" s="422">
        <v>1.5998381120682501</v>
      </c>
    </row>
    <row r="35" spans="1:42" x14ac:dyDescent="0.3">
      <c r="C35">
        <v>0.41459729099999998</v>
      </c>
      <c r="D35">
        <v>0.180055881</v>
      </c>
      <c r="E35">
        <v>0.17075683799999999</v>
      </c>
      <c r="F35">
        <v>0.22839735899999999</v>
      </c>
      <c r="G35">
        <v>6.1926309999999997E-3</v>
      </c>
      <c r="K35">
        <v>0.391388974</v>
      </c>
      <c r="L35">
        <v>0.60861102600000005</v>
      </c>
      <c r="P35">
        <v>2.97371E-4</v>
      </c>
      <c r="Q35">
        <v>0.83641048900000003</v>
      </c>
      <c r="R35">
        <v>9.0533865000000005E-2</v>
      </c>
      <c r="S35">
        <v>7.2758274999999997E-2</v>
      </c>
      <c r="W35">
        <v>4.6872499999999996E-3</v>
      </c>
      <c r="X35">
        <v>0.99531274999999997</v>
      </c>
      <c r="AB35">
        <v>3.6791140999999999E-2</v>
      </c>
      <c r="AC35">
        <v>9.6513222999999995E-2</v>
      </c>
      <c r="AD35">
        <v>0.86669563599999999</v>
      </c>
      <c r="AP35" s="422"/>
    </row>
    <row r="36" spans="1:42" x14ac:dyDescent="0.3">
      <c r="C36">
        <v>0.16426344700000001</v>
      </c>
      <c r="D36">
        <v>7.1338139999999994E-2</v>
      </c>
      <c r="E36">
        <v>6.7653858999999997E-2</v>
      </c>
      <c r="F36">
        <v>9.0491033999999998E-2</v>
      </c>
      <c r="G36">
        <v>2.4535199999999998E-3</v>
      </c>
      <c r="K36">
        <v>9.9008494000000002E-2</v>
      </c>
      <c r="L36">
        <v>0.15395850599999999</v>
      </c>
      <c r="P36" s="418">
        <v>2.9799999999999999E-5</v>
      </c>
      <c r="Q36">
        <v>8.3780728999999998E-2</v>
      </c>
      <c r="R36">
        <v>9.0685060000000005E-3</v>
      </c>
      <c r="S36">
        <v>7.2879779999999996E-3</v>
      </c>
      <c r="W36">
        <v>8.3635999999999997E-4</v>
      </c>
      <c r="X36">
        <v>0.17759664</v>
      </c>
      <c r="AB36">
        <v>2.657534E-3</v>
      </c>
      <c r="AC36">
        <v>6.9714399999999998E-3</v>
      </c>
      <c r="AD36">
        <v>6.2604025999999993E-2</v>
      </c>
      <c r="AP36" s="422"/>
    </row>
    <row r="37" spans="1:42" x14ac:dyDescent="0.3">
      <c r="AP37" s="422"/>
    </row>
    <row r="38" spans="1:42" x14ac:dyDescent="0.3">
      <c r="A38" s="414" t="s">
        <v>97</v>
      </c>
      <c r="C38" t="s">
        <v>36</v>
      </c>
      <c r="D38" t="s">
        <v>37</v>
      </c>
      <c r="E38" t="s">
        <v>38</v>
      </c>
      <c r="F38" t="s">
        <v>39</v>
      </c>
      <c r="G38" t="s">
        <v>40</v>
      </c>
      <c r="K38" t="s">
        <v>41</v>
      </c>
      <c r="L38" t="s">
        <v>42</v>
      </c>
      <c r="P38" t="s">
        <v>43</v>
      </c>
      <c r="Q38" t="s">
        <v>25</v>
      </c>
      <c r="R38" t="s">
        <v>26</v>
      </c>
      <c r="S38" t="s">
        <v>27</v>
      </c>
      <c r="W38" t="s">
        <v>28</v>
      </c>
      <c r="X38" t="s">
        <v>44</v>
      </c>
      <c r="AB38" t="s">
        <v>30</v>
      </c>
      <c r="AC38" t="s">
        <v>45</v>
      </c>
      <c r="AD38" t="s">
        <v>32</v>
      </c>
      <c r="AP38" s="422"/>
    </row>
    <row r="39" spans="1:42" x14ac:dyDescent="0.3">
      <c r="A39" t="s">
        <v>46</v>
      </c>
      <c r="AP39" s="422"/>
    </row>
    <row r="40" spans="1:42" x14ac:dyDescent="0.3">
      <c r="A40" t="s">
        <v>50</v>
      </c>
      <c r="C40" s="415">
        <v>0.52423822499999995</v>
      </c>
      <c r="D40" s="415">
        <v>0.70095021999999996</v>
      </c>
      <c r="E40" s="415">
        <v>1.2733390179999999</v>
      </c>
      <c r="F40" s="415">
        <v>0.99797316800000002</v>
      </c>
      <c r="G40" s="415">
        <v>0.38207645099999998</v>
      </c>
      <c r="H40">
        <v>3.2913132999999997E-2</v>
      </c>
      <c r="I40">
        <v>1.3040183E-2</v>
      </c>
      <c r="K40" s="416">
        <v>1.6071220820000001</v>
      </c>
      <c r="L40" s="416">
        <v>0.90428256699999998</v>
      </c>
      <c r="M40">
        <v>0.15413610799999999</v>
      </c>
      <c r="N40">
        <v>3.8991349000000002E-2</v>
      </c>
      <c r="P40" s="417">
        <v>46.6</v>
      </c>
      <c r="Q40" s="417">
        <v>0.30430312100000001</v>
      </c>
      <c r="R40" s="417">
        <v>8157.5933000000005</v>
      </c>
      <c r="S40" s="417">
        <v>538.67999999999995</v>
      </c>
      <c r="T40">
        <v>6.2955889999999999E-3</v>
      </c>
      <c r="U40">
        <v>6.3060999999999998E-4</v>
      </c>
      <c r="W40" s="420">
        <v>23.4</v>
      </c>
      <c r="X40" s="420">
        <v>290.91000000000003</v>
      </c>
      <c r="Y40">
        <v>5.5788319999999997E-3</v>
      </c>
      <c r="Z40">
        <v>9.9544799999999991E-4</v>
      </c>
      <c r="AB40" s="421">
        <v>41.5</v>
      </c>
      <c r="AC40" s="421">
        <v>3.43</v>
      </c>
      <c r="AD40" s="421">
        <v>33.6</v>
      </c>
      <c r="AE40">
        <v>0</v>
      </c>
      <c r="AF40">
        <v>0</v>
      </c>
      <c r="AH40">
        <v>0.26942021833256002</v>
      </c>
      <c r="AI40">
        <v>5.3657589999999998E-2</v>
      </c>
      <c r="AP40" s="422">
        <v>0.19869385795651201</v>
      </c>
    </row>
    <row r="41" spans="1:42" x14ac:dyDescent="0.3">
      <c r="A41" t="s">
        <v>51</v>
      </c>
      <c r="C41" s="415">
        <v>0.54720814500000003</v>
      </c>
      <c r="D41" s="415">
        <v>0.663852424</v>
      </c>
      <c r="E41" s="415">
        <v>1.2846516670000001</v>
      </c>
      <c r="F41" s="415">
        <v>1.00856637</v>
      </c>
      <c r="G41" s="415">
        <v>0.36686075899999998</v>
      </c>
      <c r="H41">
        <v>3.1693168000000001E-2</v>
      </c>
      <c r="I41">
        <v>1.2556833E-2</v>
      </c>
      <c r="K41" s="416">
        <v>1.6428623760000001</v>
      </c>
      <c r="L41" s="416">
        <v>0.89890230500000001</v>
      </c>
      <c r="M41">
        <v>0.16536759500000001</v>
      </c>
      <c r="N41">
        <v>4.1832543999999999E-2</v>
      </c>
      <c r="P41" s="417">
        <v>48.02</v>
      </c>
      <c r="Q41" s="417">
        <v>0.29892696800000002</v>
      </c>
      <c r="R41" s="417">
        <v>9187.7098999999998</v>
      </c>
      <c r="S41" s="417">
        <v>648.70659999999998</v>
      </c>
      <c r="T41">
        <v>3.2851010999999999E-2</v>
      </c>
      <c r="U41">
        <v>3.2905870000000002E-3</v>
      </c>
      <c r="W41" s="420">
        <v>23.4</v>
      </c>
      <c r="X41" s="420">
        <v>294.05</v>
      </c>
      <c r="Y41">
        <v>0</v>
      </c>
      <c r="Z41">
        <v>0</v>
      </c>
      <c r="AB41" s="421">
        <v>46.5</v>
      </c>
      <c r="AC41" s="421">
        <v>3.53</v>
      </c>
      <c r="AD41" s="421">
        <v>35</v>
      </c>
      <c r="AE41">
        <v>3.8233511999999997E-2</v>
      </c>
      <c r="AF41">
        <v>2.761721E-3</v>
      </c>
      <c r="AH41">
        <v>0.30540130050620001</v>
      </c>
      <c r="AI41">
        <v>6.0441685000000002E-2</v>
      </c>
      <c r="AP41" s="422">
        <v>0.22943908697200699</v>
      </c>
    </row>
    <row r="42" spans="1:42" x14ac:dyDescent="0.3">
      <c r="A42" t="s">
        <v>52</v>
      </c>
      <c r="C42" s="415">
        <v>0.54609134699999995</v>
      </c>
      <c r="D42" s="415">
        <v>0.67389182199999997</v>
      </c>
      <c r="E42" s="415">
        <v>1.2936883180000001</v>
      </c>
      <c r="F42" s="415">
        <v>1.0218896790000001</v>
      </c>
      <c r="G42" s="415">
        <v>0.38553080200000001</v>
      </c>
      <c r="H42">
        <v>3.8447852999999997E-2</v>
      </c>
      <c r="I42">
        <v>1.523304E-2</v>
      </c>
      <c r="K42" s="416">
        <v>1.6743722750000001</v>
      </c>
      <c r="L42" s="416">
        <v>0.89246210599999998</v>
      </c>
      <c r="M42">
        <v>0.17498807699999999</v>
      </c>
      <c r="N42">
        <v>4.4266209000000001E-2</v>
      </c>
      <c r="P42" s="417">
        <v>49.36</v>
      </c>
      <c r="Q42" s="417">
        <v>0.29355081500000002</v>
      </c>
      <c r="R42" s="417">
        <v>10186.1399</v>
      </c>
      <c r="S42" s="417">
        <v>758.73520699999995</v>
      </c>
      <c r="T42">
        <v>5.9480407999999999E-2</v>
      </c>
      <c r="U42">
        <v>5.9579740000000004E-3</v>
      </c>
      <c r="W42" s="420">
        <v>26.8</v>
      </c>
      <c r="X42" s="420">
        <v>291.02</v>
      </c>
      <c r="Y42">
        <v>5.4590790000000004E-3</v>
      </c>
      <c r="Z42">
        <v>9.7408E-4</v>
      </c>
      <c r="AB42" s="421">
        <v>49.1</v>
      </c>
      <c r="AC42" s="421">
        <v>3.57</v>
      </c>
      <c r="AD42" s="421">
        <v>36.4</v>
      </c>
      <c r="AE42">
        <v>5.8627219000000001E-2</v>
      </c>
      <c r="AF42">
        <v>4.2348200000000003E-3</v>
      </c>
      <c r="AH42">
        <v>0.353415866727329</v>
      </c>
      <c r="AI42">
        <v>7.0666122999999997E-2</v>
      </c>
      <c r="AP42" s="422">
        <v>0.26494173082124001</v>
      </c>
    </row>
    <row r="43" spans="1:42" x14ac:dyDescent="0.3">
      <c r="A43" t="s">
        <v>53</v>
      </c>
      <c r="C43" s="415">
        <v>0.55201747000000001</v>
      </c>
      <c r="D43" s="415">
        <v>0.68842694000000004</v>
      </c>
      <c r="E43" s="415">
        <v>1.29610911</v>
      </c>
      <c r="F43" s="415">
        <v>1.0377902080000001</v>
      </c>
      <c r="G43" s="415">
        <v>0.38244376099999999</v>
      </c>
      <c r="H43">
        <v>4.8795356999999998E-2</v>
      </c>
      <c r="I43">
        <v>1.9332721000000001E-2</v>
      </c>
      <c r="K43" s="416">
        <v>1.7014496969999999</v>
      </c>
      <c r="L43" s="416">
        <v>0.88842750199999998</v>
      </c>
      <c r="M43">
        <v>0.180383656</v>
      </c>
      <c r="N43">
        <v>4.5631112000000001E-2</v>
      </c>
      <c r="P43" s="417">
        <v>51.67</v>
      </c>
      <c r="Q43" s="417">
        <v>0.28572747500000001</v>
      </c>
      <c r="R43" s="417">
        <v>11050.5137</v>
      </c>
      <c r="S43" s="417">
        <v>870.42620399999998</v>
      </c>
      <c r="T43">
        <v>9.7607264999999999E-2</v>
      </c>
      <c r="U43">
        <v>9.7770270000000006E-3</v>
      </c>
      <c r="W43" s="420">
        <v>26.8</v>
      </c>
      <c r="X43" s="420">
        <v>293.19</v>
      </c>
      <c r="Y43">
        <v>1.77988E-3</v>
      </c>
      <c r="Z43">
        <v>3.1758900000000001E-4</v>
      </c>
      <c r="AB43" s="421">
        <v>50.5</v>
      </c>
      <c r="AC43" s="421">
        <v>3.68</v>
      </c>
      <c r="AD43" s="421">
        <v>37.799999999999997</v>
      </c>
      <c r="AE43">
        <v>7.0320605999999994E-2</v>
      </c>
      <c r="AF43">
        <v>5.0794680000000002E-3</v>
      </c>
      <c r="AH43">
        <v>0.39628973958395902</v>
      </c>
      <c r="AI43">
        <v>8.0137917000000003E-2</v>
      </c>
      <c r="AP43" s="422">
        <v>0.30593793610727998</v>
      </c>
    </row>
    <row r="44" spans="1:42" x14ac:dyDescent="0.3">
      <c r="A44" t="s">
        <v>54</v>
      </c>
      <c r="C44" s="415">
        <v>0.58016869900000001</v>
      </c>
      <c r="D44" s="415">
        <v>0.68553485199999997</v>
      </c>
      <c r="E44" s="415">
        <v>1.298598267</v>
      </c>
      <c r="F44" s="415">
        <v>1.0415428259999999</v>
      </c>
      <c r="G44" s="415">
        <v>0.38427559500000003</v>
      </c>
      <c r="H44">
        <v>7.9554554999999999E-2</v>
      </c>
      <c r="I44">
        <v>3.1519513999999998E-2</v>
      </c>
      <c r="K44" s="416">
        <v>1.1351844179999999</v>
      </c>
      <c r="L44" s="416">
        <v>0.884135593</v>
      </c>
      <c r="M44">
        <v>2.8150807999999999E-2</v>
      </c>
      <c r="N44">
        <v>7.1212259999999996E-3</v>
      </c>
      <c r="P44" s="417">
        <v>53.87</v>
      </c>
      <c r="Q44" s="417">
        <v>0.28019406600000002</v>
      </c>
      <c r="R44" s="417">
        <v>11919.3541</v>
      </c>
      <c r="S44" s="417">
        <v>952.846003</v>
      </c>
      <c r="T44">
        <v>0.12448812200000001</v>
      </c>
      <c r="U44">
        <v>1.2469602E-2</v>
      </c>
      <c r="W44" s="420">
        <v>26.8</v>
      </c>
      <c r="X44" s="420">
        <v>218.65</v>
      </c>
      <c r="Y44">
        <v>0.13396543899999999</v>
      </c>
      <c r="Z44">
        <v>2.3903855000000002E-2</v>
      </c>
      <c r="AB44" s="421">
        <v>53.3</v>
      </c>
      <c r="AC44" s="421">
        <v>3.7</v>
      </c>
      <c r="AD44" s="421">
        <v>39.200000000000003</v>
      </c>
      <c r="AE44">
        <v>9.1952713000000005E-2</v>
      </c>
      <c r="AF44">
        <v>6.6420200000000002E-3</v>
      </c>
      <c r="AH44">
        <v>0.357769232137024</v>
      </c>
      <c r="AI44">
        <v>8.1656217000000003E-2</v>
      </c>
      <c r="AK44">
        <v>0.17923106799999999</v>
      </c>
      <c r="AL44">
        <v>5.3657589999999998E-2</v>
      </c>
      <c r="AM44">
        <v>0.1</v>
      </c>
      <c r="AN44">
        <v>4.1691731000000003E-2</v>
      </c>
      <c r="AP44" s="422">
        <v>0.35327775831861802</v>
      </c>
    </row>
    <row r="45" spans="1:42" x14ac:dyDescent="0.3">
      <c r="A45" t="s">
        <v>55</v>
      </c>
      <c r="C45" s="415">
        <v>0.587407385</v>
      </c>
      <c r="D45" s="415">
        <v>0.68569850700000001</v>
      </c>
      <c r="E45" s="415">
        <v>1.285746061</v>
      </c>
      <c r="F45" s="415">
        <v>1.021417724</v>
      </c>
      <c r="G45" s="415">
        <v>0.35949067400000001</v>
      </c>
      <c r="H45">
        <v>8.3684555999999993E-2</v>
      </c>
      <c r="I45">
        <v>3.3155821000000002E-2</v>
      </c>
      <c r="K45" s="416">
        <v>1.162861833</v>
      </c>
      <c r="L45" s="416">
        <v>0.87986233000000003</v>
      </c>
      <c r="M45">
        <v>2.9517147000000001E-2</v>
      </c>
      <c r="N45">
        <v>7.4668640000000001E-3</v>
      </c>
      <c r="P45" s="417">
        <v>55.74</v>
      </c>
      <c r="Q45" s="417">
        <v>0.26738602900000003</v>
      </c>
      <c r="R45" s="417">
        <v>12880.938599999999</v>
      </c>
      <c r="S45" s="417">
        <v>1014.11594</v>
      </c>
      <c r="T45">
        <v>0.17896804299999999</v>
      </c>
      <c r="U45">
        <v>1.7926692000000001E-2</v>
      </c>
      <c r="W45" s="420">
        <v>26.8</v>
      </c>
      <c r="X45" s="420">
        <v>224.55</v>
      </c>
      <c r="Y45">
        <v>0.123483101</v>
      </c>
      <c r="Z45">
        <v>2.2033460000000001E-2</v>
      </c>
      <c r="AB45" s="421">
        <v>56.1</v>
      </c>
      <c r="AC45" s="421">
        <v>3.82</v>
      </c>
      <c r="AD45" s="421">
        <v>40.299999999999997</v>
      </c>
      <c r="AE45">
        <v>0.113281322</v>
      </c>
      <c r="AF45">
        <v>8.1826499999999996E-3</v>
      </c>
      <c r="AH45">
        <v>0.39168757785703501</v>
      </c>
      <c r="AI45">
        <v>8.8765487000000004E-2</v>
      </c>
      <c r="AP45" s="422">
        <v>0.40794278771254899</v>
      </c>
    </row>
    <row r="46" spans="1:42" x14ac:dyDescent="0.3">
      <c r="A46" t="s">
        <v>56</v>
      </c>
      <c r="C46" s="415">
        <v>0.58963753699999999</v>
      </c>
      <c r="D46" s="415">
        <v>0.70867203099999998</v>
      </c>
      <c r="E46" s="415">
        <v>1.306003346</v>
      </c>
      <c r="F46" s="415">
        <v>1.0417716880000001</v>
      </c>
      <c r="G46" s="415">
        <v>0.35418083099999997</v>
      </c>
      <c r="H46">
        <v>9.4769080000000006E-2</v>
      </c>
      <c r="I46">
        <v>3.7547509E-2</v>
      </c>
      <c r="K46" s="416">
        <v>1.227786187</v>
      </c>
      <c r="L46" s="416">
        <v>0.84520603299999997</v>
      </c>
      <c r="M46">
        <v>3.6660437999999997E-2</v>
      </c>
      <c r="N46">
        <v>9.2738809999999994E-3</v>
      </c>
      <c r="P46" s="417">
        <v>57.33</v>
      </c>
      <c r="Q46" s="417">
        <v>0.26378983299999997</v>
      </c>
      <c r="R46" s="417">
        <v>14030.8892</v>
      </c>
      <c r="S46" s="417">
        <v>1170.9117719999999</v>
      </c>
      <c r="T46">
        <v>0.19136550899999999</v>
      </c>
      <c r="U46">
        <v>1.9168509E-2</v>
      </c>
      <c r="W46" s="420">
        <v>26.8</v>
      </c>
      <c r="X46" s="420">
        <v>217.56</v>
      </c>
      <c r="Y46">
        <v>0.13590201199999999</v>
      </c>
      <c r="Z46">
        <v>2.4249403999999999E-2</v>
      </c>
      <c r="AB46" s="421">
        <v>58.9</v>
      </c>
      <c r="AC46" s="421">
        <v>3.51</v>
      </c>
      <c r="AD46" s="421">
        <v>37.5</v>
      </c>
      <c r="AE46">
        <v>0.13187565900000001</v>
      </c>
      <c r="AF46">
        <v>9.5257750000000002E-3</v>
      </c>
      <c r="AH46">
        <v>0.44085036133699601</v>
      </c>
      <c r="AI46">
        <v>9.9765077999999993E-2</v>
      </c>
      <c r="AP46" s="422">
        <v>0.47106650256933502</v>
      </c>
    </row>
    <row r="47" spans="1:42" x14ac:dyDescent="0.3">
      <c r="A47" t="s">
        <v>57</v>
      </c>
      <c r="C47" s="415">
        <v>0.61967452199999995</v>
      </c>
      <c r="D47" s="415">
        <v>0.74155148999999998</v>
      </c>
      <c r="E47" s="415">
        <v>1.347766067</v>
      </c>
      <c r="F47" s="415">
        <v>1.0720841210000001</v>
      </c>
      <c r="G47" s="415">
        <v>0.37086114599999997</v>
      </c>
      <c r="H47">
        <v>0.14516710799999999</v>
      </c>
      <c r="I47">
        <v>5.7515207999999998E-2</v>
      </c>
      <c r="K47" s="416">
        <v>1.297722979</v>
      </c>
      <c r="L47" s="416">
        <v>0.81028602100000002</v>
      </c>
      <c r="M47">
        <v>5.3858627999999999E-2</v>
      </c>
      <c r="N47">
        <v>1.3624456E-2</v>
      </c>
      <c r="P47" s="417">
        <v>58.77</v>
      </c>
      <c r="Q47" s="417">
        <v>0.26656917000000002</v>
      </c>
      <c r="R47" s="417">
        <v>15373.0795</v>
      </c>
      <c r="S47" s="417">
        <v>1367.0301119999999</v>
      </c>
      <c r="T47">
        <v>0.19224817799999999</v>
      </c>
      <c r="U47">
        <v>1.9256922999999999E-2</v>
      </c>
      <c r="W47" s="420">
        <v>26.8</v>
      </c>
      <c r="X47" s="420">
        <v>200.1</v>
      </c>
      <c r="Y47">
        <v>0.16692284099999999</v>
      </c>
      <c r="Z47">
        <v>2.9784543E-2</v>
      </c>
      <c r="AB47" s="421">
        <v>61.7</v>
      </c>
      <c r="AC47" s="421">
        <v>3.71</v>
      </c>
      <c r="AD47" s="421">
        <v>39.1</v>
      </c>
      <c r="AE47">
        <v>0.15414888400000001</v>
      </c>
      <c r="AF47">
        <v>1.1134636E-2</v>
      </c>
      <c r="AH47">
        <v>0.57412156757424004</v>
      </c>
      <c r="AI47">
        <v>0.131315766</v>
      </c>
      <c r="AP47" s="422">
        <v>0.54395777184144301</v>
      </c>
    </row>
    <row r="48" spans="1:42" x14ac:dyDescent="0.3">
      <c r="A48" t="s">
        <v>58</v>
      </c>
      <c r="C48" s="415">
        <v>0.65539038000000005</v>
      </c>
      <c r="D48" s="415">
        <v>0.77388031400000001</v>
      </c>
      <c r="E48" s="415">
        <v>1.3967056870000001</v>
      </c>
      <c r="F48" s="415">
        <v>1.1030767640000001</v>
      </c>
      <c r="G48" s="415">
        <v>0.37863459900000002</v>
      </c>
      <c r="H48">
        <v>0.20182385</v>
      </c>
      <c r="I48">
        <v>7.9962609000000004E-2</v>
      </c>
      <c r="K48" s="416">
        <v>1.375347906</v>
      </c>
      <c r="L48" s="416">
        <v>0.77596463000000004</v>
      </c>
      <c r="M48">
        <v>7.6449046000000007E-2</v>
      </c>
      <c r="N48">
        <v>1.9339085999999998E-2</v>
      </c>
      <c r="P48" s="417">
        <v>60.07</v>
      </c>
      <c r="Q48" s="417">
        <v>0.29158114899999998</v>
      </c>
      <c r="R48" s="417">
        <v>16467.040799999999</v>
      </c>
      <c r="S48" s="417">
        <v>1154.6074000000001</v>
      </c>
      <c r="T48">
        <v>7.5202025000000006E-2</v>
      </c>
      <c r="U48">
        <v>7.5327609999999998E-3</v>
      </c>
      <c r="W48" s="420">
        <v>26.8</v>
      </c>
      <c r="X48" s="420">
        <v>182.64</v>
      </c>
      <c r="Y48">
        <v>0.19794385</v>
      </c>
      <c r="Z48">
        <v>3.5319715000000002E-2</v>
      </c>
      <c r="AB48" s="421">
        <v>64.5</v>
      </c>
      <c r="AC48" s="421">
        <v>3.74</v>
      </c>
      <c r="AD48" s="421">
        <v>36.1</v>
      </c>
      <c r="AE48">
        <v>0.16902103099999999</v>
      </c>
      <c r="AF48">
        <v>1.2208896E-2</v>
      </c>
      <c r="AH48">
        <v>0.66517939202359799</v>
      </c>
      <c r="AI48">
        <v>0.15436306699999999</v>
      </c>
      <c r="AP48" s="422">
        <v>0.62812799452484103</v>
      </c>
    </row>
    <row r="49" spans="1:42" x14ac:dyDescent="0.3">
      <c r="A49" t="s">
        <v>59</v>
      </c>
      <c r="C49" s="415">
        <v>0.68926750199999998</v>
      </c>
      <c r="D49" s="415">
        <v>0.80325074299999999</v>
      </c>
      <c r="E49" s="415">
        <v>1.459086404</v>
      </c>
      <c r="F49" s="415">
        <v>1.15841247</v>
      </c>
      <c r="G49" s="415">
        <v>0.361538582</v>
      </c>
      <c r="H49">
        <v>0.24315133899999999</v>
      </c>
      <c r="I49">
        <v>9.6336561000000001E-2</v>
      </c>
      <c r="K49" s="416">
        <v>1.459016128</v>
      </c>
      <c r="L49" s="416">
        <v>0.74509935599999999</v>
      </c>
      <c r="M49">
        <v>0.100488496</v>
      </c>
      <c r="N49">
        <v>2.5420273E-2</v>
      </c>
      <c r="P49" s="417">
        <v>61.14</v>
      </c>
      <c r="Q49" s="417">
        <v>0.30560013499999999</v>
      </c>
      <c r="R49" s="417">
        <v>18178.900000000001</v>
      </c>
      <c r="S49" s="417">
        <v>1540.6</v>
      </c>
      <c r="T49">
        <v>4.1493850999999998E-2</v>
      </c>
      <c r="U49">
        <v>4.1563149999999998E-3</v>
      </c>
      <c r="W49" s="420">
        <v>26.8</v>
      </c>
      <c r="X49" s="420">
        <v>165.18</v>
      </c>
      <c r="Y49">
        <v>0.22896496699999999</v>
      </c>
      <c r="Z49">
        <v>4.0854906000000003E-2</v>
      </c>
      <c r="AB49" s="421">
        <v>67.3</v>
      </c>
      <c r="AC49" s="421">
        <v>3.74</v>
      </c>
      <c r="AD49" s="421">
        <v>34.299999999999997</v>
      </c>
      <c r="AE49">
        <v>0.172539053</v>
      </c>
      <c r="AF49">
        <v>1.2463013E-2</v>
      </c>
      <c r="AH49">
        <v>0.77057683976567404</v>
      </c>
      <c r="AI49">
        <v>0.17923106799999999</v>
      </c>
      <c r="AP49" s="422">
        <v>0.72532243848664801</v>
      </c>
    </row>
    <row r="50" spans="1:42" x14ac:dyDescent="0.3">
      <c r="C50">
        <v>0.45876876900000002</v>
      </c>
      <c r="D50">
        <v>0.24009188000000001</v>
      </c>
      <c r="E50">
        <v>0.118997829</v>
      </c>
      <c r="F50">
        <v>0.12531020200000001</v>
      </c>
      <c r="G50">
        <v>5.6831318999999998E-2</v>
      </c>
      <c r="K50">
        <v>0.840643158</v>
      </c>
      <c r="L50">
        <v>0.159356842</v>
      </c>
      <c r="P50">
        <v>9.8854089999999995E-3</v>
      </c>
      <c r="Q50">
        <v>0.81177015200000002</v>
      </c>
      <c r="R50">
        <v>7.0541302E-2</v>
      </c>
      <c r="S50">
        <v>0.10780313699999999</v>
      </c>
      <c r="W50">
        <v>2.896324E-3</v>
      </c>
      <c r="X50">
        <v>0.99710367600000005</v>
      </c>
      <c r="AB50">
        <v>0.82482018000000001</v>
      </c>
      <c r="AC50">
        <v>4.2622694000000003E-2</v>
      </c>
      <c r="AD50">
        <v>0.132557126</v>
      </c>
      <c r="AP50" s="422"/>
    </row>
    <row r="51" spans="1:42" x14ac:dyDescent="0.3">
      <c r="C51">
        <v>0.18176418599999999</v>
      </c>
      <c r="D51">
        <v>9.5124402999999996E-2</v>
      </c>
      <c r="E51">
        <v>4.7146939999999998E-2</v>
      </c>
      <c r="F51">
        <v>4.9647902000000001E-2</v>
      </c>
      <c r="G51">
        <v>2.2516569E-2</v>
      </c>
      <c r="K51">
        <v>0.21265497799999999</v>
      </c>
      <c r="L51">
        <v>4.0312022000000003E-2</v>
      </c>
      <c r="P51">
        <v>9.9019199999999998E-4</v>
      </c>
      <c r="Q51">
        <v>8.1312580999999995E-2</v>
      </c>
      <c r="R51">
        <v>7.0659110000000002E-3</v>
      </c>
      <c r="S51">
        <v>1.0798317E-2</v>
      </c>
      <c r="W51">
        <v>5.1679999999999999E-4</v>
      </c>
      <c r="X51">
        <v>0.1779162</v>
      </c>
      <c r="AB51">
        <v>5.9579236000000001E-2</v>
      </c>
      <c r="AC51">
        <v>3.0787649999999998E-3</v>
      </c>
      <c r="AD51">
        <v>9.5749990000000007E-3</v>
      </c>
      <c r="AP51" s="422"/>
    </row>
    <row r="52" spans="1:42" x14ac:dyDescent="0.3">
      <c r="AP52" s="422"/>
    </row>
    <row r="53" spans="1:42" x14ac:dyDescent="0.3">
      <c r="A53" s="414" t="s">
        <v>98</v>
      </c>
      <c r="C53" t="s">
        <v>36</v>
      </c>
      <c r="D53" t="s">
        <v>37</v>
      </c>
      <c r="E53" t="s">
        <v>38</v>
      </c>
      <c r="F53" t="s">
        <v>39</v>
      </c>
      <c r="G53" t="s">
        <v>40</v>
      </c>
      <c r="K53" t="s">
        <v>41</v>
      </c>
      <c r="L53" t="s">
        <v>42</v>
      </c>
      <c r="P53" t="s">
        <v>43</v>
      </c>
      <c r="Q53" t="s">
        <v>25</v>
      </c>
      <c r="R53" t="s">
        <v>26</v>
      </c>
      <c r="S53" t="s">
        <v>27</v>
      </c>
      <c r="W53" t="s">
        <v>28</v>
      </c>
      <c r="X53" t="s">
        <v>44</v>
      </c>
      <c r="AB53" t="s">
        <v>30</v>
      </c>
      <c r="AC53" t="s">
        <v>45</v>
      </c>
      <c r="AD53" t="s">
        <v>32</v>
      </c>
      <c r="AP53" s="422"/>
    </row>
    <row r="54" spans="1:42" x14ac:dyDescent="0.3">
      <c r="A54" t="s">
        <v>46</v>
      </c>
      <c r="AP54" s="422"/>
    </row>
    <row r="55" spans="1:42" x14ac:dyDescent="0.3">
      <c r="A55" t="s">
        <v>50</v>
      </c>
      <c r="C55" s="415">
        <v>0.32194138500000002</v>
      </c>
      <c r="D55" s="415">
        <v>0.32431648299999999</v>
      </c>
      <c r="E55" s="415">
        <v>0.90878983099999999</v>
      </c>
      <c r="F55" s="415">
        <v>0.80338562199999997</v>
      </c>
      <c r="G55" s="415">
        <v>0.27305328699999998</v>
      </c>
      <c r="H55">
        <v>2.3439959E-2</v>
      </c>
      <c r="I55">
        <v>9.2869119999999996E-3</v>
      </c>
      <c r="K55" s="416">
        <v>0.75139899700000001</v>
      </c>
      <c r="L55" s="416">
        <v>1.1463359639999999</v>
      </c>
      <c r="M55">
        <v>8.9901561000000005E-2</v>
      </c>
      <c r="N55">
        <v>2.2742128E-2</v>
      </c>
      <c r="P55" s="417">
        <v>51.32</v>
      </c>
      <c r="Q55" s="417">
        <v>0.290478974</v>
      </c>
      <c r="R55" s="417">
        <v>7063.8949000000002</v>
      </c>
      <c r="S55" s="417">
        <v>814.36609999999996</v>
      </c>
      <c r="T55">
        <v>0.152701014</v>
      </c>
      <c r="U55">
        <v>1.5295602E-2</v>
      </c>
      <c r="W55" s="420">
        <v>18</v>
      </c>
      <c r="X55" s="420">
        <v>30.78</v>
      </c>
      <c r="Y55">
        <v>1.5859400000000001E-3</v>
      </c>
      <c r="Z55">
        <v>2.8298400000000001E-4</v>
      </c>
      <c r="AB55" s="421">
        <v>44.2</v>
      </c>
      <c r="AC55" s="421">
        <v>2.78</v>
      </c>
      <c r="AD55" s="421">
        <v>21.5</v>
      </c>
      <c r="AE55">
        <v>0</v>
      </c>
      <c r="AF55">
        <v>0</v>
      </c>
      <c r="AH55">
        <v>0.37533624382335501</v>
      </c>
      <c r="AI55">
        <v>4.7607626E-2</v>
      </c>
      <c r="AP55" s="422">
        <v>0.35</v>
      </c>
    </row>
    <row r="56" spans="1:42" x14ac:dyDescent="0.3">
      <c r="A56" t="s">
        <v>51</v>
      </c>
      <c r="C56" s="415">
        <v>0.33530526799999999</v>
      </c>
      <c r="D56" s="415">
        <v>0.34042097500000001</v>
      </c>
      <c r="E56" s="415">
        <v>0.90297636599999997</v>
      </c>
      <c r="F56" s="415">
        <v>0.79891679000000004</v>
      </c>
      <c r="G56" s="415">
        <v>0.27054999200000002</v>
      </c>
      <c r="H56">
        <v>1.4335593000000001E-2</v>
      </c>
      <c r="I56">
        <v>5.6797619999999997E-3</v>
      </c>
      <c r="K56" s="416">
        <v>0.78367799100000002</v>
      </c>
      <c r="L56" s="416">
        <v>1.1490806220000001</v>
      </c>
      <c r="M56">
        <v>9.2137037000000005E-2</v>
      </c>
      <c r="N56">
        <v>2.3307629999999999E-2</v>
      </c>
      <c r="P56" s="417">
        <v>52.88</v>
      </c>
      <c r="Q56" s="417">
        <v>0.28474478399999997</v>
      </c>
      <c r="R56" s="417">
        <v>7949.4694</v>
      </c>
      <c r="S56" s="417">
        <v>842.71</v>
      </c>
      <c r="T56">
        <v>8.8882749999999996E-2</v>
      </c>
      <c r="U56">
        <v>8.9031179999999998E-3</v>
      </c>
      <c r="W56" s="420">
        <v>18</v>
      </c>
      <c r="X56" s="420">
        <v>30.82</v>
      </c>
      <c r="Y56">
        <v>0</v>
      </c>
      <c r="Z56">
        <v>0</v>
      </c>
      <c r="AB56" s="421">
        <v>48.6</v>
      </c>
      <c r="AC56" s="421">
        <v>3.61</v>
      </c>
      <c r="AD56" s="421">
        <v>23.9</v>
      </c>
      <c r="AE56">
        <v>5.0437127999999998E-2</v>
      </c>
      <c r="AF56">
        <v>3.6432249999999999E-3</v>
      </c>
      <c r="AH56">
        <v>0.236944170101965</v>
      </c>
      <c r="AI56">
        <v>4.1533735000000002E-2</v>
      </c>
      <c r="AP56" s="422">
        <v>0.45</v>
      </c>
    </row>
    <row r="57" spans="1:42" x14ac:dyDescent="0.3">
      <c r="A57" t="s">
        <v>52</v>
      </c>
      <c r="C57" s="415">
        <v>0.34195671500000002</v>
      </c>
      <c r="D57" s="415">
        <v>0.34711348800000003</v>
      </c>
      <c r="E57" s="415">
        <v>0.90331542099999995</v>
      </c>
      <c r="F57" s="415">
        <v>0.80279284200000001</v>
      </c>
      <c r="G57" s="415">
        <v>0.27208801900000001</v>
      </c>
      <c r="H57">
        <v>9.3979279999999998E-3</v>
      </c>
      <c r="I57">
        <v>3.7234590000000001E-3</v>
      </c>
      <c r="K57" s="416">
        <v>0.81004732800000001</v>
      </c>
      <c r="L57" s="416">
        <v>1.1498866210000001</v>
      </c>
      <c r="M57">
        <v>9.4446923000000002E-2</v>
      </c>
      <c r="N57">
        <v>2.3891954999999999E-2</v>
      </c>
      <c r="P57" s="417">
        <v>54.3</v>
      </c>
      <c r="Q57" s="417">
        <v>0.29381891599999999</v>
      </c>
      <c r="R57" s="417">
        <v>8809.4364999999998</v>
      </c>
      <c r="S57" s="417">
        <v>928.47913400000004</v>
      </c>
      <c r="T57">
        <v>6.6126559999999997E-3</v>
      </c>
      <c r="U57">
        <v>6.6237000000000002E-4</v>
      </c>
      <c r="W57" s="420">
        <v>20.5</v>
      </c>
      <c r="X57" s="420">
        <v>30.59</v>
      </c>
      <c r="Y57">
        <v>9.1600919999999999E-3</v>
      </c>
      <c r="Z57">
        <v>1.6344630000000001E-3</v>
      </c>
      <c r="AB57" s="421">
        <v>50.6</v>
      </c>
      <c r="AC57" s="421">
        <v>2.98</v>
      </c>
      <c r="AD57" s="421">
        <v>26.3</v>
      </c>
      <c r="AE57">
        <v>9.5184642E-2</v>
      </c>
      <c r="AF57">
        <v>6.8754719999999997E-3</v>
      </c>
      <c r="AH57">
        <v>0.200745899194614</v>
      </c>
      <c r="AI57">
        <v>3.6787719000000003E-2</v>
      </c>
      <c r="AP57" s="422">
        <v>0.56000000000000005</v>
      </c>
    </row>
    <row r="58" spans="1:42" x14ac:dyDescent="0.3">
      <c r="A58" t="s">
        <v>53</v>
      </c>
      <c r="C58" s="415">
        <v>0.32390554100000002</v>
      </c>
      <c r="D58" s="415">
        <v>0.37435417100000001</v>
      </c>
      <c r="E58" s="415">
        <v>0.89051715600000003</v>
      </c>
      <c r="F58" s="415">
        <v>0.80268684700000004</v>
      </c>
      <c r="G58" s="415">
        <v>0.28113069800000001</v>
      </c>
      <c r="H58">
        <v>1.3764857E-2</v>
      </c>
      <c r="I58">
        <v>5.4536360000000004E-3</v>
      </c>
      <c r="K58" s="416">
        <v>0.82618073400000003</v>
      </c>
      <c r="L58" s="416">
        <v>1.1528275079999999</v>
      </c>
      <c r="M58">
        <v>9.7717666999999994E-2</v>
      </c>
      <c r="N58">
        <v>2.4719345E-2</v>
      </c>
      <c r="P58" s="417">
        <v>55.87</v>
      </c>
      <c r="Q58" s="417">
        <v>0.28974521199999997</v>
      </c>
      <c r="R58" s="417">
        <v>9453.9092000000001</v>
      </c>
      <c r="S58" s="417">
        <v>1017.114951</v>
      </c>
      <c r="T58">
        <v>6.4597267999999999E-2</v>
      </c>
      <c r="U58">
        <v>6.4705149999999996E-3</v>
      </c>
      <c r="W58" s="420">
        <v>20.5</v>
      </c>
      <c r="X58" s="420">
        <v>29.85</v>
      </c>
      <c r="Y58">
        <v>3.8467870000000001E-2</v>
      </c>
      <c r="Z58">
        <v>6.8639369999999996E-3</v>
      </c>
      <c r="AB58" s="421">
        <v>54.2</v>
      </c>
      <c r="AC58" s="421">
        <v>3.09</v>
      </c>
      <c r="AD58" s="421">
        <v>28.7</v>
      </c>
      <c r="AE58">
        <v>0.13641503499999999</v>
      </c>
      <c r="AF58">
        <v>9.853667E-3</v>
      </c>
      <c r="AH58">
        <v>0.23775287553357499</v>
      </c>
      <c r="AI58">
        <v>5.3361100000000002E-2</v>
      </c>
      <c r="AP58" s="422">
        <v>0.68</v>
      </c>
    </row>
    <row r="59" spans="1:42" x14ac:dyDescent="0.3">
      <c r="A59" t="s">
        <v>54</v>
      </c>
      <c r="C59" s="415">
        <v>0.34025093699999998</v>
      </c>
      <c r="D59" s="415">
        <v>0.37403372099999999</v>
      </c>
      <c r="E59" s="415">
        <v>0.88531354799999995</v>
      </c>
      <c r="F59" s="415">
        <v>0.79553096000000001</v>
      </c>
      <c r="G59" s="415">
        <v>0.29598366300000001</v>
      </c>
      <c r="H59">
        <v>2.6006119000000001E-2</v>
      </c>
      <c r="I59">
        <v>1.0303624000000001E-2</v>
      </c>
      <c r="K59" s="416">
        <v>0.42995957400000001</v>
      </c>
      <c r="L59" s="416">
        <v>1.1544678429999999</v>
      </c>
      <c r="M59">
        <v>8.3709523999999993E-2</v>
      </c>
      <c r="N59">
        <v>2.1175747000000002E-2</v>
      </c>
      <c r="P59" s="417">
        <v>57.27</v>
      </c>
      <c r="Q59" s="417">
        <v>0.28303714299999999</v>
      </c>
      <c r="R59" s="417">
        <v>10082.4516</v>
      </c>
      <c r="S59" s="417">
        <v>1132.3112719999999</v>
      </c>
      <c r="T59">
        <v>0.109438729</v>
      </c>
      <c r="U59">
        <v>1.0962148999999999E-2</v>
      </c>
      <c r="W59" s="420">
        <v>20.5</v>
      </c>
      <c r="X59" s="420">
        <v>29.23</v>
      </c>
      <c r="Y59">
        <v>6.3046144999999998E-2</v>
      </c>
      <c r="Z59">
        <v>1.1249512999999999E-2</v>
      </c>
      <c r="AB59" s="421">
        <v>55.5</v>
      </c>
      <c r="AC59" s="421">
        <v>3.16</v>
      </c>
      <c r="AD59" s="421">
        <v>31.1</v>
      </c>
      <c r="AE59">
        <v>0.165807169</v>
      </c>
      <c r="AF59">
        <v>1.1976749E-2</v>
      </c>
      <c r="AH59">
        <v>0.26190076538632001</v>
      </c>
      <c r="AI59">
        <v>6.5667781999999994E-2</v>
      </c>
      <c r="AK59">
        <v>0.26787882299999999</v>
      </c>
      <c r="AL59">
        <v>3.6787719000000003E-2</v>
      </c>
      <c r="AM59">
        <v>0.1</v>
      </c>
      <c r="AN59">
        <v>7.5983171000000002E-2</v>
      </c>
      <c r="AP59" s="422">
        <v>0.81</v>
      </c>
    </row>
    <row r="60" spans="1:42" x14ac:dyDescent="0.3">
      <c r="A60" t="s">
        <v>55</v>
      </c>
      <c r="C60" s="415">
        <v>0.33407292399999999</v>
      </c>
      <c r="D60" s="415">
        <v>0.37408475699999999</v>
      </c>
      <c r="E60" s="415">
        <v>0.88199097699999995</v>
      </c>
      <c r="F60" s="415">
        <v>0.78419249099999999</v>
      </c>
      <c r="G60" s="415">
        <v>0.25835077899999997</v>
      </c>
      <c r="H60">
        <v>1.9052079E-2</v>
      </c>
      <c r="I60">
        <v>7.5484339999999997E-3</v>
      </c>
      <c r="K60" s="416">
        <v>0.33929936100000002</v>
      </c>
      <c r="L60" s="416">
        <v>1.1556410260000001</v>
      </c>
      <c r="M60">
        <v>8.4194680999999993E-2</v>
      </c>
      <c r="N60">
        <v>2.1298476E-2</v>
      </c>
      <c r="P60" s="417">
        <v>58.59</v>
      </c>
      <c r="Q60" s="417">
        <v>0.27401562000000002</v>
      </c>
      <c r="R60" s="417">
        <v>10787.5059</v>
      </c>
      <c r="S60" s="417">
        <v>1127.197862</v>
      </c>
      <c r="T60">
        <v>0.15355486800000001</v>
      </c>
      <c r="U60">
        <v>1.538113E-2</v>
      </c>
      <c r="W60" s="420">
        <v>20.5</v>
      </c>
      <c r="X60" s="420">
        <v>28.51</v>
      </c>
      <c r="Y60">
        <v>9.1591299000000001E-2</v>
      </c>
      <c r="Z60">
        <v>1.6342909999999999E-2</v>
      </c>
      <c r="AB60" s="421">
        <v>56.8</v>
      </c>
      <c r="AC60" s="421">
        <v>3.24</v>
      </c>
      <c r="AD60" s="421">
        <v>31.4</v>
      </c>
      <c r="AE60">
        <v>0.17523691999999999</v>
      </c>
      <c r="AF60">
        <v>1.2657888000000001E-2</v>
      </c>
      <c r="AH60">
        <v>0.27456390130893099</v>
      </c>
      <c r="AI60">
        <v>7.3228838000000004E-2</v>
      </c>
      <c r="AP60" s="422">
        <v>0.94</v>
      </c>
    </row>
    <row r="61" spans="1:42" x14ac:dyDescent="0.3">
      <c r="A61" t="s">
        <v>56</v>
      </c>
      <c r="C61" s="415">
        <v>0.34833076800000001</v>
      </c>
      <c r="D61" s="415">
        <v>0.36848772400000002</v>
      </c>
      <c r="E61" s="415">
        <v>0.89711070199999998</v>
      </c>
      <c r="F61" s="415">
        <v>0.79160715599999998</v>
      </c>
      <c r="G61" s="415">
        <v>0.25222505200000001</v>
      </c>
      <c r="H61">
        <v>6.3637753000000005E-2</v>
      </c>
      <c r="I61">
        <v>2.5213277999999999E-2</v>
      </c>
      <c r="K61" s="416">
        <v>0.36364531</v>
      </c>
      <c r="L61" s="416">
        <v>1.1316105080000001</v>
      </c>
      <c r="M61">
        <v>8.0287485000000006E-2</v>
      </c>
      <c r="N61">
        <v>2.0310083999999999E-2</v>
      </c>
      <c r="P61" s="417">
        <v>59.85</v>
      </c>
      <c r="Q61" s="417">
        <v>0.27689851999999998</v>
      </c>
      <c r="R61" s="417">
        <v>11750.0105</v>
      </c>
      <c r="S61" s="417">
        <v>1149.5510280000001</v>
      </c>
      <c r="T61">
        <v>0.169028343</v>
      </c>
      <c r="U61">
        <v>1.6931062E-2</v>
      </c>
      <c r="W61" s="420">
        <v>20.5</v>
      </c>
      <c r="X61" s="420">
        <v>27.6</v>
      </c>
      <c r="Y61">
        <v>0.127670426</v>
      </c>
      <c r="Z61">
        <v>2.2780617E-2</v>
      </c>
      <c r="AB61" s="421">
        <v>58.1</v>
      </c>
      <c r="AC61" s="421">
        <v>3.01</v>
      </c>
      <c r="AD61" s="421">
        <v>26.6</v>
      </c>
      <c r="AE61">
        <v>6.0137068000000002E-2</v>
      </c>
      <c r="AF61">
        <v>4.343881E-3</v>
      </c>
      <c r="AH61">
        <v>0.29656280998324602</v>
      </c>
      <c r="AI61">
        <v>8.9578922000000005E-2</v>
      </c>
      <c r="AP61" s="422">
        <v>1.0900000000000001</v>
      </c>
    </row>
    <row r="62" spans="1:42" x14ac:dyDescent="0.3">
      <c r="A62" t="s">
        <v>57</v>
      </c>
      <c r="C62" s="415">
        <v>0.35193177399999998</v>
      </c>
      <c r="D62" s="415">
        <v>0.390543998</v>
      </c>
      <c r="E62" s="415">
        <v>0.91082051900000005</v>
      </c>
      <c r="F62" s="415">
        <v>0.80790024599999999</v>
      </c>
      <c r="G62" s="415">
        <v>0.29847406199999998</v>
      </c>
      <c r="H62">
        <v>0.14417237999999999</v>
      </c>
      <c r="I62">
        <v>5.7121097000000003E-2</v>
      </c>
      <c r="K62" s="416">
        <v>0.39218762099999999</v>
      </c>
      <c r="L62" s="416">
        <v>1.106519874</v>
      </c>
      <c r="M62">
        <v>9.0190289000000007E-2</v>
      </c>
      <c r="N62">
        <v>2.2815167000000001E-2</v>
      </c>
      <c r="P62" s="417">
        <v>61.29</v>
      </c>
      <c r="Q62" s="417">
        <v>0.28281811299999998</v>
      </c>
      <c r="R62" s="417">
        <v>12902.3632</v>
      </c>
      <c r="S62" s="417">
        <v>1207.7311340000001</v>
      </c>
      <c r="T62">
        <v>0.161393434</v>
      </c>
      <c r="U62">
        <v>1.6166296E-2</v>
      </c>
      <c r="W62" s="420">
        <v>20.5</v>
      </c>
      <c r="X62" s="420">
        <v>26.4</v>
      </c>
      <c r="Y62">
        <v>0.17524804799999999</v>
      </c>
      <c r="Z62">
        <v>3.1270035000000002E-2</v>
      </c>
      <c r="AB62" s="421">
        <v>59.4</v>
      </c>
      <c r="AC62" s="421">
        <v>3.11</v>
      </c>
      <c r="AD62" s="421">
        <v>26</v>
      </c>
      <c r="AE62">
        <v>7.7358328000000004E-2</v>
      </c>
      <c r="AF62">
        <v>5.5878239999999999E-3</v>
      </c>
      <c r="AH62">
        <v>0.36536291605842502</v>
      </c>
      <c r="AI62">
        <v>0.132960419</v>
      </c>
      <c r="AP62" s="422">
        <v>1.25</v>
      </c>
    </row>
    <row r="63" spans="1:42" x14ac:dyDescent="0.3">
      <c r="A63" t="s">
        <v>58</v>
      </c>
      <c r="C63" s="415">
        <v>0.37718015900000001</v>
      </c>
      <c r="D63" s="415">
        <v>0.40235692899999997</v>
      </c>
      <c r="E63" s="415">
        <v>0.93787505599999998</v>
      </c>
      <c r="F63" s="415">
        <v>0.82890283600000003</v>
      </c>
      <c r="G63" s="415">
        <v>0.31662740700000003</v>
      </c>
      <c r="H63">
        <v>0.26461194900000001</v>
      </c>
      <c r="I63">
        <v>0.10483925400000001</v>
      </c>
      <c r="K63" s="416">
        <v>0.42246232900000003</v>
      </c>
      <c r="L63" s="416">
        <v>1.0819770769999999</v>
      </c>
      <c r="M63">
        <v>0.127003433</v>
      </c>
      <c r="N63">
        <v>3.2127677E-2</v>
      </c>
      <c r="P63" s="417">
        <v>62.53</v>
      </c>
      <c r="Q63" s="417">
        <v>0.31560196099999999</v>
      </c>
      <c r="R63" s="417">
        <v>13878.0082</v>
      </c>
      <c r="S63" s="417">
        <v>967.3732</v>
      </c>
      <c r="T63">
        <v>6.2448665E-2</v>
      </c>
      <c r="U63">
        <v>6.2552950000000001E-3</v>
      </c>
      <c r="W63" s="420">
        <v>20.5</v>
      </c>
      <c r="X63" s="420">
        <v>25.2</v>
      </c>
      <c r="Y63">
        <v>0.22282602100000001</v>
      </c>
      <c r="Z63">
        <v>3.9759515000000002E-2</v>
      </c>
      <c r="AB63" s="421">
        <v>60.7</v>
      </c>
      <c r="AC63" s="421">
        <v>3.22</v>
      </c>
      <c r="AD63" s="421">
        <v>25.5</v>
      </c>
      <c r="AE63">
        <v>0.116474336</v>
      </c>
      <c r="AF63">
        <v>8.4132909999999998E-3</v>
      </c>
      <c r="AH63">
        <v>0.45462810309157198</v>
      </c>
      <c r="AI63">
        <v>0.19139503199999999</v>
      </c>
      <c r="AP63" s="422">
        <v>1.42</v>
      </c>
    </row>
    <row r="64" spans="1:42" x14ac:dyDescent="0.3">
      <c r="A64" t="s">
        <v>59</v>
      </c>
      <c r="C64" s="415">
        <v>0.38592608699999997</v>
      </c>
      <c r="D64" s="415">
        <v>0.40385858200000002</v>
      </c>
      <c r="E64" s="415">
        <v>0.97427159399999996</v>
      </c>
      <c r="F64" s="415">
        <v>0.85210850699999996</v>
      </c>
      <c r="G64" s="415">
        <v>0.29686225999999999</v>
      </c>
      <c r="H64">
        <v>0.421581382</v>
      </c>
      <c r="I64">
        <v>0.167030544</v>
      </c>
      <c r="K64" s="416">
        <v>0.44919488400000002</v>
      </c>
      <c r="L64" s="416">
        <v>1.0582471259999999</v>
      </c>
      <c r="M64">
        <v>0.16041140000000001</v>
      </c>
      <c r="N64">
        <v>4.0578791000000003E-2</v>
      </c>
      <c r="P64" s="417">
        <v>63.42</v>
      </c>
      <c r="Q64" s="417">
        <v>0.30894558300000002</v>
      </c>
      <c r="R64" s="417">
        <v>15308.3</v>
      </c>
      <c r="S64" s="417">
        <v>1120.5</v>
      </c>
      <c r="T64">
        <v>3.1342272999999997E-2</v>
      </c>
      <c r="U64">
        <v>3.1394610000000001E-3</v>
      </c>
      <c r="W64" s="420">
        <v>20.5</v>
      </c>
      <c r="X64" s="420">
        <v>24</v>
      </c>
      <c r="Y64">
        <v>0.27040416</v>
      </c>
      <c r="Z64">
        <v>4.8249025000000001E-2</v>
      </c>
      <c r="AB64" s="421">
        <v>62</v>
      </c>
      <c r="AC64" s="421">
        <v>3.27</v>
      </c>
      <c r="AD64" s="421">
        <v>20.399999999999999</v>
      </c>
      <c r="AE64">
        <v>0.122949376</v>
      </c>
      <c r="AF64">
        <v>8.8810020000000007E-3</v>
      </c>
      <c r="AH64">
        <v>0.60113213969973101</v>
      </c>
      <c r="AI64">
        <v>0.26787882299999999</v>
      </c>
      <c r="AP64" s="422">
        <v>1.6</v>
      </c>
    </row>
    <row r="65" spans="1:42" x14ac:dyDescent="0.3">
      <c r="C65">
        <v>0.27255405900000002</v>
      </c>
      <c r="D65">
        <v>0.23293375499999999</v>
      </c>
      <c r="E65">
        <v>0.25343580300000002</v>
      </c>
      <c r="F65">
        <v>0.22196927899999999</v>
      </c>
      <c r="G65">
        <v>1.9107103E-2</v>
      </c>
      <c r="K65">
        <v>0.59420179500000003</v>
      </c>
      <c r="L65">
        <v>0.40579820500000002</v>
      </c>
      <c r="P65">
        <v>9.8684289999999997E-3</v>
      </c>
      <c r="Q65">
        <v>0.84653051099999999</v>
      </c>
      <c r="R65">
        <v>0.10414158</v>
      </c>
      <c r="S65">
        <v>3.9459479999999998E-2</v>
      </c>
      <c r="W65">
        <v>2.6949330000000001E-3</v>
      </c>
      <c r="X65">
        <v>0.99730506699999999</v>
      </c>
      <c r="AB65">
        <v>0.226774011</v>
      </c>
      <c r="AC65">
        <v>0.25501269599999998</v>
      </c>
      <c r="AD65">
        <v>0.51821329400000005</v>
      </c>
      <c r="AP65" s="422"/>
    </row>
    <row r="66" spans="1:42" x14ac:dyDescent="0.3">
      <c r="C66">
        <v>0.107985918</v>
      </c>
      <c r="D66">
        <v>9.2288354000000003E-2</v>
      </c>
      <c r="E66">
        <v>0.100411265</v>
      </c>
      <c r="F66">
        <v>8.7944227999999999E-2</v>
      </c>
      <c r="G66">
        <v>7.5702340000000003E-3</v>
      </c>
      <c r="K66">
        <v>0.15031344499999999</v>
      </c>
      <c r="L66">
        <v>0.10265355499999999</v>
      </c>
      <c r="P66">
        <v>9.8849099999999998E-4</v>
      </c>
      <c r="Q66">
        <v>8.4794421999999994E-2</v>
      </c>
      <c r="R66">
        <v>1.043155E-2</v>
      </c>
      <c r="S66">
        <v>3.9525380000000002E-3</v>
      </c>
      <c r="W66">
        <v>4.8086500000000003E-4</v>
      </c>
      <c r="X66">
        <v>0.17795213500000001</v>
      </c>
      <c r="AB66">
        <v>1.6380566999999999E-2</v>
      </c>
      <c r="AC66">
        <v>1.8420332000000001E-2</v>
      </c>
      <c r="AD66">
        <v>3.7432101000000002E-2</v>
      </c>
      <c r="AP66" s="422"/>
    </row>
    <row r="67" spans="1:42" x14ac:dyDescent="0.3">
      <c r="AP67" s="422"/>
    </row>
    <row r="68" spans="1:42" x14ac:dyDescent="0.3">
      <c r="A68" s="414" t="s">
        <v>99</v>
      </c>
      <c r="C68" t="s">
        <v>36</v>
      </c>
      <c r="D68" t="s">
        <v>37</v>
      </c>
      <c r="E68" t="s">
        <v>38</v>
      </c>
      <c r="F68" t="s">
        <v>39</v>
      </c>
      <c r="G68" t="s">
        <v>40</v>
      </c>
      <c r="K68" t="s">
        <v>41</v>
      </c>
      <c r="L68" t="s">
        <v>42</v>
      </c>
      <c r="P68" t="s">
        <v>43</v>
      </c>
      <c r="Q68" t="s">
        <v>25</v>
      </c>
      <c r="R68" t="s">
        <v>26</v>
      </c>
      <c r="S68" t="s">
        <v>27</v>
      </c>
      <c r="W68" t="s">
        <v>28</v>
      </c>
      <c r="X68" t="s">
        <v>44</v>
      </c>
      <c r="AB68" t="s">
        <v>30</v>
      </c>
      <c r="AC68" t="s">
        <v>45</v>
      </c>
      <c r="AD68" t="s">
        <v>32</v>
      </c>
      <c r="AP68" s="422"/>
    </row>
    <row r="69" spans="1:42" x14ac:dyDescent="0.3">
      <c r="A69" t="s">
        <v>46</v>
      </c>
      <c r="AP69" s="422"/>
    </row>
    <row r="70" spans="1:42" x14ac:dyDescent="0.3">
      <c r="A70" t="s">
        <v>50</v>
      </c>
      <c r="C70" s="415">
        <v>0.29886989600000002</v>
      </c>
      <c r="D70" s="415">
        <v>0.340911719</v>
      </c>
      <c r="E70" s="415">
        <v>0.83676109700000001</v>
      </c>
      <c r="F70" s="415">
        <v>0.66803748100000004</v>
      </c>
      <c r="G70" s="415">
        <v>0.45507415499999998</v>
      </c>
      <c r="H70">
        <v>0.111654483</v>
      </c>
      <c r="I70">
        <v>4.4237506000000003E-2</v>
      </c>
      <c r="K70" s="416">
        <v>0.35785454799999999</v>
      </c>
      <c r="L70" s="416">
        <v>3.7204951300000002</v>
      </c>
      <c r="M70">
        <v>3.9731742E-2</v>
      </c>
      <c r="N70">
        <v>1.005082E-2</v>
      </c>
      <c r="P70" s="417">
        <v>58.42</v>
      </c>
      <c r="Q70" s="417">
        <v>0.26981007299999998</v>
      </c>
      <c r="R70" s="417">
        <v>7956.2560880000001</v>
      </c>
      <c r="S70" s="417">
        <v>944.38739999999996</v>
      </c>
      <c r="T70">
        <v>0.18272696399999999</v>
      </c>
      <c r="U70">
        <v>1.8303211999999999E-2</v>
      </c>
      <c r="W70" s="420">
        <v>21</v>
      </c>
      <c r="X70" s="420">
        <v>64.959999999999994</v>
      </c>
      <c r="Y70">
        <v>0.25480958599999998</v>
      </c>
      <c r="Z70">
        <v>4.5466438999999997E-2</v>
      </c>
      <c r="AB70" s="421">
        <v>38.9</v>
      </c>
      <c r="AC70" s="421">
        <v>5.69</v>
      </c>
      <c r="AD70" s="421">
        <v>14.5</v>
      </c>
      <c r="AE70">
        <v>0</v>
      </c>
      <c r="AF70">
        <v>0</v>
      </c>
      <c r="AH70">
        <v>0.57584561501194698</v>
      </c>
      <c r="AI70">
        <v>0.11805797699999999</v>
      </c>
      <c r="AP70" s="422">
        <v>9.8292028895154801E-2</v>
      </c>
    </row>
    <row r="71" spans="1:42" x14ac:dyDescent="0.3">
      <c r="A71" t="s">
        <v>51</v>
      </c>
      <c r="C71" s="415">
        <v>0.333784107</v>
      </c>
      <c r="D71" s="415">
        <v>0.32153060100000003</v>
      </c>
      <c r="E71" s="415">
        <v>0.85042395900000001</v>
      </c>
      <c r="F71" s="415">
        <v>0.67975758200000003</v>
      </c>
      <c r="G71" s="415">
        <v>0.44396878699999998</v>
      </c>
      <c r="H71">
        <v>0.114904122</v>
      </c>
      <c r="I71">
        <v>4.5525013000000003E-2</v>
      </c>
      <c r="K71" s="416">
        <v>0.37292857899999998</v>
      </c>
      <c r="L71" s="416">
        <v>3.7470468430000001</v>
      </c>
      <c r="M71">
        <v>5.0879769999999998E-2</v>
      </c>
      <c r="N71">
        <v>1.2870903E-2</v>
      </c>
      <c r="P71" s="417">
        <v>59.82</v>
      </c>
      <c r="Q71" s="417">
        <v>0.308711454</v>
      </c>
      <c r="R71" s="417">
        <v>8984.9173260000007</v>
      </c>
      <c r="S71" s="417">
        <v>1162.9000000000001</v>
      </c>
      <c r="T71">
        <v>4.8113369999999997E-3</v>
      </c>
      <c r="U71">
        <v>4.8193699999999999E-4</v>
      </c>
      <c r="W71" s="420">
        <v>21</v>
      </c>
      <c r="X71" s="420">
        <v>66.78</v>
      </c>
      <c r="Y71">
        <v>0.22619992999999999</v>
      </c>
      <c r="Z71">
        <v>4.0361531999999999E-2</v>
      </c>
      <c r="AB71" s="421">
        <v>43.9</v>
      </c>
      <c r="AC71" s="421">
        <v>5.78</v>
      </c>
      <c r="AD71" s="421">
        <v>16.600000000000001</v>
      </c>
      <c r="AE71">
        <v>3.6183451999999998E-2</v>
      </c>
      <c r="AF71">
        <v>2.6136390000000001E-3</v>
      </c>
      <c r="AH71">
        <v>0.50390751724855898</v>
      </c>
      <c r="AI71">
        <v>0.101853024</v>
      </c>
      <c r="AP71" s="422">
        <v>9.8351854771536407E-2</v>
      </c>
    </row>
    <row r="72" spans="1:42" x14ac:dyDescent="0.3">
      <c r="A72" t="s">
        <v>52</v>
      </c>
      <c r="C72" s="415">
        <v>0.33717486200000002</v>
      </c>
      <c r="D72" s="415">
        <v>0.32628944700000001</v>
      </c>
      <c r="E72" s="415">
        <v>0.87524023100000004</v>
      </c>
      <c r="F72" s="415">
        <v>0.69212627400000004</v>
      </c>
      <c r="G72" s="415">
        <v>0.42775269700000002</v>
      </c>
      <c r="H72">
        <v>0.12333862</v>
      </c>
      <c r="I72">
        <v>4.8866761000000002E-2</v>
      </c>
      <c r="K72" s="416">
        <v>0.393529201</v>
      </c>
      <c r="L72" s="416">
        <v>3.7691710899999999</v>
      </c>
      <c r="M72">
        <v>6.4765416000000006E-2</v>
      </c>
      <c r="N72">
        <v>1.6383512999999999E-2</v>
      </c>
      <c r="P72" s="417">
        <v>60.97</v>
      </c>
      <c r="Q72" s="417">
        <v>0.30474826700000002</v>
      </c>
      <c r="R72" s="417">
        <v>9976.3005720000001</v>
      </c>
      <c r="S72" s="417">
        <v>1318.0357429999999</v>
      </c>
      <c r="T72">
        <v>2.3025462999999999E-2</v>
      </c>
      <c r="U72">
        <v>2.306392E-3</v>
      </c>
      <c r="W72" s="420">
        <v>22.1</v>
      </c>
      <c r="X72" s="420">
        <v>74.41</v>
      </c>
      <c r="Y72">
        <v>0.104829176</v>
      </c>
      <c r="Z72">
        <v>1.8704984000000001E-2</v>
      </c>
      <c r="AB72" s="421">
        <v>45.7</v>
      </c>
      <c r="AC72" s="421">
        <v>6.67</v>
      </c>
      <c r="AD72" s="421">
        <v>18.7</v>
      </c>
      <c r="AE72">
        <v>6.8505397999999995E-2</v>
      </c>
      <c r="AF72">
        <v>4.9483499999999998E-3</v>
      </c>
      <c r="AH72">
        <v>0.47344465792531998</v>
      </c>
      <c r="AI72">
        <v>9.1209999999999999E-2</v>
      </c>
      <c r="AP72" s="422">
        <v>9.84117170031511E-2</v>
      </c>
    </row>
    <row r="73" spans="1:42" x14ac:dyDescent="0.3">
      <c r="A73" t="s">
        <v>53</v>
      </c>
      <c r="C73" s="415">
        <v>0.35641697300000003</v>
      </c>
      <c r="D73" s="415">
        <v>0.34601861900000003</v>
      </c>
      <c r="E73" s="415">
        <v>0.91185105</v>
      </c>
      <c r="F73" s="415">
        <v>0.71227105400000001</v>
      </c>
      <c r="G73" s="415">
        <v>0.41475832499999998</v>
      </c>
      <c r="H73">
        <v>0.13955735399999999</v>
      </c>
      <c r="I73">
        <v>5.5292623999999999E-2</v>
      </c>
      <c r="K73" s="416">
        <v>0.411897597</v>
      </c>
      <c r="L73" s="416">
        <v>3.7860655740000002</v>
      </c>
      <c r="M73">
        <v>7.5959241999999996E-2</v>
      </c>
      <c r="N73">
        <v>1.9215182000000001E-2</v>
      </c>
      <c r="P73" s="417">
        <v>62.09</v>
      </c>
      <c r="Q73" s="417">
        <v>0.29358589499999999</v>
      </c>
      <c r="R73" s="417">
        <v>10775.89025</v>
      </c>
      <c r="S73" s="417">
        <v>1457.6960670000001</v>
      </c>
      <c r="T73">
        <v>8.2285864E-2</v>
      </c>
      <c r="U73">
        <v>8.2423280000000002E-3</v>
      </c>
      <c r="W73" s="420">
        <v>22.1</v>
      </c>
      <c r="X73" s="420">
        <v>80.39</v>
      </c>
      <c r="Y73">
        <v>9.7060540000000004E-3</v>
      </c>
      <c r="Z73">
        <v>1.7318800000000001E-3</v>
      </c>
      <c r="AB73" s="421">
        <v>50.3</v>
      </c>
      <c r="AC73" s="421">
        <v>7.15</v>
      </c>
      <c r="AD73" s="421">
        <v>20.8</v>
      </c>
      <c r="AE73">
        <v>0.105293951</v>
      </c>
      <c r="AF73">
        <v>7.6056980000000001E-3</v>
      </c>
      <c r="AH73">
        <v>0.49964247736720102</v>
      </c>
      <c r="AI73">
        <v>9.2087712000000002E-2</v>
      </c>
      <c r="AP73" s="422">
        <v>9.8471615621915601E-2</v>
      </c>
    </row>
    <row r="74" spans="1:42" x14ac:dyDescent="0.3">
      <c r="A74" t="s">
        <v>54</v>
      </c>
      <c r="C74" s="415">
        <v>0.352485985</v>
      </c>
      <c r="D74" s="415">
        <v>0.34555568800000003</v>
      </c>
      <c r="E74" s="415">
        <v>0.967520712</v>
      </c>
      <c r="F74" s="415">
        <v>0.73487508000000001</v>
      </c>
      <c r="G74" s="415">
        <v>0.42188653700000001</v>
      </c>
      <c r="H74">
        <v>0.15124611499999999</v>
      </c>
      <c r="I74">
        <v>5.9923710999999998E-2</v>
      </c>
      <c r="K74" s="416">
        <v>0.35981054000000001</v>
      </c>
      <c r="L74" s="416">
        <v>3.80045156</v>
      </c>
      <c r="M74">
        <v>4.3689019000000003E-2</v>
      </c>
      <c r="N74">
        <v>1.105188E-2</v>
      </c>
      <c r="P74" s="417">
        <v>63.4</v>
      </c>
      <c r="Q74" s="417">
        <v>0.29337885299999999</v>
      </c>
      <c r="R74" s="417">
        <v>11609.00152</v>
      </c>
      <c r="S74" s="417">
        <v>1552.998949</v>
      </c>
      <c r="T74">
        <v>8.3853947999999998E-2</v>
      </c>
      <c r="U74">
        <v>8.3993980000000006E-3</v>
      </c>
      <c r="W74" s="420">
        <v>22.1</v>
      </c>
      <c r="X74" s="420">
        <v>81</v>
      </c>
      <c r="Y74">
        <v>2.4812800000000002E-4</v>
      </c>
      <c r="Z74" s="418">
        <v>4.4299999999999999E-5</v>
      </c>
      <c r="AB74" s="421">
        <v>52.2</v>
      </c>
      <c r="AC74" s="421">
        <v>7.75</v>
      </c>
      <c r="AD74" s="421">
        <v>22.9</v>
      </c>
      <c r="AE74">
        <v>0.130946757</v>
      </c>
      <c r="AF74">
        <v>9.4586770000000004E-3</v>
      </c>
      <c r="AH74">
        <v>0.50612170866337503</v>
      </c>
      <c r="AI74">
        <v>8.8877940000000002E-2</v>
      </c>
      <c r="AK74">
        <v>0.12274500000000001</v>
      </c>
      <c r="AL74">
        <v>8.8877940000000002E-2</v>
      </c>
      <c r="AM74">
        <v>0.1</v>
      </c>
      <c r="AN74">
        <v>1.1633144E-2</v>
      </c>
      <c r="AP74" s="422">
        <v>9.85315506574478E-2</v>
      </c>
    </row>
    <row r="75" spans="1:42" x14ac:dyDescent="0.3">
      <c r="A75" t="s">
        <v>55</v>
      </c>
      <c r="C75" s="415">
        <v>0.35105276800000002</v>
      </c>
      <c r="D75" s="415">
        <v>0.34507270099999998</v>
      </c>
      <c r="E75" s="415">
        <v>0.97232385600000004</v>
      </c>
      <c r="F75" s="415">
        <v>0.73142770899999998</v>
      </c>
      <c r="G75" s="415">
        <v>0.43783276599999998</v>
      </c>
      <c r="H75">
        <v>0.15331852100000001</v>
      </c>
      <c r="I75">
        <v>6.0744798000000003E-2</v>
      </c>
      <c r="K75" s="416">
        <v>0.375755059</v>
      </c>
      <c r="L75" s="416">
        <v>3.8104397859999999</v>
      </c>
      <c r="M75">
        <v>5.5102160999999997E-2</v>
      </c>
      <c r="N75">
        <v>1.3939027999999999E-2</v>
      </c>
      <c r="P75" s="417">
        <v>64.599999999999994</v>
      </c>
      <c r="Q75" s="417">
        <v>0.27778629300000002</v>
      </c>
      <c r="R75" s="417">
        <v>12584.287420000001</v>
      </c>
      <c r="S75" s="417">
        <v>1638.5927489999999</v>
      </c>
      <c r="T75">
        <v>0.16634521999999999</v>
      </c>
      <c r="U75">
        <v>1.6662302E-2</v>
      </c>
      <c r="W75" s="420">
        <v>22.1</v>
      </c>
      <c r="X75" s="420">
        <v>73.59</v>
      </c>
      <c r="Y75">
        <v>0.117873213</v>
      </c>
      <c r="Z75">
        <v>2.1032471E-2</v>
      </c>
      <c r="AB75" s="421">
        <v>54.1</v>
      </c>
      <c r="AC75" s="421">
        <v>7.79</v>
      </c>
      <c r="AD75" s="421">
        <v>24.2</v>
      </c>
      <c r="AE75">
        <v>0.143513364</v>
      </c>
      <c r="AF75">
        <v>1.0366401000000001E-2</v>
      </c>
      <c r="AH75">
        <v>0.64724787329157496</v>
      </c>
      <c r="AI75">
        <v>0.12274500000000001</v>
      </c>
      <c r="AP75" s="422">
        <v>9.8591522137689694E-2</v>
      </c>
    </row>
    <row r="76" spans="1:42" x14ac:dyDescent="0.3">
      <c r="A76" t="s">
        <v>56</v>
      </c>
      <c r="C76" s="415">
        <v>0.34220445900000002</v>
      </c>
      <c r="D76" s="415">
        <v>0.29728896799999999</v>
      </c>
      <c r="E76" s="415">
        <v>0.84981653599999996</v>
      </c>
      <c r="F76" s="415">
        <v>0.65390764199999996</v>
      </c>
      <c r="G76" s="415">
        <v>0.443356156</v>
      </c>
      <c r="H76">
        <v>0.10013527</v>
      </c>
      <c r="I76">
        <v>3.9673594E-2</v>
      </c>
      <c r="K76" s="416">
        <v>0.35283478600000001</v>
      </c>
      <c r="L76" s="416">
        <v>4.2871593719999996</v>
      </c>
      <c r="M76">
        <v>9.0031606E-2</v>
      </c>
      <c r="N76">
        <v>2.2775025000000001E-2</v>
      </c>
      <c r="P76" s="417">
        <v>65.510000000000005</v>
      </c>
      <c r="Q76" s="417">
        <v>0.27454774199999998</v>
      </c>
      <c r="R76" s="417">
        <v>13802.56164</v>
      </c>
      <c r="S76" s="417">
        <v>1736.4789860000001</v>
      </c>
      <c r="T76">
        <v>0.18370608199999999</v>
      </c>
      <c r="U76">
        <v>1.8401286999999999E-2</v>
      </c>
      <c r="W76" s="420">
        <v>22.1</v>
      </c>
      <c r="X76" s="420">
        <v>79.2</v>
      </c>
      <c r="Y76">
        <v>2.8634403999999999E-2</v>
      </c>
      <c r="Z76">
        <v>5.1093229999999998E-3</v>
      </c>
      <c r="AB76" s="421">
        <v>56</v>
      </c>
      <c r="AC76" s="421">
        <v>7.51</v>
      </c>
      <c r="AD76" s="421">
        <v>21.2</v>
      </c>
      <c r="AE76">
        <v>0.12953035800000001</v>
      </c>
      <c r="AF76">
        <v>9.3563659999999996E-3</v>
      </c>
      <c r="AH76">
        <v>0.48433417000921603</v>
      </c>
      <c r="AI76">
        <v>9.5315595000000003E-2</v>
      </c>
      <c r="AP76" s="422">
        <v>9.8651530089436501E-2</v>
      </c>
    </row>
    <row r="77" spans="1:42" x14ac:dyDescent="0.3">
      <c r="A77" t="s">
        <v>57</v>
      </c>
      <c r="C77" s="415">
        <v>0.31770886799999998</v>
      </c>
      <c r="D77" s="415">
        <v>0.27615622099999998</v>
      </c>
      <c r="E77" s="415">
        <v>0.77284564899999997</v>
      </c>
      <c r="F77" s="415">
        <v>0.59387639699999994</v>
      </c>
      <c r="G77" s="415">
        <v>0.44651391200000001</v>
      </c>
      <c r="H77">
        <v>6.5025793999999998E-2</v>
      </c>
      <c r="I77">
        <v>2.5763219E-2</v>
      </c>
      <c r="K77" s="416">
        <v>0.336312791</v>
      </c>
      <c r="L77" s="416">
        <v>4.7604554869999998</v>
      </c>
      <c r="M77">
        <v>0.14949213</v>
      </c>
      <c r="N77">
        <v>3.7816575999999998E-2</v>
      </c>
      <c r="P77" s="417">
        <v>66.459999999999994</v>
      </c>
      <c r="Q77" s="417">
        <v>0.27276039200000002</v>
      </c>
      <c r="R77" s="417">
        <v>15282.816070000001</v>
      </c>
      <c r="S77" s="417">
        <v>1795.7057119999999</v>
      </c>
      <c r="T77">
        <v>0.19411220200000001</v>
      </c>
      <c r="U77">
        <v>1.9443637E-2</v>
      </c>
      <c r="W77" s="420">
        <v>22.1</v>
      </c>
      <c r="X77" s="420">
        <v>77.400000000000006</v>
      </c>
      <c r="Y77">
        <v>5.7266894999999998E-2</v>
      </c>
      <c r="Z77">
        <v>1.0218303999999999E-2</v>
      </c>
      <c r="AB77" s="421">
        <v>57.9</v>
      </c>
      <c r="AC77" s="421">
        <v>7.64</v>
      </c>
      <c r="AD77" s="421">
        <v>20.2</v>
      </c>
      <c r="AE77">
        <v>0.124828831</v>
      </c>
      <c r="AF77">
        <v>9.0167609999999999E-3</v>
      </c>
      <c r="AH77">
        <v>0.46993993265068501</v>
      </c>
      <c r="AI77">
        <v>0.102258497</v>
      </c>
      <c r="AP77" s="422">
        <v>9.8711574538603103E-2</v>
      </c>
    </row>
    <row r="78" spans="1:42" x14ac:dyDescent="0.3">
      <c r="A78" t="s">
        <v>58</v>
      </c>
      <c r="C78" s="415">
        <v>0.29060554399999999</v>
      </c>
      <c r="D78" s="415">
        <v>0.25373279900000001</v>
      </c>
      <c r="E78" s="415">
        <v>0.70450965600000004</v>
      </c>
      <c r="F78" s="415">
        <v>0.54194947900000001</v>
      </c>
      <c r="G78" s="415">
        <v>0.46975255999999999</v>
      </c>
      <c r="H78">
        <v>3.2437919000000003E-2</v>
      </c>
      <c r="I78">
        <v>1.2851904000000001E-2</v>
      </c>
      <c r="K78" s="416">
        <v>0.32173375100000001</v>
      </c>
      <c r="L78" s="416">
        <v>5.2469829380000004</v>
      </c>
      <c r="M78">
        <v>0.203087769</v>
      </c>
      <c r="N78">
        <v>5.1374504000000001E-2</v>
      </c>
      <c r="P78" s="417">
        <v>67.48</v>
      </c>
      <c r="Q78" s="417">
        <v>0.30633726700000002</v>
      </c>
      <c r="R78" s="417">
        <v>16566.8678</v>
      </c>
      <c r="S78" s="417">
        <v>1436.4776999999999</v>
      </c>
      <c r="T78">
        <v>2.7620388999999999E-2</v>
      </c>
      <c r="U78">
        <v>2.7666520000000001E-3</v>
      </c>
      <c r="W78" s="420">
        <v>22.1</v>
      </c>
      <c r="X78" s="420">
        <v>75.599999999999994</v>
      </c>
      <c r="Y78">
        <v>8.5899801999999997E-2</v>
      </c>
      <c r="Z78">
        <v>1.5327359E-2</v>
      </c>
      <c r="AB78" s="421">
        <v>59.8</v>
      </c>
      <c r="AC78" s="421">
        <v>7.08</v>
      </c>
      <c r="AD78" s="421">
        <v>21.8</v>
      </c>
      <c r="AE78">
        <v>0.14044843500000001</v>
      </c>
      <c r="AF78">
        <v>1.0145012E-2</v>
      </c>
      <c r="AH78">
        <v>0.381662020059989</v>
      </c>
      <c r="AI78">
        <v>9.2465431000000001E-2</v>
      </c>
      <c r="AP78" s="422">
        <v>9.8771655510488304E-2</v>
      </c>
    </row>
    <row r="79" spans="1:42" x14ac:dyDescent="0.3">
      <c r="A79" t="s">
        <v>59</v>
      </c>
      <c r="C79" s="415">
        <v>0.27987464899999998</v>
      </c>
      <c r="D79" s="415">
        <v>0.22822067600000001</v>
      </c>
      <c r="E79" s="415">
        <v>0.63720001500000001</v>
      </c>
      <c r="F79" s="415">
        <v>0.50171774199999997</v>
      </c>
      <c r="G79" s="415">
        <v>0.46789878200000001</v>
      </c>
      <c r="H79">
        <v>8.3818020000000007E-3</v>
      </c>
      <c r="I79">
        <v>3.3208700000000001E-3</v>
      </c>
      <c r="K79" s="416">
        <v>0.30896184799999998</v>
      </c>
      <c r="L79" s="416">
        <v>5.7172916669999996</v>
      </c>
      <c r="M79">
        <v>0.227261144</v>
      </c>
      <c r="N79">
        <v>5.7489569999999997E-2</v>
      </c>
      <c r="P79" s="417">
        <v>68.209999999999994</v>
      </c>
      <c r="Q79" s="417">
        <v>0.30087818799999999</v>
      </c>
      <c r="R79" s="417">
        <v>18336.8</v>
      </c>
      <c r="S79" s="417">
        <v>1709.7</v>
      </c>
      <c r="T79">
        <v>5.1512530000000001E-2</v>
      </c>
      <c r="U79">
        <v>5.159856E-3</v>
      </c>
      <c r="W79" s="420">
        <v>22.1</v>
      </c>
      <c r="X79" s="420">
        <v>73.8</v>
      </c>
      <c r="Y79">
        <v>0.114532812</v>
      </c>
      <c r="Z79">
        <v>2.0436433E-2</v>
      </c>
      <c r="AB79" s="421">
        <v>61.7</v>
      </c>
      <c r="AC79" s="421">
        <v>6.81</v>
      </c>
      <c r="AD79" s="421">
        <v>19.8</v>
      </c>
      <c r="AE79">
        <v>0.12074945300000001</v>
      </c>
      <c r="AF79">
        <v>8.7220949999999992E-3</v>
      </c>
      <c r="AH79">
        <v>0.365387003773949</v>
      </c>
      <c r="AI79">
        <v>9.5128824000000001E-2</v>
      </c>
      <c r="AP79" s="422">
        <v>9.8831773029855893E-2</v>
      </c>
    </row>
    <row r="80" spans="1:42" x14ac:dyDescent="0.3">
      <c r="C80">
        <v>0.119098616</v>
      </c>
      <c r="D80">
        <v>0.32260719799999998</v>
      </c>
      <c r="E80">
        <v>0.27638543399999999</v>
      </c>
      <c r="F80">
        <v>0.25426743499999999</v>
      </c>
      <c r="G80">
        <v>2.7641318000000002E-2</v>
      </c>
      <c r="K80">
        <v>0.21637113199999999</v>
      </c>
      <c r="L80">
        <v>0.78362886799999998</v>
      </c>
      <c r="P80">
        <v>3.0015670000000001E-3</v>
      </c>
      <c r="Q80">
        <v>0.87876375100000004</v>
      </c>
      <c r="R80">
        <v>7.8937510000000002E-2</v>
      </c>
      <c r="S80">
        <v>3.9297172999999998E-2</v>
      </c>
      <c r="W80">
        <v>1.080477E-3</v>
      </c>
      <c r="X80">
        <v>0.99891952299999998</v>
      </c>
      <c r="AB80">
        <v>0.37999994599999998</v>
      </c>
      <c r="AC80">
        <v>0.22570849100000001</v>
      </c>
      <c r="AD80">
        <v>0.39429156300000001</v>
      </c>
      <c r="AP80" s="422"/>
    </row>
    <row r="81" spans="1:42" x14ac:dyDescent="0.3">
      <c r="C81">
        <v>4.7186871999999998E-2</v>
      </c>
      <c r="D81">
        <v>0.127816972</v>
      </c>
      <c r="E81">
        <v>0.109503909</v>
      </c>
      <c r="F81">
        <v>0.100740758</v>
      </c>
      <c r="G81">
        <v>1.0951489999999999E-2</v>
      </c>
      <c r="K81">
        <v>5.4734756000000002E-2</v>
      </c>
      <c r="L81">
        <v>0.198232244</v>
      </c>
      <c r="P81">
        <v>3.0065799999999998E-4</v>
      </c>
      <c r="Q81">
        <v>8.8023129000000006E-2</v>
      </c>
      <c r="R81">
        <v>7.9069339999999991E-3</v>
      </c>
      <c r="S81">
        <v>3.9362800000000003E-3</v>
      </c>
      <c r="W81">
        <v>1.92793E-4</v>
      </c>
      <c r="X81">
        <v>0.17824020700000001</v>
      </c>
      <c r="AB81">
        <v>2.7448535999999999E-2</v>
      </c>
      <c r="AC81">
        <v>1.6303601000000001E-2</v>
      </c>
      <c r="AD81">
        <v>2.8480861999999999E-2</v>
      </c>
      <c r="AP81" s="422"/>
    </row>
    <row r="82" spans="1:42" x14ac:dyDescent="0.3">
      <c r="AP82" s="422"/>
    </row>
    <row r="83" spans="1:42" x14ac:dyDescent="0.3">
      <c r="A83" s="414" t="s">
        <v>100</v>
      </c>
      <c r="C83" t="s">
        <v>36</v>
      </c>
      <c r="D83" t="s">
        <v>37</v>
      </c>
      <c r="E83" t="s">
        <v>38</v>
      </c>
      <c r="F83" t="s">
        <v>39</v>
      </c>
      <c r="G83" t="s">
        <v>40</v>
      </c>
      <c r="K83" t="s">
        <v>41</v>
      </c>
      <c r="L83" t="s">
        <v>42</v>
      </c>
      <c r="P83" t="s">
        <v>43</v>
      </c>
      <c r="Q83" t="s">
        <v>25</v>
      </c>
      <c r="R83" t="s">
        <v>26</v>
      </c>
      <c r="S83" t="s">
        <v>27</v>
      </c>
      <c r="W83" t="s">
        <v>28</v>
      </c>
      <c r="X83" t="s">
        <v>44</v>
      </c>
      <c r="AB83" t="s">
        <v>30</v>
      </c>
      <c r="AC83" t="s">
        <v>45</v>
      </c>
      <c r="AD83" t="s">
        <v>32</v>
      </c>
      <c r="AP83" s="422"/>
    </row>
    <row r="84" spans="1:42" x14ac:dyDescent="0.3">
      <c r="A84" t="s">
        <v>46</v>
      </c>
      <c r="AP84" s="422"/>
    </row>
    <row r="85" spans="1:42" x14ac:dyDescent="0.3">
      <c r="A85" t="s">
        <v>50</v>
      </c>
      <c r="C85" s="415">
        <v>0.43520819599999999</v>
      </c>
      <c r="D85" s="415">
        <v>0.339920363</v>
      </c>
      <c r="E85" s="415">
        <v>0.81948696399999998</v>
      </c>
      <c r="F85" s="415">
        <v>0.67221121699999997</v>
      </c>
      <c r="G85" s="415">
        <v>0.54369172099999996</v>
      </c>
      <c r="H85">
        <v>0.12456665</v>
      </c>
      <c r="I85">
        <v>4.9353306999999999E-2</v>
      </c>
      <c r="K85" s="416">
        <v>0.505610581</v>
      </c>
      <c r="L85" s="416">
        <v>1.142331429</v>
      </c>
      <c r="M85">
        <v>0.13877788199999999</v>
      </c>
      <c r="N85">
        <v>3.5106223999999998E-2</v>
      </c>
      <c r="P85" s="417">
        <v>65.650000000000006</v>
      </c>
      <c r="Q85" s="417">
        <v>0.390357858</v>
      </c>
      <c r="R85" s="417">
        <v>9130.9320200000002</v>
      </c>
      <c r="S85" s="417">
        <v>556.55820000000006</v>
      </c>
      <c r="T85">
        <v>0</v>
      </c>
      <c r="U85">
        <v>0</v>
      </c>
      <c r="W85" s="420">
        <v>38.200000000000003</v>
      </c>
      <c r="X85" s="420">
        <v>71.95</v>
      </c>
      <c r="Y85">
        <v>3.2815052999999997E-2</v>
      </c>
      <c r="Z85">
        <v>5.8552880000000002E-3</v>
      </c>
      <c r="AB85" s="421">
        <v>50.2</v>
      </c>
      <c r="AC85" s="421">
        <v>2.46</v>
      </c>
      <c r="AD85" s="421">
        <v>12.1</v>
      </c>
      <c r="AE85">
        <v>3.0348290000000002E-3</v>
      </c>
      <c r="AF85">
        <v>2.1921500000000001E-4</v>
      </c>
      <c r="AH85">
        <v>0.443667373911802</v>
      </c>
      <c r="AI85">
        <v>9.0534033999999999E-2</v>
      </c>
      <c r="AP85" s="422">
        <v>0.11295167517705799</v>
      </c>
    </row>
    <row r="86" spans="1:42" x14ac:dyDescent="0.3">
      <c r="A86" t="s">
        <v>51</v>
      </c>
      <c r="C86" s="415">
        <v>0.47163356499999998</v>
      </c>
      <c r="D86" s="415">
        <v>0.282149227</v>
      </c>
      <c r="E86" s="415">
        <v>0.83259715000000001</v>
      </c>
      <c r="F86" s="415">
        <v>0.68389281899999999</v>
      </c>
      <c r="G86" s="415">
        <v>0.53475092099999999</v>
      </c>
      <c r="H86">
        <v>9.9687413000000002E-2</v>
      </c>
      <c r="I86">
        <v>3.9496152999999999E-2</v>
      </c>
      <c r="K86" s="416">
        <v>0.52748261399999996</v>
      </c>
      <c r="L86" s="416">
        <v>1.1431156929999999</v>
      </c>
      <c r="M86">
        <v>0.17946451899999999</v>
      </c>
      <c r="N86">
        <v>4.5398600999999997E-2</v>
      </c>
      <c r="P86" s="417">
        <v>66.45</v>
      </c>
      <c r="Q86" s="417">
        <v>0.30479237799999997</v>
      </c>
      <c r="R86" s="417">
        <v>10161.209409999999</v>
      </c>
      <c r="S86" s="417">
        <v>934.6</v>
      </c>
      <c r="T86">
        <v>8.5525971000000006E-2</v>
      </c>
      <c r="U86">
        <v>8.5668800000000007E-3</v>
      </c>
      <c r="W86" s="420">
        <v>38.200000000000003</v>
      </c>
      <c r="X86" s="420">
        <v>73.459999999999994</v>
      </c>
      <c r="Y86">
        <v>1.3459298999999999E-2</v>
      </c>
      <c r="Z86">
        <v>2.4015830000000001E-3</v>
      </c>
      <c r="AB86" s="421">
        <v>55.9</v>
      </c>
      <c r="AC86" s="421">
        <v>2.4500000000000002</v>
      </c>
      <c r="AD86" s="421">
        <v>17.7</v>
      </c>
      <c r="AE86">
        <v>4.2501439000000002E-2</v>
      </c>
      <c r="AF86">
        <v>3.0700060000000001E-3</v>
      </c>
      <c r="AH86">
        <v>0.48645665539522898</v>
      </c>
      <c r="AI86">
        <v>9.8933223000000001E-2</v>
      </c>
      <c r="AP86" s="422">
        <v>0.115540367589804</v>
      </c>
    </row>
    <row r="87" spans="1:42" x14ac:dyDescent="0.3">
      <c r="A87" t="s">
        <v>52</v>
      </c>
      <c r="C87" s="415">
        <v>0.37601019699999999</v>
      </c>
      <c r="D87" s="415">
        <v>0.29587690900000002</v>
      </c>
      <c r="E87" s="415">
        <v>0.84706024000000002</v>
      </c>
      <c r="F87" s="415">
        <v>0.69860890899999994</v>
      </c>
      <c r="G87" s="415">
        <v>0.52689909099999999</v>
      </c>
      <c r="H87">
        <v>4.8837536000000001E-2</v>
      </c>
      <c r="I87">
        <v>1.9349432E-2</v>
      </c>
      <c r="K87" s="416">
        <v>0.54804986200000005</v>
      </c>
      <c r="L87" s="416">
        <v>1.1431161080000001</v>
      </c>
      <c r="M87">
        <v>0.21185158700000001</v>
      </c>
      <c r="N87">
        <v>5.359146E-2</v>
      </c>
      <c r="P87" s="417">
        <v>67.05</v>
      </c>
      <c r="Q87" s="417">
        <v>0.28341604500000001</v>
      </c>
      <c r="R87" s="417">
        <v>11191.486800000001</v>
      </c>
      <c r="S87" s="417">
        <v>1014.458692</v>
      </c>
      <c r="T87">
        <v>0.102864966</v>
      </c>
      <c r="U87">
        <v>1.0303675E-2</v>
      </c>
      <c r="W87" s="420">
        <v>39.200000000000003</v>
      </c>
      <c r="X87" s="420">
        <v>74.510000000000005</v>
      </c>
      <c r="Y87" s="418">
        <v>3.8099999999999998E-5</v>
      </c>
      <c r="Z87" s="418">
        <v>6.8000000000000001E-6</v>
      </c>
      <c r="AB87" s="421">
        <v>58.8</v>
      </c>
      <c r="AC87" s="421">
        <v>2.46</v>
      </c>
      <c r="AD87" s="421">
        <v>23.3</v>
      </c>
      <c r="AE87">
        <v>8.4643952999999994E-2</v>
      </c>
      <c r="AF87">
        <v>6.1140869999999998E-3</v>
      </c>
      <c r="AH87">
        <v>0.41920494947018899</v>
      </c>
      <c r="AI87">
        <v>8.9365456999999995E-2</v>
      </c>
      <c r="AP87" s="422">
        <v>0.118188389166083</v>
      </c>
    </row>
    <row r="88" spans="1:42" x14ac:dyDescent="0.3">
      <c r="A88" t="s">
        <v>53</v>
      </c>
      <c r="C88" s="415">
        <v>0.43930767100000001</v>
      </c>
      <c r="D88" s="415">
        <v>0.32533652099999999</v>
      </c>
      <c r="E88" s="415">
        <v>0.87103105999999997</v>
      </c>
      <c r="F88" s="415">
        <v>0.72432193499999997</v>
      </c>
      <c r="G88" s="415">
        <v>0.46932538800000001</v>
      </c>
      <c r="H88">
        <v>0.100744952</v>
      </c>
      <c r="I88">
        <v>3.9915150000000003E-2</v>
      </c>
      <c r="K88" s="416">
        <v>0.56532727900000002</v>
      </c>
      <c r="L88" s="416">
        <v>1.147395113</v>
      </c>
      <c r="M88">
        <v>0.227119391</v>
      </c>
      <c r="N88">
        <v>5.7453710999999998E-2</v>
      </c>
      <c r="P88" s="417">
        <v>68.05</v>
      </c>
      <c r="Q88" s="417">
        <v>0.28162393699999999</v>
      </c>
      <c r="R88" s="417">
        <v>12056.87436</v>
      </c>
      <c r="S88" s="417">
        <v>1122.0095940000001</v>
      </c>
      <c r="T88">
        <v>0.107652252</v>
      </c>
      <c r="U88">
        <v>1.0783203E-2</v>
      </c>
      <c r="W88" s="420">
        <v>39.200000000000003</v>
      </c>
      <c r="X88" s="420">
        <v>72.47</v>
      </c>
      <c r="Y88">
        <v>2.6149519999999999E-2</v>
      </c>
      <c r="Z88">
        <v>4.6659370000000002E-3</v>
      </c>
      <c r="AB88" s="421">
        <v>62.2</v>
      </c>
      <c r="AC88" s="421">
        <v>2.46</v>
      </c>
      <c r="AD88" s="421">
        <v>28.9</v>
      </c>
      <c r="AE88">
        <v>0.12686091799999999</v>
      </c>
      <c r="AF88">
        <v>9.1635450000000004E-3</v>
      </c>
      <c r="AH88">
        <v>0.59212798958444701</v>
      </c>
      <c r="AI88">
        <v>0.121981546</v>
      </c>
      <c r="AP88" s="422">
        <v>0.120897099646289</v>
      </c>
    </row>
    <row r="89" spans="1:42" x14ac:dyDescent="0.3">
      <c r="A89" t="s">
        <v>54</v>
      </c>
      <c r="C89" s="415">
        <v>0.46549401899999998</v>
      </c>
      <c r="D89" s="415">
        <v>0.32818172699999998</v>
      </c>
      <c r="E89" s="415">
        <v>0.852895768</v>
      </c>
      <c r="F89" s="415">
        <v>0.70659764800000002</v>
      </c>
      <c r="G89" s="415">
        <v>0.488064844</v>
      </c>
      <c r="H89">
        <v>0.12520594199999999</v>
      </c>
      <c r="I89">
        <v>4.9606593999999997E-2</v>
      </c>
      <c r="K89" s="416">
        <v>0.435913157</v>
      </c>
      <c r="L89" s="416">
        <v>1.1496417839999999</v>
      </c>
      <c r="M89">
        <v>2.5730839999999998E-3</v>
      </c>
      <c r="N89">
        <v>6.5090500000000002E-4</v>
      </c>
      <c r="P89" s="417">
        <v>68.87</v>
      </c>
      <c r="Q89" s="417">
        <v>0.26912590600000003</v>
      </c>
      <c r="R89" s="417">
        <v>12880.70876</v>
      </c>
      <c r="S89" s="417">
        <v>1274.16543</v>
      </c>
      <c r="T89">
        <v>0.117932485</v>
      </c>
      <c r="U89">
        <v>1.1812942999999999E-2</v>
      </c>
      <c r="W89" s="420">
        <v>39.200000000000003</v>
      </c>
      <c r="X89" s="420">
        <v>70.709999999999994</v>
      </c>
      <c r="Y89">
        <v>4.8709856000000003E-2</v>
      </c>
      <c r="Z89">
        <v>8.6914460000000002E-3</v>
      </c>
      <c r="AB89" s="421">
        <v>62.6</v>
      </c>
      <c r="AC89" s="421">
        <v>2.41</v>
      </c>
      <c r="AD89" s="421">
        <v>34.5</v>
      </c>
      <c r="AE89">
        <v>0.168880056</v>
      </c>
      <c r="AF89">
        <v>1.2198713E-2</v>
      </c>
      <c r="AH89">
        <v>0.475235385715991</v>
      </c>
      <c r="AI89">
        <v>8.2960600999999995E-2</v>
      </c>
      <c r="AK89">
        <v>0.121981546</v>
      </c>
      <c r="AL89">
        <v>8.2521332000000003E-2</v>
      </c>
      <c r="AM89">
        <v>0.1</v>
      </c>
      <c r="AN89">
        <v>1.4976646E-2</v>
      </c>
      <c r="AP89" s="422">
        <v>0.123667889934142</v>
      </c>
    </row>
    <row r="90" spans="1:42" x14ac:dyDescent="0.3">
      <c r="A90" t="s">
        <v>55</v>
      </c>
      <c r="C90" s="415">
        <v>0.468810846</v>
      </c>
      <c r="D90" s="415">
        <v>0.32836511400000001</v>
      </c>
      <c r="E90" s="415">
        <v>0.83923083099999995</v>
      </c>
      <c r="F90" s="415">
        <v>0.69745755899999995</v>
      </c>
      <c r="G90" s="415">
        <v>0.48847497899999998</v>
      </c>
      <c r="H90">
        <v>0.12588261100000001</v>
      </c>
      <c r="I90">
        <v>4.9874690999999999E-2</v>
      </c>
      <c r="K90" s="416">
        <v>0.44555877399999999</v>
      </c>
      <c r="L90" s="416">
        <v>1.1529684600000001</v>
      </c>
      <c r="M90">
        <v>1.9902298999999998E-2</v>
      </c>
      <c r="N90">
        <v>5.034625E-3</v>
      </c>
      <c r="P90" s="417">
        <v>69.489999999999995</v>
      </c>
      <c r="Q90" s="417">
        <v>0.26729755399999999</v>
      </c>
      <c r="R90" s="417">
        <v>13746.80221</v>
      </c>
      <c r="S90" s="417">
        <v>1294.9689049999999</v>
      </c>
      <c r="T90">
        <v>0.12074526100000001</v>
      </c>
      <c r="U90">
        <v>1.2094690999999999E-2</v>
      </c>
      <c r="W90" s="420">
        <v>39.200000000000003</v>
      </c>
      <c r="X90" s="420">
        <v>69.33</v>
      </c>
      <c r="Y90">
        <v>6.6399216999999996E-2</v>
      </c>
      <c r="Z90">
        <v>1.1847811E-2</v>
      </c>
      <c r="AB90" s="421">
        <v>63</v>
      </c>
      <c r="AC90" s="421">
        <v>2.5</v>
      </c>
      <c r="AD90" s="421">
        <v>36.200000000000003</v>
      </c>
      <c r="AE90">
        <v>0.18045733999999999</v>
      </c>
      <c r="AF90">
        <v>1.3034975000000001E-2</v>
      </c>
      <c r="AH90">
        <v>0.51240832869659103</v>
      </c>
      <c r="AI90">
        <v>9.1886792999999994E-2</v>
      </c>
      <c r="AP90" s="422">
        <v>0.126502182810905</v>
      </c>
    </row>
    <row r="91" spans="1:42" x14ac:dyDescent="0.3">
      <c r="A91" t="s">
        <v>56</v>
      </c>
      <c r="C91" s="415">
        <v>0.431848175</v>
      </c>
      <c r="D91" s="415">
        <v>0.299456361</v>
      </c>
      <c r="E91" s="415">
        <v>0.828676949</v>
      </c>
      <c r="F91" s="415">
        <v>0.68625145300000001</v>
      </c>
      <c r="G91" s="415">
        <v>0.48613590099999998</v>
      </c>
      <c r="H91">
        <v>7.6473542000000005E-2</v>
      </c>
      <c r="I91">
        <v>3.0298816999999999E-2</v>
      </c>
      <c r="K91" s="416">
        <v>0.44194685700000003</v>
      </c>
      <c r="L91" s="416">
        <v>1.1831507809999999</v>
      </c>
      <c r="M91">
        <v>1.8627167E-2</v>
      </c>
      <c r="N91">
        <v>4.7120590000000002E-3</v>
      </c>
      <c r="P91" s="417">
        <v>70.260000000000005</v>
      </c>
      <c r="Q91" s="417">
        <v>0.26739754799999998</v>
      </c>
      <c r="R91" s="417">
        <v>14656.326859999999</v>
      </c>
      <c r="S91" s="417">
        <v>1325.2409110000001</v>
      </c>
      <c r="T91">
        <v>0.123491385</v>
      </c>
      <c r="U91">
        <v>1.2369761999999999E-2</v>
      </c>
      <c r="W91" s="420">
        <v>39.200000000000003</v>
      </c>
      <c r="X91" s="420">
        <v>62.37</v>
      </c>
      <c r="Y91">
        <v>0.15561513599999999</v>
      </c>
      <c r="Z91">
        <v>2.7766875E-2</v>
      </c>
      <c r="AB91" s="421">
        <v>63.4</v>
      </c>
      <c r="AC91" s="421">
        <v>2.19</v>
      </c>
      <c r="AD91" s="421">
        <v>25.6</v>
      </c>
      <c r="AE91">
        <v>0.102083799</v>
      </c>
      <c r="AF91">
        <v>7.3738190000000002E-3</v>
      </c>
      <c r="AH91">
        <v>0.43154086924720603</v>
      </c>
      <c r="AI91">
        <v>8.2521332000000003E-2</v>
      </c>
      <c r="AP91" s="422">
        <v>0.12940143366597301</v>
      </c>
    </row>
    <row r="92" spans="1:42" x14ac:dyDescent="0.3">
      <c r="A92" t="s">
        <v>57</v>
      </c>
      <c r="C92" s="415">
        <v>0.46891221700000002</v>
      </c>
      <c r="D92" s="415">
        <v>0.31079099199999999</v>
      </c>
      <c r="E92" s="415">
        <v>0.81378205699999995</v>
      </c>
      <c r="F92" s="415">
        <v>0.67322707000000004</v>
      </c>
      <c r="G92" s="415">
        <v>0.49198878299999999</v>
      </c>
      <c r="H92">
        <v>0.111848604</v>
      </c>
      <c r="I92">
        <v>4.4314417000000002E-2</v>
      </c>
      <c r="K92" s="416">
        <v>0.45423477000000001</v>
      </c>
      <c r="L92" s="416">
        <v>1.2116202949999999</v>
      </c>
      <c r="M92">
        <v>4.3809837999999997E-2</v>
      </c>
      <c r="N92">
        <v>1.1082443000000001E-2</v>
      </c>
      <c r="P92" s="417">
        <v>71.209999999999994</v>
      </c>
      <c r="Q92" s="417">
        <v>0.26550912900000001</v>
      </c>
      <c r="R92" s="417">
        <v>16108.29436</v>
      </c>
      <c r="S92" s="417">
        <v>1423.5186739999999</v>
      </c>
      <c r="T92">
        <v>0.12972462100000001</v>
      </c>
      <c r="U92">
        <v>1.2994126E-2</v>
      </c>
      <c r="W92" s="420">
        <v>39.200000000000003</v>
      </c>
      <c r="X92" s="420">
        <v>59.9</v>
      </c>
      <c r="Y92">
        <v>0.18727653399999999</v>
      </c>
      <c r="Z92">
        <v>3.3416314000000003E-2</v>
      </c>
      <c r="AB92" s="421">
        <v>63.8</v>
      </c>
      <c r="AC92" s="421">
        <v>2.33</v>
      </c>
      <c r="AD92" s="421">
        <v>25.5</v>
      </c>
      <c r="AE92">
        <v>0.101390103</v>
      </c>
      <c r="AF92">
        <v>7.3237110000000001E-3</v>
      </c>
      <c r="AH92">
        <v>0.56366117348018097</v>
      </c>
      <c r="AI92">
        <v>0.109131011</v>
      </c>
      <c r="AP92" s="422">
        <v>0.13236713124420199</v>
      </c>
    </row>
    <row r="93" spans="1:42" x14ac:dyDescent="0.3">
      <c r="A93" t="s">
        <v>58</v>
      </c>
      <c r="C93" s="415">
        <v>0.442340281</v>
      </c>
      <c r="D93" s="415">
        <v>0.30812497599999999</v>
      </c>
      <c r="E93" s="415">
        <v>0.81094299700000005</v>
      </c>
      <c r="F93" s="415">
        <v>0.66708779399999996</v>
      </c>
      <c r="G93" s="415">
        <v>0.484921092</v>
      </c>
      <c r="H93">
        <v>9.0869285999999994E-2</v>
      </c>
      <c r="I93">
        <v>3.6002410999999998E-2</v>
      </c>
      <c r="K93" s="416">
        <v>0.467386617</v>
      </c>
      <c r="L93" s="416">
        <v>1.242632197</v>
      </c>
      <c r="M93">
        <v>7.1573137999999994E-2</v>
      </c>
      <c r="N93">
        <v>1.8105642000000002E-2</v>
      </c>
      <c r="P93" s="417">
        <v>72.14</v>
      </c>
      <c r="Q93" s="417">
        <v>0.29731244600000001</v>
      </c>
      <c r="R93" s="417">
        <v>17450</v>
      </c>
      <c r="S93" s="417">
        <v>1109.0523000000001</v>
      </c>
      <c r="T93">
        <v>0.10273737300000001</v>
      </c>
      <c r="U93">
        <v>1.0290894E-2</v>
      </c>
      <c r="W93" s="420">
        <v>39.200000000000003</v>
      </c>
      <c r="X93" s="420">
        <v>57.43</v>
      </c>
      <c r="Y93">
        <v>0.218937932</v>
      </c>
      <c r="Z93">
        <v>3.9065752000000002E-2</v>
      </c>
      <c r="AB93" s="421">
        <v>64.2</v>
      </c>
      <c r="AC93" s="421">
        <v>2.31</v>
      </c>
      <c r="AD93" s="421">
        <v>26.3</v>
      </c>
      <c r="AE93">
        <v>0.10739694499999999</v>
      </c>
      <c r="AF93">
        <v>7.7576040000000004E-3</v>
      </c>
      <c r="AH93">
        <v>0.54774936992822398</v>
      </c>
      <c r="AI93">
        <v>0.11122230299999999</v>
      </c>
      <c r="AP93" s="422">
        <v>0.135400798410375</v>
      </c>
    </row>
    <row r="94" spans="1:42" x14ac:dyDescent="0.3">
      <c r="A94" t="s">
        <v>59</v>
      </c>
      <c r="C94" s="415">
        <v>0.47078218300000002</v>
      </c>
      <c r="D94" s="415">
        <v>0.291694173</v>
      </c>
      <c r="E94" s="415">
        <v>0.802755628</v>
      </c>
      <c r="F94" s="415">
        <v>0.65711530600000001</v>
      </c>
      <c r="G94" s="415">
        <v>0.48781893500000001</v>
      </c>
      <c r="H94">
        <v>9.5883464000000002E-2</v>
      </c>
      <c r="I94">
        <v>3.7989028000000001E-2</v>
      </c>
      <c r="K94" s="416">
        <v>0.47335237200000002</v>
      </c>
      <c r="L94" s="416">
        <v>1.275147789</v>
      </c>
      <c r="M94">
        <v>8.6301095999999994E-2</v>
      </c>
      <c r="N94">
        <v>2.1831329E-2</v>
      </c>
      <c r="P94" s="417">
        <v>72.81</v>
      </c>
      <c r="Q94" s="417">
        <v>0.29963234</v>
      </c>
      <c r="R94" s="417">
        <v>19217</v>
      </c>
      <c r="S94" s="417">
        <v>1630.3</v>
      </c>
      <c r="T94">
        <v>0.10932568500000001</v>
      </c>
      <c r="U94">
        <v>1.0950826E-2</v>
      </c>
      <c r="W94" s="420">
        <v>39.200000000000003</v>
      </c>
      <c r="X94" s="420">
        <v>54.96</v>
      </c>
      <c r="Y94">
        <v>0.25059933000000001</v>
      </c>
      <c r="Z94">
        <v>4.4715190000000002E-2</v>
      </c>
      <c r="AB94" s="421">
        <v>64.599999999999994</v>
      </c>
      <c r="AC94" s="421">
        <v>2.35</v>
      </c>
      <c r="AD94" s="421">
        <v>23</v>
      </c>
      <c r="AE94">
        <v>8.2750619999999997E-2</v>
      </c>
      <c r="AF94">
        <v>5.9773259999999998E-3</v>
      </c>
      <c r="AH94">
        <v>0.59064723941960295</v>
      </c>
      <c r="AI94">
        <v>0.12146369899999999</v>
      </c>
      <c r="AP94" s="422">
        <v>0.13850399293117499</v>
      </c>
    </row>
    <row r="95" spans="1:42" x14ac:dyDescent="0.3">
      <c r="C95">
        <v>0.37185318899999997</v>
      </c>
      <c r="D95">
        <v>0.30080900199999999</v>
      </c>
      <c r="E95">
        <v>5.2629914999999999E-2</v>
      </c>
      <c r="F95">
        <v>7.1317134000000004E-2</v>
      </c>
      <c r="G95">
        <v>0.20339076</v>
      </c>
      <c r="K95">
        <v>0.84820705799999996</v>
      </c>
      <c r="L95">
        <v>0.15179294199999999</v>
      </c>
      <c r="P95">
        <v>3.2327689999999999E-3</v>
      </c>
      <c r="Q95">
        <v>0.66802382999999999</v>
      </c>
      <c r="R95">
        <v>0.14630291500000001</v>
      </c>
      <c r="S95">
        <v>0.18244048700000001</v>
      </c>
      <c r="W95">
        <v>1.2371499999999999E-4</v>
      </c>
      <c r="X95">
        <v>0.99987628500000003</v>
      </c>
      <c r="AB95">
        <v>6.5216789999999997E-2</v>
      </c>
      <c r="AC95">
        <v>1.7654778999999999E-2</v>
      </c>
      <c r="AD95">
        <v>0.91712842999999999</v>
      </c>
      <c r="AP95" s="422"/>
    </row>
    <row r="96" spans="1:42" x14ac:dyDescent="0.3">
      <c r="C96">
        <v>0.147328233</v>
      </c>
      <c r="D96">
        <v>0.11918052699999999</v>
      </c>
      <c r="E96">
        <v>2.0851972E-2</v>
      </c>
      <c r="F96">
        <v>2.8255849E-2</v>
      </c>
      <c r="G96">
        <v>8.0583419000000003E-2</v>
      </c>
      <c r="K96">
        <v>0.214568395</v>
      </c>
      <c r="L96">
        <v>3.8398605000000002E-2</v>
      </c>
      <c r="P96">
        <v>3.2381700000000001E-4</v>
      </c>
      <c r="Q96">
        <v>6.6913943000000004E-2</v>
      </c>
      <c r="R96">
        <v>1.4654723999999999E-2</v>
      </c>
      <c r="S96">
        <v>1.8274516000000001E-2</v>
      </c>
      <c r="W96" s="418">
        <v>2.2099999999999998E-5</v>
      </c>
      <c r="X96">
        <v>0.178410925</v>
      </c>
      <c r="AB96">
        <v>4.7108039999999999E-3</v>
      </c>
      <c r="AC96">
        <v>1.275258E-3</v>
      </c>
      <c r="AD96">
        <v>6.6246938000000005E-2</v>
      </c>
      <c r="AP96" s="422"/>
    </row>
    <row r="97" spans="1:42" x14ac:dyDescent="0.3">
      <c r="AP97" s="422"/>
    </row>
    <row r="98" spans="1:42" x14ac:dyDescent="0.3">
      <c r="A98" s="414" t="s">
        <v>101</v>
      </c>
      <c r="C98" t="s">
        <v>36</v>
      </c>
      <c r="D98" t="s">
        <v>37</v>
      </c>
      <c r="E98" t="s">
        <v>38</v>
      </c>
      <c r="F98" t="s">
        <v>39</v>
      </c>
      <c r="G98" t="s">
        <v>40</v>
      </c>
      <c r="K98" t="s">
        <v>41</v>
      </c>
      <c r="L98" t="s">
        <v>42</v>
      </c>
      <c r="P98" t="s">
        <v>43</v>
      </c>
      <c r="Q98" t="s">
        <v>25</v>
      </c>
      <c r="R98" t="s">
        <v>26</v>
      </c>
      <c r="S98" t="s">
        <v>27</v>
      </c>
      <c r="W98" t="s">
        <v>28</v>
      </c>
      <c r="X98" t="s">
        <v>44</v>
      </c>
      <c r="AB98" t="s">
        <v>30</v>
      </c>
      <c r="AC98" t="s">
        <v>45</v>
      </c>
      <c r="AD98" t="s">
        <v>32</v>
      </c>
      <c r="AP98" s="422"/>
    </row>
    <row r="99" spans="1:42" x14ac:dyDescent="0.3">
      <c r="A99" t="s">
        <v>46</v>
      </c>
      <c r="AP99" s="422"/>
    </row>
    <row r="100" spans="1:42" x14ac:dyDescent="0.3">
      <c r="A100" t="s">
        <v>50</v>
      </c>
      <c r="C100" s="415">
        <v>0.49207171</v>
      </c>
      <c r="D100" s="415">
        <v>0.26411518099999998</v>
      </c>
      <c r="E100" s="415">
        <v>0.77471333200000003</v>
      </c>
      <c r="F100" s="415">
        <v>0.69759398699999997</v>
      </c>
      <c r="G100" s="415">
        <v>0.46542952999999998</v>
      </c>
      <c r="H100">
        <v>8.8959820999999994E-2</v>
      </c>
      <c r="I100">
        <v>3.5245881E-2</v>
      </c>
      <c r="K100" s="416">
        <v>0.364346226</v>
      </c>
      <c r="L100" s="416">
        <v>2.598813936</v>
      </c>
      <c r="M100">
        <v>0</v>
      </c>
      <c r="N100">
        <v>0</v>
      </c>
      <c r="P100" s="417">
        <v>54.54</v>
      </c>
      <c r="Q100" s="417">
        <v>0.35972094500000001</v>
      </c>
      <c r="R100" s="417">
        <v>8781.9</v>
      </c>
      <c r="S100" s="417">
        <v>858.91</v>
      </c>
      <c r="T100">
        <v>0</v>
      </c>
      <c r="U100">
        <v>0</v>
      </c>
      <c r="W100" s="420">
        <v>40.4</v>
      </c>
      <c r="X100" s="420">
        <v>66.77</v>
      </c>
      <c r="Y100">
        <v>7.6044122000000006E-2</v>
      </c>
      <c r="Z100">
        <v>1.3568781E-2</v>
      </c>
      <c r="AB100" s="421">
        <v>38.6</v>
      </c>
      <c r="AC100" s="421">
        <v>2.27</v>
      </c>
      <c r="AD100" s="421">
        <v>38.6</v>
      </c>
      <c r="AE100">
        <v>0.107230847</v>
      </c>
      <c r="AF100">
        <v>7.7456060000000004E-3</v>
      </c>
      <c r="AH100">
        <v>0.27373508064833502</v>
      </c>
      <c r="AI100">
        <v>5.6560267999999997E-2</v>
      </c>
      <c r="AP100" s="422">
        <v>0.149101548628504</v>
      </c>
    </row>
    <row r="101" spans="1:42" x14ac:dyDescent="0.3">
      <c r="A101" t="s">
        <v>51</v>
      </c>
      <c r="C101" s="415">
        <v>0.53711553599999995</v>
      </c>
      <c r="D101" s="415">
        <v>0.21553272000000001</v>
      </c>
      <c r="E101" s="415">
        <v>0.80396060800000002</v>
      </c>
      <c r="F101" s="415">
        <v>0.73246984900000001</v>
      </c>
      <c r="G101" s="415">
        <v>0.46254612499999997</v>
      </c>
      <c r="H101">
        <v>4.7662479000000001E-2</v>
      </c>
      <c r="I101">
        <v>1.8883873999999998E-2</v>
      </c>
      <c r="K101" s="416">
        <v>0.38964390199999999</v>
      </c>
      <c r="L101" s="416">
        <v>2.6261244380000002</v>
      </c>
      <c r="M101">
        <v>2.7043757000000002E-2</v>
      </c>
      <c r="N101">
        <v>6.8411779999999998E-3</v>
      </c>
      <c r="P101" s="417">
        <v>55.74</v>
      </c>
      <c r="Q101" s="417">
        <v>0.29587930299999998</v>
      </c>
      <c r="R101" s="417">
        <v>9781</v>
      </c>
      <c r="S101" s="417">
        <v>951</v>
      </c>
      <c r="T101">
        <v>9.9536896E-2</v>
      </c>
      <c r="U101">
        <v>9.9703120000000003E-3</v>
      </c>
      <c r="W101" s="420">
        <v>40.4</v>
      </c>
      <c r="X101" s="420">
        <v>68.7</v>
      </c>
      <c r="Y101">
        <v>0</v>
      </c>
      <c r="Z101">
        <v>0</v>
      </c>
      <c r="AB101" s="421">
        <v>42.3</v>
      </c>
      <c r="AC101" s="421">
        <v>2.34</v>
      </c>
      <c r="AD101" s="421">
        <v>42.3</v>
      </c>
      <c r="AE101">
        <v>0.12552928099999999</v>
      </c>
      <c r="AF101">
        <v>9.0673569999999998E-3</v>
      </c>
      <c r="AH101">
        <v>0.24424587245380999</v>
      </c>
      <c r="AI101">
        <v>4.4762720999999998E-2</v>
      </c>
      <c r="AP101" s="422">
        <v>0.15084946388384801</v>
      </c>
    </row>
    <row r="102" spans="1:42" x14ac:dyDescent="0.3">
      <c r="A102" t="s">
        <v>52</v>
      </c>
      <c r="C102" s="415">
        <v>0.54275716299999999</v>
      </c>
      <c r="D102" s="415">
        <v>0.23258634</v>
      </c>
      <c r="E102" s="415">
        <v>0.84133173400000005</v>
      </c>
      <c r="F102" s="415">
        <v>0.77295255200000001</v>
      </c>
      <c r="G102" s="415">
        <v>0.447029591</v>
      </c>
      <c r="H102">
        <v>7.1413708000000006E-2</v>
      </c>
      <c r="I102">
        <v>2.8294111E-2</v>
      </c>
      <c r="K102" s="416">
        <v>0.416929471</v>
      </c>
      <c r="L102" s="416">
        <v>2.6500378499999999</v>
      </c>
      <c r="M102">
        <v>5.4725404999999998E-2</v>
      </c>
      <c r="N102">
        <v>1.3843721E-2</v>
      </c>
      <c r="P102" s="417">
        <v>56.81</v>
      </c>
      <c r="Q102" s="417">
        <v>0.29622871299999998</v>
      </c>
      <c r="R102" s="417">
        <v>10780.1175</v>
      </c>
      <c r="S102" s="417">
        <v>1042.1891209999999</v>
      </c>
      <c r="T102">
        <v>0.101645209</v>
      </c>
      <c r="U102">
        <v>1.0181496E-2</v>
      </c>
      <c r="W102" s="420">
        <v>41.5</v>
      </c>
      <c r="X102" s="420">
        <v>65.31</v>
      </c>
      <c r="Y102">
        <v>0.133569734</v>
      </c>
      <c r="Z102">
        <v>2.3833248000000001E-2</v>
      </c>
      <c r="AB102" s="421">
        <v>45.2</v>
      </c>
      <c r="AC102" s="421">
        <v>2.35</v>
      </c>
      <c r="AD102" s="421">
        <v>45.2</v>
      </c>
      <c r="AE102">
        <v>0.13678896300000001</v>
      </c>
      <c r="AF102">
        <v>9.8806769999999992E-3</v>
      </c>
      <c r="AH102">
        <v>0.429407127646878</v>
      </c>
      <c r="AI102">
        <v>8.6033253000000004E-2</v>
      </c>
      <c r="AP102" s="422">
        <v>0.156992732125739</v>
      </c>
    </row>
    <row r="103" spans="1:42" x14ac:dyDescent="0.3">
      <c r="A103" t="s">
        <v>53</v>
      </c>
      <c r="C103" s="415">
        <v>0.56779346200000003</v>
      </c>
      <c r="D103" s="415">
        <v>0.27046662500000002</v>
      </c>
      <c r="E103" s="415">
        <v>0.85694222200000003</v>
      </c>
      <c r="F103" s="415">
        <v>0.79067464899999995</v>
      </c>
      <c r="G103" s="415">
        <v>0.44601106899999998</v>
      </c>
      <c r="H103">
        <v>0.12528275899999999</v>
      </c>
      <c r="I103">
        <v>4.9637028999999999E-2</v>
      </c>
      <c r="K103" s="416">
        <v>0.450414333</v>
      </c>
      <c r="L103" s="416">
        <v>2.6786069650000002</v>
      </c>
      <c r="M103">
        <v>8.5621469000000006E-2</v>
      </c>
      <c r="N103">
        <v>2.1659405999999999E-2</v>
      </c>
      <c r="P103" s="417">
        <v>57.64</v>
      </c>
      <c r="Q103" s="417">
        <v>0.29041397600000002</v>
      </c>
      <c r="R103" s="417">
        <v>11326.172500000001</v>
      </c>
      <c r="S103" s="417">
        <v>1117.70092</v>
      </c>
      <c r="T103">
        <v>0.110153742</v>
      </c>
      <c r="U103">
        <v>1.103377E-2</v>
      </c>
      <c r="W103" s="420">
        <v>41.5</v>
      </c>
      <c r="X103" s="420">
        <v>66.680000000000007</v>
      </c>
      <c r="Y103">
        <v>7.9590232999999996E-2</v>
      </c>
      <c r="Z103">
        <v>1.4201524E-2</v>
      </c>
      <c r="AB103" s="421">
        <v>47.7</v>
      </c>
      <c r="AC103" s="421">
        <v>2.39</v>
      </c>
      <c r="AD103" s="421">
        <v>31.8</v>
      </c>
      <c r="AE103">
        <v>8.5691361999999993E-2</v>
      </c>
      <c r="AF103">
        <v>6.1897439999999996E-3</v>
      </c>
      <c r="AH103">
        <v>0.527184115579301</v>
      </c>
      <c r="AI103">
        <v>0.10272147299999999</v>
      </c>
      <c r="AP103" s="422">
        <v>0.16564044202334299</v>
      </c>
    </row>
    <row r="104" spans="1:42" x14ac:dyDescent="0.3">
      <c r="A104" t="s">
        <v>54</v>
      </c>
      <c r="C104" s="415">
        <v>0.59351674399999998</v>
      </c>
      <c r="D104" s="415">
        <v>0.272462608</v>
      </c>
      <c r="E104" s="415">
        <v>0.86699602499999995</v>
      </c>
      <c r="F104" s="415">
        <v>0.79251723100000004</v>
      </c>
      <c r="G104" s="415">
        <v>0.495251143</v>
      </c>
      <c r="H104">
        <v>0.162183681</v>
      </c>
      <c r="I104">
        <v>6.4257174E-2</v>
      </c>
      <c r="K104" s="416">
        <v>0.44402865600000002</v>
      </c>
      <c r="L104" s="416">
        <v>2.7243474870000002</v>
      </c>
      <c r="M104">
        <v>8.2966410000000004E-2</v>
      </c>
      <c r="N104">
        <v>2.0987763999999999E-2</v>
      </c>
      <c r="P104" s="417">
        <v>58.75</v>
      </c>
      <c r="Q104" s="417">
        <v>0.28586787800000002</v>
      </c>
      <c r="R104" s="417">
        <v>12122.9414</v>
      </c>
      <c r="S104" s="417">
        <v>1231.731734</v>
      </c>
      <c r="T104">
        <v>0.11776811199999999</v>
      </c>
      <c r="U104">
        <v>1.1796478000000001E-2</v>
      </c>
      <c r="W104" s="420">
        <v>41.5</v>
      </c>
      <c r="X104" s="420">
        <v>67.040000000000006</v>
      </c>
      <c r="Y104">
        <v>6.5405840000000007E-2</v>
      </c>
      <c r="Z104">
        <v>1.167056E-2</v>
      </c>
      <c r="AB104" s="421">
        <v>50.9</v>
      </c>
      <c r="AC104" s="421">
        <v>2.34</v>
      </c>
      <c r="AD104" s="421">
        <v>33.700000000000003</v>
      </c>
      <c r="AE104">
        <v>0.100433703</v>
      </c>
      <c r="AF104">
        <v>7.2546279999999999E-3</v>
      </c>
      <c r="AH104">
        <v>0.599180840850282</v>
      </c>
      <c r="AI104">
        <v>0.115966604</v>
      </c>
      <c r="AK104">
        <v>0.134486157</v>
      </c>
      <c r="AL104">
        <v>4.4762720999999998E-2</v>
      </c>
      <c r="AM104">
        <v>0.1</v>
      </c>
      <c r="AN104">
        <v>3.0035235E-2</v>
      </c>
      <c r="AP104" s="422">
        <v>0.177708523396166</v>
      </c>
    </row>
    <row r="105" spans="1:42" x14ac:dyDescent="0.3">
      <c r="A105" t="s">
        <v>55</v>
      </c>
      <c r="C105" s="415">
        <v>0.59455823200000002</v>
      </c>
      <c r="D105" s="415">
        <v>0.27271816500000001</v>
      </c>
      <c r="E105" s="415">
        <v>0.87111225599999997</v>
      </c>
      <c r="F105" s="415">
        <v>0.79350337100000001</v>
      </c>
      <c r="G105" s="415">
        <v>0.49609793200000002</v>
      </c>
      <c r="H105">
        <v>0.16305921400000001</v>
      </c>
      <c r="I105">
        <v>6.4604061000000004E-2</v>
      </c>
      <c r="K105" s="416">
        <v>0.47012895900000001</v>
      </c>
      <c r="L105" s="416">
        <v>2.765914489</v>
      </c>
      <c r="M105">
        <v>0.106367584</v>
      </c>
      <c r="N105">
        <v>2.6907489E-2</v>
      </c>
      <c r="P105" s="417">
        <v>59.71</v>
      </c>
      <c r="Q105" s="417">
        <v>0.282425339</v>
      </c>
      <c r="R105" s="417">
        <v>12950.441000000001</v>
      </c>
      <c r="S105" s="417">
        <v>1302.5394180000001</v>
      </c>
      <c r="T105">
        <v>0.123328519</v>
      </c>
      <c r="U105">
        <v>1.2353448E-2</v>
      </c>
      <c r="W105" s="420">
        <v>41.5</v>
      </c>
      <c r="X105" s="420">
        <v>67.599999999999994</v>
      </c>
      <c r="Y105">
        <v>4.3341233E-2</v>
      </c>
      <c r="Z105">
        <v>7.7335060000000002E-3</v>
      </c>
      <c r="AB105" s="421">
        <v>54.1</v>
      </c>
      <c r="AC105" s="421">
        <v>2.34</v>
      </c>
      <c r="AD105" s="421">
        <v>33.200000000000003</v>
      </c>
      <c r="AE105">
        <v>0.102275347</v>
      </c>
      <c r="AF105">
        <v>7.3876549999999999E-3</v>
      </c>
      <c r="AH105">
        <v>0.61917818897576404</v>
      </c>
      <c r="AI105">
        <v>0.11898615899999999</v>
      </c>
      <c r="AP105" s="422">
        <v>0.19187186542007501</v>
      </c>
    </row>
    <row r="106" spans="1:42" x14ac:dyDescent="0.3">
      <c r="A106" t="s">
        <v>56</v>
      </c>
      <c r="C106" s="415">
        <v>0.50157261799999997</v>
      </c>
      <c r="D106" s="415">
        <v>0.24726552299999999</v>
      </c>
      <c r="E106" s="415">
        <v>0.83958882700000004</v>
      </c>
      <c r="F106" s="415">
        <v>0.77315365800000002</v>
      </c>
      <c r="G106" s="415">
        <v>0.47641850600000002</v>
      </c>
      <c r="H106">
        <v>8.2023556999999997E-2</v>
      </c>
      <c r="I106">
        <v>3.2497733000000001E-2</v>
      </c>
      <c r="K106" s="416">
        <v>0.47855081700000002</v>
      </c>
      <c r="L106" s="416">
        <v>2.915740741</v>
      </c>
      <c r="M106">
        <v>0.12477701099999999</v>
      </c>
      <c r="N106">
        <v>3.1564465999999999E-2</v>
      </c>
      <c r="P106" s="417">
        <v>60.85</v>
      </c>
      <c r="Q106" s="417">
        <v>0.27804834299999998</v>
      </c>
      <c r="R106" s="417">
        <v>13748.1746</v>
      </c>
      <c r="S106" s="417">
        <v>1411.0260559999999</v>
      </c>
      <c r="T106">
        <v>0.129048149</v>
      </c>
      <c r="U106">
        <v>1.2926366E-2</v>
      </c>
      <c r="W106" s="420">
        <v>41.5</v>
      </c>
      <c r="X106" s="420">
        <v>67.34</v>
      </c>
      <c r="Y106">
        <v>5.3585514000000001E-2</v>
      </c>
      <c r="Z106">
        <v>9.5614240000000007E-3</v>
      </c>
      <c r="AB106" s="421">
        <v>57.3</v>
      </c>
      <c r="AC106" s="421">
        <v>3.37</v>
      </c>
      <c r="AD106" s="421">
        <v>28.7</v>
      </c>
      <c r="AE106">
        <v>9.5196720999999998E-2</v>
      </c>
      <c r="AF106">
        <v>6.8763449999999999E-3</v>
      </c>
      <c r="AH106">
        <v>0.48633241980320902</v>
      </c>
      <c r="AI106">
        <v>9.3426334E-2</v>
      </c>
      <c r="AP106" s="422">
        <v>0.19972769741172799</v>
      </c>
    </row>
    <row r="107" spans="1:42" x14ac:dyDescent="0.3">
      <c r="A107" t="s">
        <v>57</v>
      </c>
      <c r="C107" s="415">
        <v>0.51716076499999997</v>
      </c>
      <c r="D107" s="415">
        <v>0.25245715800000001</v>
      </c>
      <c r="E107" s="415">
        <v>0.81576982099999995</v>
      </c>
      <c r="F107" s="415">
        <v>0.752807895</v>
      </c>
      <c r="G107" s="415">
        <v>0.52388106700000003</v>
      </c>
      <c r="H107">
        <v>0.108218619</v>
      </c>
      <c r="I107">
        <v>4.2876217000000001E-2</v>
      </c>
      <c r="K107" s="416">
        <v>0.487262786</v>
      </c>
      <c r="L107" s="416">
        <v>3.0631127450000002</v>
      </c>
      <c r="M107">
        <v>0.14514229300000001</v>
      </c>
      <c r="N107">
        <v>3.6716209999999999E-2</v>
      </c>
      <c r="P107" s="417">
        <v>61.63</v>
      </c>
      <c r="Q107" s="417">
        <v>0.281455224</v>
      </c>
      <c r="R107" s="417">
        <v>14936.0452</v>
      </c>
      <c r="S107" s="417">
        <v>1551.6601020000001</v>
      </c>
      <c r="T107">
        <v>0.13288396299999999</v>
      </c>
      <c r="U107">
        <v>1.3310588E-2</v>
      </c>
      <c r="W107" s="420">
        <v>41.5</v>
      </c>
      <c r="X107" s="420">
        <v>65.7</v>
      </c>
      <c r="Y107">
        <v>0.11820330599999999</v>
      </c>
      <c r="Z107">
        <v>2.1091371000000001E-2</v>
      </c>
      <c r="AB107" s="421">
        <v>60.5</v>
      </c>
      <c r="AC107" s="421">
        <v>2.64</v>
      </c>
      <c r="AD107" s="421">
        <v>27.4</v>
      </c>
      <c r="AE107">
        <v>8.4740810999999999E-2</v>
      </c>
      <c r="AF107">
        <v>6.1210830000000003E-3</v>
      </c>
      <c r="AH107">
        <v>0.61102810141489905</v>
      </c>
      <c r="AI107">
        <v>0.120115469</v>
      </c>
      <c r="AP107" s="422">
        <v>0.210977157710179</v>
      </c>
    </row>
    <row r="108" spans="1:42" x14ac:dyDescent="0.3">
      <c r="A108" t="s">
        <v>58</v>
      </c>
      <c r="C108" s="415">
        <v>0.490453162</v>
      </c>
      <c r="D108" s="415">
        <v>0.24624729200000001</v>
      </c>
      <c r="E108" s="415">
        <v>0.79322578099999996</v>
      </c>
      <c r="F108" s="415">
        <v>0.73271690899999997</v>
      </c>
      <c r="G108" s="415">
        <v>0.53387432800000001</v>
      </c>
      <c r="H108">
        <v>9.0302316999999993E-2</v>
      </c>
      <c r="I108">
        <v>3.5777778000000003E-2</v>
      </c>
      <c r="K108" s="416">
        <v>0.50254694099999997</v>
      </c>
      <c r="L108" s="416">
        <v>3.2323468110000002</v>
      </c>
      <c r="M108">
        <v>0.17361549900000001</v>
      </c>
      <c r="N108">
        <v>4.3918991999999997E-2</v>
      </c>
      <c r="P108" s="417">
        <v>62.64</v>
      </c>
      <c r="Q108" s="417">
        <v>0.31445225500000001</v>
      </c>
      <c r="R108" s="417">
        <v>16067.0319</v>
      </c>
      <c r="S108" s="417">
        <v>1177.4385</v>
      </c>
      <c r="T108">
        <v>8.0994388E-2</v>
      </c>
      <c r="U108">
        <v>8.1129649999999998E-3</v>
      </c>
      <c r="W108" s="420">
        <v>41.5</v>
      </c>
      <c r="X108" s="420">
        <v>64.06</v>
      </c>
      <c r="Y108">
        <v>0.18282110800000001</v>
      </c>
      <c r="Z108">
        <v>3.2621319000000003E-2</v>
      </c>
      <c r="AB108" s="421">
        <v>63.7</v>
      </c>
      <c r="AC108" s="421">
        <v>2.67</v>
      </c>
      <c r="AD108" s="421">
        <v>27.4</v>
      </c>
      <c r="AE108">
        <v>9.0132034E-2</v>
      </c>
      <c r="AF108">
        <v>6.5105069999999996E-3</v>
      </c>
      <c r="AH108">
        <v>0.62326552876775299</v>
      </c>
      <c r="AI108">
        <v>0.12694156100000001</v>
      </c>
      <c r="AP108" s="422">
        <v>0.222688645305363</v>
      </c>
    </row>
    <row r="109" spans="1:42" x14ac:dyDescent="0.3">
      <c r="A109" t="s">
        <v>59</v>
      </c>
      <c r="C109" s="415">
        <v>0.50425577099999996</v>
      </c>
      <c r="D109" s="415">
        <v>0.228726764</v>
      </c>
      <c r="E109" s="415">
        <v>0.77238804999999999</v>
      </c>
      <c r="F109" s="415">
        <v>0.71423667000000002</v>
      </c>
      <c r="G109" s="415">
        <v>0.50756311600000004</v>
      </c>
      <c r="H109">
        <v>6.0893844000000003E-2</v>
      </c>
      <c r="I109">
        <v>2.4126141E-2</v>
      </c>
      <c r="K109" s="416">
        <v>0.517986842</v>
      </c>
      <c r="L109" s="416">
        <v>3.3727578949999999</v>
      </c>
      <c r="M109">
        <v>0.199740573</v>
      </c>
      <c r="N109">
        <v>5.0527772999999998E-2</v>
      </c>
      <c r="P109" s="417">
        <v>63.36</v>
      </c>
      <c r="Q109" s="417">
        <v>0.30236373100000002</v>
      </c>
      <c r="R109" s="417">
        <v>17641.7</v>
      </c>
      <c r="S109" s="417">
        <v>1697.7</v>
      </c>
      <c r="T109">
        <v>0.104641022</v>
      </c>
      <c r="U109">
        <v>1.0481577000000001E-2</v>
      </c>
      <c r="W109" s="420">
        <v>41.5</v>
      </c>
      <c r="X109" s="420">
        <v>62.42</v>
      </c>
      <c r="Y109">
        <v>0.24743891100000001</v>
      </c>
      <c r="Z109">
        <v>4.4151267000000001E-2</v>
      </c>
      <c r="AB109" s="421">
        <v>66.900000000000006</v>
      </c>
      <c r="AC109" s="421">
        <v>2.66</v>
      </c>
      <c r="AD109" s="421">
        <v>19.899999999999999</v>
      </c>
      <c r="AE109">
        <v>7.1980929999999999E-2</v>
      </c>
      <c r="AF109">
        <v>5.1993990000000004E-3</v>
      </c>
      <c r="AH109">
        <v>0.65300779315347701</v>
      </c>
      <c r="AI109">
        <v>0.134486157</v>
      </c>
      <c r="AP109" s="422">
        <v>0.23491847491687301</v>
      </c>
    </row>
    <row r="110" spans="1:42" x14ac:dyDescent="0.3">
      <c r="C110">
        <v>0.274248508</v>
      </c>
      <c r="D110">
        <v>0.32147626699999998</v>
      </c>
      <c r="E110">
        <v>9.9499944000000007E-2</v>
      </c>
      <c r="F110">
        <v>0.10485570800000001</v>
      </c>
      <c r="G110">
        <v>0.19991957299999999</v>
      </c>
      <c r="K110">
        <v>0.57798623999999998</v>
      </c>
      <c r="L110">
        <v>0.42201376000000002</v>
      </c>
      <c r="P110">
        <v>7.0600719999999997E-3</v>
      </c>
      <c r="Q110">
        <v>0.73368298099999996</v>
      </c>
      <c r="R110">
        <v>0.13368854699999999</v>
      </c>
      <c r="S110">
        <v>0.1255684</v>
      </c>
      <c r="W110">
        <v>2.22628E-4</v>
      </c>
      <c r="X110">
        <v>0.99977737200000005</v>
      </c>
      <c r="AB110">
        <v>0.31355121499999999</v>
      </c>
      <c r="AC110">
        <v>0.15545107999999999</v>
      </c>
      <c r="AD110">
        <v>0.53099770499999999</v>
      </c>
      <c r="AP110" s="422"/>
    </row>
    <row r="111" spans="1:42" x14ac:dyDescent="0.3">
      <c r="C111">
        <v>0.10865725900000001</v>
      </c>
      <c r="D111">
        <v>0.12736889700000001</v>
      </c>
      <c r="E111">
        <v>3.9421878E-2</v>
      </c>
      <c r="F111">
        <v>4.1543831000000003E-2</v>
      </c>
      <c r="G111">
        <v>7.9208134999999999E-2</v>
      </c>
      <c r="K111">
        <v>0.146211445</v>
      </c>
      <c r="L111">
        <v>0.106755555</v>
      </c>
      <c r="P111">
        <v>7.0718599999999995E-4</v>
      </c>
      <c r="Q111">
        <v>7.3490822999999997E-2</v>
      </c>
      <c r="R111">
        <v>1.3391181E-2</v>
      </c>
      <c r="S111">
        <v>1.257781E-2</v>
      </c>
      <c r="W111" s="418">
        <v>3.9700000000000003E-5</v>
      </c>
      <c r="X111">
        <v>0.17839327599999999</v>
      </c>
      <c r="AB111">
        <v>2.2648745000000001E-2</v>
      </c>
      <c r="AC111">
        <v>1.1228698E-2</v>
      </c>
      <c r="AD111">
        <v>3.8355556999999998E-2</v>
      </c>
      <c r="AP111" s="422"/>
    </row>
    <row r="112" spans="1:42" x14ac:dyDescent="0.3">
      <c r="AP112" s="422"/>
    </row>
    <row r="113" spans="1:42" x14ac:dyDescent="0.3">
      <c r="A113" s="414" t="s">
        <v>102</v>
      </c>
      <c r="C113" t="s">
        <v>36</v>
      </c>
      <c r="D113" t="s">
        <v>37</v>
      </c>
      <c r="E113" t="s">
        <v>38</v>
      </c>
      <c r="F113" t="s">
        <v>39</v>
      </c>
      <c r="G113" t="s">
        <v>40</v>
      </c>
      <c r="K113" t="s">
        <v>41</v>
      </c>
      <c r="L113" t="s">
        <v>42</v>
      </c>
      <c r="P113" t="s">
        <v>43</v>
      </c>
      <c r="Q113" t="s">
        <v>25</v>
      </c>
      <c r="R113" t="s">
        <v>26</v>
      </c>
      <c r="S113" t="s">
        <v>27</v>
      </c>
      <c r="W113" t="s">
        <v>28</v>
      </c>
      <c r="X113" t="s">
        <v>44</v>
      </c>
      <c r="AB113" t="s">
        <v>30</v>
      </c>
      <c r="AC113" t="s">
        <v>45</v>
      </c>
      <c r="AD113" t="s">
        <v>32</v>
      </c>
      <c r="AP113" s="422"/>
    </row>
    <row r="114" spans="1:42" x14ac:dyDescent="0.3">
      <c r="A114" t="s">
        <v>46</v>
      </c>
      <c r="AP114" s="422"/>
    </row>
    <row r="115" spans="1:42" x14ac:dyDescent="0.3">
      <c r="A115" t="s">
        <v>50</v>
      </c>
      <c r="C115" s="415">
        <v>0.41585631000000001</v>
      </c>
      <c r="D115" s="415">
        <v>0.30102284499999998</v>
      </c>
      <c r="E115" s="415">
        <v>0.87787490199999996</v>
      </c>
      <c r="F115" s="415">
        <v>0.83265983899999996</v>
      </c>
      <c r="G115" s="415">
        <v>0.34153400900000003</v>
      </c>
      <c r="H115">
        <v>5.3941192999999998E-2</v>
      </c>
      <c r="I115">
        <v>2.1371501000000001E-2</v>
      </c>
      <c r="K115" s="416">
        <v>0.28693429999999998</v>
      </c>
      <c r="L115" s="416">
        <v>4.260875403</v>
      </c>
      <c r="M115">
        <v>0</v>
      </c>
      <c r="N115">
        <v>0</v>
      </c>
      <c r="P115" s="417">
        <v>56.88</v>
      </c>
      <c r="Q115" s="417">
        <v>0.31330596599999999</v>
      </c>
      <c r="R115" s="417">
        <v>8284.7999999999993</v>
      </c>
      <c r="S115" s="417">
        <v>803.78</v>
      </c>
      <c r="T115">
        <v>5.7800021E-2</v>
      </c>
      <c r="U115">
        <v>5.7896550000000003E-3</v>
      </c>
      <c r="W115" s="420">
        <v>43.2</v>
      </c>
      <c r="X115" s="420">
        <v>139.22</v>
      </c>
      <c r="Y115">
        <v>9.9008845999999998E-2</v>
      </c>
      <c r="Z115">
        <v>1.7666444999999999E-2</v>
      </c>
      <c r="AB115" s="421">
        <v>34.700000000000003</v>
      </c>
      <c r="AC115" s="421">
        <v>4.05</v>
      </c>
      <c r="AD115" s="421">
        <v>20.8</v>
      </c>
      <c r="AE115">
        <v>3.4709796000000001E-2</v>
      </c>
      <c r="AF115">
        <v>2.507193E-3</v>
      </c>
      <c r="AH115">
        <v>0.211130373970944</v>
      </c>
      <c r="AI115">
        <v>4.7334793999999999E-2</v>
      </c>
      <c r="AP115" s="422">
        <v>0.15797249069981201</v>
      </c>
    </row>
    <row r="116" spans="1:42" x14ac:dyDescent="0.3">
      <c r="A116" t="s">
        <v>51</v>
      </c>
      <c r="C116" s="415">
        <v>0.44472172999999998</v>
      </c>
      <c r="D116" s="415">
        <v>0.336742708</v>
      </c>
      <c r="E116" s="415">
        <v>0.89585857400000002</v>
      </c>
      <c r="F116" s="415">
        <v>0.85574094999999994</v>
      </c>
      <c r="G116" s="415">
        <v>0.300401957</v>
      </c>
      <c r="H116">
        <v>7.8513373999999997E-2</v>
      </c>
      <c r="I116">
        <v>3.1106999E-2</v>
      </c>
      <c r="K116" s="416">
        <v>0.30567633799999999</v>
      </c>
      <c r="L116" s="416">
        <v>4.3273595199999999</v>
      </c>
      <c r="M116">
        <v>2.4023099999999999E-2</v>
      </c>
      <c r="N116">
        <v>6.0770520000000003E-3</v>
      </c>
      <c r="P116" s="417">
        <v>58.04</v>
      </c>
      <c r="Q116" s="417">
        <v>0.29778921000000003</v>
      </c>
      <c r="R116" s="417">
        <v>9369</v>
      </c>
      <c r="S116" s="417">
        <v>894</v>
      </c>
      <c r="T116">
        <v>8.6972326000000003E-2</v>
      </c>
      <c r="U116">
        <v>8.7117570000000005E-3</v>
      </c>
      <c r="W116" s="420">
        <v>43.2</v>
      </c>
      <c r="X116" s="420">
        <v>140.33000000000001</v>
      </c>
      <c r="Y116">
        <v>8.5606428999999998E-2</v>
      </c>
      <c r="Z116">
        <v>1.5275011999999999E-2</v>
      </c>
      <c r="AB116" s="421">
        <v>39.5</v>
      </c>
      <c r="AC116" s="421">
        <v>4.5199999999999996</v>
      </c>
      <c r="AD116" s="421">
        <v>22</v>
      </c>
      <c r="AE116">
        <v>5.3615360000000001E-2</v>
      </c>
      <c r="AF116">
        <v>3.8727980000000002E-3</v>
      </c>
      <c r="AH116">
        <v>0.30849133247072003</v>
      </c>
      <c r="AI116">
        <v>6.5043617999999997E-2</v>
      </c>
      <c r="AP116" s="422">
        <v>0.17191061010449901</v>
      </c>
    </row>
    <row r="117" spans="1:42" x14ac:dyDescent="0.3">
      <c r="A117" t="s">
        <v>52</v>
      </c>
      <c r="C117" s="415">
        <v>0.46682219400000002</v>
      </c>
      <c r="D117" s="415">
        <v>0.33450189200000002</v>
      </c>
      <c r="E117" s="415">
        <v>0.91410340499999998</v>
      </c>
      <c r="F117" s="415">
        <v>0.88071752800000003</v>
      </c>
      <c r="G117" s="415">
        <v>0.29113814799999999</v>
      </c>
      <c r="H117">
        <v>8.2222375E-2</v>
      </c>
      <c r="I117">
        <v>3.2576504999999999E-2</v>
      </c>
      <c r="K117" s="416">
        <v>0.32506431299999999</v>
      </c>
      <c r="L117" s="416">
        <v>4.3957871400000004</v>
      </c>
      <c r="M117">
        <v>4.7124190000000003E-2</v>
      </c>
      <c r="N117">
        <v>1.1920864999999999E-2</v>
      </c>
      <c r="P117" s="417">
        <v>59.22</v>
      </c>
      <c r="Q117" s="417">
        <v>0.28227245499999998</v>
      </c>
      <c r="R117" s="417">
        <v>10453.202799999999</v>
      </c>
      <c r="S117" s="417">
        <v>984.21602299999995</v>
      </c>
      <c r="T117">
        <v>0.11416583499999999</v>
      </c>
      <c r="U117">
        <v>1.1435649000000001E-2</v>
      </c>
      <c r="W117" s="420">
        <v>43.8</v>
      </c>
      <c r="X117" s="420">
        <v>144.97</v>
      </c>
      <c r="Y117">
        <v>2.9581913000000001E-2</v>
      </c>
      <c r="Z117">
        <v>5.2783889999999997E-3</v>
      </c>
      <c r="AB117" s="421">
        <v>41.7</v>
      </c>
      <c r="AC117" s="421">
        <v>4.5599999999999996</v>
      </c>
      <c r="AD117" s="421">
        <v>23.2</v>
      </c>
      <c r="AE117">
        <v>6.7639605000000005E-2</v>
      </c>
      <c r="AF117">
        <v>4.8858119999999998E-3</v>
      </c>
      <c r="AH117">
        <v>0.33687796602716602</v>
      </c>
      <c r="AI117">
        <v>6.6097219999999998E-2</v>
      </c>
      <c r="AP117" s="422">
        <v>0.18707099630451701</v>
      </c>
    </row>
    <row r="118" spans="1:42" x14ac:dyDescent="0.3">
      <c r="A118" t="s">
        <v>53</v>
      </c>
      <c r="C118" s="415">
        <v>0.48036659300000001</v>
      </c>
      <c r="D118" s="415">
        <v>0.38599289799999997</v>
      </c>
      <c r="E118" s="415">
        <v>0.93426180000000003</v>
      </c>
      <c r="F118" s="415">
        <v>0.900907652</v>
      </c>
      <c r="G118" s="415">
        <v>0.31845743399999998</v>
      </c>
      <c r="H118">
        <v>0.16177810100000001</v>
      </c>
      <c r="I118">
        <v>6.4096482999999996E-2</v>
      </c>
      <c r="K118" s="416">
        <v>0.34327334900000001</v>
      </c>
      <c r="L118" s="416">
        <v>4.4925191269999996</v>
      </c>
      <c r="M118">
        <v>6.8627413999999998E-2</v>
      </c>
      <c r="N118">
        <v>1.7360470999999999E-2</v>
      </c>
      <c r="P118" s="417">
        <v>60.47</v>
      </c>
      <c r="Q118" s="417">
        <v>0.27488124800000002</v>
      </c>
      <c r="R118" s="417">
        <v>11095.218199999999</v>
      </c>
      <c r="S118" s="417">
        <v>1097.941358</v>
      </c>
      <c r="T118">
        <v>0.12635069400000001</v>
      </c>
      <c r="U118">
        <v>1.265617E-2</v>
      </c>
      <c r="W118" s="420">
        <v>43.8</v>
      </c>
      <c r="X118" s="420">
        <v>145.02000000000001</v>
      </c>
      <c r="Y118">
        <v>2.8978200999999999E-2</v>
      </c>
      <c r="Z118">
        <v>5.1706670000000003E-3</v>
      </c>
      <c r="AB118" s="421">
        <v>44.5</v>
      </c>
      <c r="AC118" s="421">
        <v>4.6500000000000004</v>
      </c>
      <c r="AD118" s="421">
        <v>24.4</v>
      </c>
      <c r="AE118">
        <v>8.4145927999999995E-2</v>
      </c>
      <c r="AF118">
        <v>6.0781129999999996E-3</v>
      </c>
      <c r="AH118">
        <v>0.54209260248492597</v>
      </c>
      <c r="AI118">
        <v>0.10536190400000001</v>
      </c>
      <c r="AP118" s="422">
        <v>0.20356057281939499</v>
      </c>
    </row>
    <row r="119" spans="1:42" x14ac:dyDescent="0.3">
      <c r="A119" t="s">
        <v>54</v>
      </c>
      <c r="C119" s="415">
        <v>0.467891685</v>
      </c>
      <c r="D119" s="415">
        <v>0.38937356899999997</v>
      </c>
      <c r="E119" s="415">
        <v>0.93560671500000003</v>
      </c>
      <c r="F119" s="415">
        <v>0.89600759600000002</v>
      </c>
      <c r="G119" s="415">
        <v>0.33040802499999999</v>
      </c>
      <c r="H119">
        <v>0.171958325</v>
      </c>
      <c r="I119">
        <v>6.8129888E-2</v>
      </c>
      <c r="K119" s="416">
        <v>0.35547220499999999</v>
      </c>
      <c r="L119" s="416">
        <v>4.576985273</v>
      </c>
      <c r="M119">
        <v>8.3177407999999994E-2</v>
      </c>
      <c r="N119">
        <v>2.1041139E-2</v>
      </c>
      <c r="P119" s="417">
        <v>61.09</v>
      </c>
      <c r="Q119" s="417">
        <v>0.27685856399999997</v>
      </c>
      <c r="R119" s="417">
        <v>11831.850700000001</v>
      </c>
      <c r="S119" s="417">
        <v>1249.4281370000001</v>
      </c>
      <c r="T119">
        <v>0.12687590900000001</v>
      </c>
      <c r="U119">
        <v>1.2708779E-2</v>
      </c>
      <c r="W119" s="420">
        <v>43.8</v>
      </c>
      <c r="X119" s="420">
        <v>145.46</v>
      </c>
      <c r="Y119">
        <v>2.3665531E-2</v>
      </c>
      <c r="Z119">
        <v>4.222712E-3</v>
      </c>
      <c r="AB119" s="421">
        <v>48.1</v>
      </c>
      <c r="AC119" s="421">
        <v>5.0199999999999996</v>
      </c>
      <c r="AD119" s="421">
        <v>25.6</v>
      </c>
      <c r="AE119">
        <v>0.104966475</v>
      </c>
      <c r="AF119">
        <v>7.5820430000000001E-3</v>
      </c>
      <c r="AH119">
        <v>0.58516590083452302</v>
      </c>
      <c r="AI119">
        <v>0.113684561</v>
      </c>
      <c r="AK119">
        <v>0.147406283</v>
      </c>
      <c r="AL119">
        <v>4.7334793999999999E-2</v>
      </c>
      <c r="AM119">
        <v>0.1</v>
      </c>
      <c r="AN119">
        <v>3.3235881000000002E-2</v>
      </c>
      <c r="AP119" s="422">
        <v>0.22149564561128901</v>
      </c>
    </row>
    <row r="120" spans="1:42" x14ac:dyDescent="0.3">
      <c r="A120" t="s">
        <v>55</v>
      </c>
      <c r="C120" s="415">
        <v>0.46765621000000002</v>
      </c>
      <c r="D120" s="415">
        <v>0.38948105799999999</v>
      </c>
      <c r="E120" s="415">
        <v>0.93196198299999999</v>
      </c>
      <c r="F120" s="415">
        <v>0.89325684599999999</v>
      </c>
      <c r="G120" s="415">
        <v>0.32214411900000001</v>
      </c>
      <c r="H120">
        <v>0.164297523</v>
      </c>
      <c r="I120">
        <v>6.5094679000000003E-2</v>
      </c>
      <c r="K120" s="416">
        <v>0.366898275</v>
      </c>
      <c r="L120" s="416">
        <v>4.6618711389999996</v>
      </c>
      <c r="M120">
        <v>9.6361521000000006E-2</v>
      </c>
      <c r="N120">
        <v>2.4376285000000001E-2</v>
      </c>
      <c r="P120" s="417">
        <v>61.9</v>
      </c>
      <c r="Q120" s="417">
        <v>0.26495121500000002</v>
      </c>
      <c r="R120" s="417">
        <v>12664.8236</v>
      </c>
      <c r="S120" s="417">
        <v>1362.1081959999999</v>
      </c>
      <c r="T120">
        <v>0.14104598400000001</v>
      </c>
      <c r="U120">
        <v>1.4128152999999999E-2</v>
      </c>
      <c r="W120" s="420">
        <v>43.8</v>
      </c>
      <c r="X120" s="420">
        <v>146.82</v>
      </c>
      <c r="Y120">
        <v>7.2445570000000004E-3</v>
      </c>
      <c r="Z120">
        <v>1.2926680000000001E-3</v>
      </c>
      <c r="AB120" s="421">
        <v>51.7</v>
      </c>
      <c r="AC120" s="421">
        <v>5.38</v>
      </c>
      <c r="AD120" s="421">
        <v>27.6</v>
      </c>
      <c r="AE120">
        <v>0.12733392900000001</v>
      </c>
      <c r="AF120">
        <v>9.1977120000000002E-3</v>
      </c>
      <c r="AH120">
        <v>0.59273851911097897</v>
      </c>
      <c r="AI120">
        <v>0.114089497</v>
      </c>
      <c r="AP120" s="422">
        <v>0.241002744836887</v>
      </c>
    </row>
    <row r="121" spans="1:42" x14ac:dyDescent="0.3">
      <c r="A121" t="s">
        <v>56</v>
      </c>
      <c r="C121" s="415">
        <v>0.45428303399999997</v>
      </c>
      <c r="D121" s="415">
        <v>0.33470543699999999</v>
      </c>
      <c r="E121" s="415">
        <v>0.88797422000000004</v>
      </c>
      <c r="F121" s="415">
        <v>0.86020999099999995</v>
      </c>
      <c r="G121" s="415">
        <v>0.293025431</v>
      </c>
      <c r="H121">
        <v>7.5413900000000006E-2</v>
      </c>
      <c r="I121">
        <v>2.9878986999999999E-2</v>
      </c>
      <c r="K121" s="416">
        <v>0.36821991599999998</v>
      </c>
      <c r="L121" s="416">
        <v>4.9667868950000003</v>
      </c>
      <c r="M121">
        <v>0.120891294</v>
      </c>
      <c r="N121">
        <v>3.0581508E-2</v>
      </c>
      <c r="P121" s="417">
        <v>63.46</v>
      </c>
      <c r="Q121" s="417">
        <v>0.27281509399999998</v>
      </c>
      <c r="R121" s="417">
        <v>13803.653700000001</v>
      </c>
      <c r="S121" s="417">
        <v>1419.4163820000001</v>
      </c>
      <c r="T121">
        <v>0.13749325500000001</v>
      </c>
      <c r="U121">
        <v>1.3772286999999999E-2</v>
      </c>
      <c r="W121" s="420">
        <v>43.8</v>
      </c>
      <c r="X121" s="420">
        <v>147.41999999999999</v>
      </c>
      <c r="Y121" s="418">
        <v>1.06E-5</v>
      </c>
      <c r="Z121" s="418">
        <v>1.9E-6</v>
      </c>
      <c r="AB121" s="421">
        <v>55.3</v>
      </c>
      <c r="AC121" s="421">
        <v>5.0199999999999996</v>
      </c>
      <c r="AD121" s="421">
        <v>20.6</v>
      </c>
      <c r="AE121">
        <v>0.117639143</v>
      </c>
      <c r="AF121">
        <v>8.4974279999999996E-3</v>
      </c>
      <c r="AH121">
        <v>0.42370257136139899</v>
      </c>
      <c r="AI121">
        <v>8.2732109999999998E-2</v>
      </c>
      <c r="AP121" s="422">
        <v>0.26221954419736199</v>
      </c>
    </row>
    <row r="122" spans="1:42" x14ac:dyDescent="0.3">
      <c r="A122" t="s">
        <v>57</v>
      </c>
      <c r="C122" s="415">
        <v>0.43633820699999998</v>
      </c>
      <c r="D122" s="415">
        <v>0.35073159100000001</v>
      </c>
      <c r="E122" s="415">
        <v>0.85895530200000003</v>
      </c>
      <c r="F122" s="415">
        <v>0.83383346700000005</v>
      </c>
      <c r="G122" s="415">
        <v>0.30268787200000002</v>
      </c>
      <c r="H122">
        <v>9.1992884999999996E-2</v>
      </c>
      <c r="I122">
        <v>3.6447581E-2</v>
      </c>
      <c r="K122" s="416">
        <v>0.36981285699999999</v>
      </c>
      <c r="L122" s="416">
        <v>5.2827649770000003</v>
      </c>
      <c r="M122">
        <v>0.15164271600000001</v>
      </c>
      <c r="N122">
        <v>3.8360603E-2</v>
      </c>
      <c r="P122" s="417">
        <v>64.62</v>
      </c>
      <c r="Q122" s="417">
        <v>0.26808915999999999</v>
      </c>
      <c r="R122" s="417">
        <v>14982.145</v>
      </c>
      <c r="S122" s="417">
        <v>1778.7076709999999</v>
      </c>
      <c r="T122">
        <v>0.14930264500000001</v>
      </c>
      <c r="U122">
        <v>1.4955197999999999E-2</v>
      </c>
      <c r="W122" s="420">
        <v>43.8</v>
      </c>
      <c r="X122" s="420">
        <v>137.4</v>
      </c>
      <c r="Y122">
        <v>0.12098398</v>
      </c>
      <c r="Z122">
        <v>2.1587533999999999E-2</v>
      </c>
      <c r="AB122" s="421">
        <v>58.9</v>
      </c>
      <c r="AC122" s="421">
        <v>5.0199999999999996</v>
      </c>
      <c r="AD122" s="421">
        <v>20.3</v>
      </c>
      <c r="AE122">
        <v>0.13021971900000001</v>
      </c>
      <c r="AF122">
        <v>9.4061609999999997E-3</v>
      </c>
      <c r="AH122">
        <v>0.56468760367819204</v>
      </c>
      <c r="AI122">
        <v>0.120757077</v>
      </c>
      <c r="AP122" s="422">
        <v>0.28529586454163502</v>
      </c>
    </row>
    <row r="123" spans="1:42" x14ac:dyDescent="0.3">
      <c r="A123" t="s">
        <v>58</v>
      </c>
      <c r="C123" s="415">
        <v>0.422086144</v>
      </c>
      <c r="D123" s="415">
        <v>0.34578321299999998</v>
      </c>
      <c r="E123" s="415">
        <v>0.83457669800000001</v>
      </c>
      <c r="F123" s="415">
        <v>0.80817105600000005</v>
      </c>
      <c r="G123" s="415">
        <v>0.31508160000000002</v>
      </c>
      <c r="H123">
        <v>8.2326328000000004E-2</v>
      </c>
      <c r="I123">
        <v>3.2617690999999997E-2</v>
      </c>
      <c r="K123" s="416">
        <v>0.37922756200000002</v>
      </c>
      <c r="L123" s="416">
        <v>5.6340271209999999</v>
      </c>
      <c r="M123">
        <v>0.19126040399999999</v>
      </c>
      <c r="N123">
        <v>4.8382570999999999E-2</v>
      </c>
      <c r="P123" s="417">
        <v>65.61</v>
      </c>
      <c r="Q123" s="417">
        <v>0.34334011399999997</v>
      </c>
      <c r="R123" s="417">
        <v>16168.420599999999</v>
      </c>
      <c r="S123" s="417">
        <v>1197.729</v>
      </c>
      <c r="T123">
        <v>2.3767172E-2</v>
      </c>
      <c r="U123">
        <v>2.3806859999999999E-3</v>
      </c>
      <c r="W123" s="420">
        <v>43.8</v>
      </c>
      <c r="X123" s="420">
        <v>127.38</v>
      </c>
      <c r="Y123">
        <v>0.24196795900000001</v>
      </c>
      <c r="Z123">
        <v>4.3175069000000003E-2</v>
      </c>
      <c r="AB123" s="421">
        <v>62.5</v>
      </c>
      <c r="AC123" s="421">
        <v>5.18</v>
      </c>
      <c r="AD123" s="421">
        <v>22</v>
      </c>
      <c r="AE123">
        <v>0.15141165100000001</v>
      </c>
      <c r="AF123">
        <v>1.0936918E-2</v>
      </c>
      <c r="AH123">
        <v>0.57737794077316096</v>
      </c>
      <c r="AI123">
        <v>0.13749293500000001</v>
      </c>
      <c r="AP123" s="422">
        <v>0.31039476863562598</v>
      </c>
    </row>
    <row r="124" spans="1:42" x14ac:dyDescent="0.3">
      <c r="A124" t="s">
        <v>59</v>
      </c>
      <c r="C124" s="415">
        <v>0.42446764300000001</v>
      </c>
      <c r="D124" s="415">
        <v>0.32007445200000001</v>
      </c>
      <c r="E124" s="415">
        <v>0.81276631300000002</v>
      </c>
      <c r="F124" s="415">
        <v>0.78505030899999995</v>
      </c>
      <c r="G124" s="415">
        <v>0.30479553300000001</v>
      </c>
      <c r="H124">
        <v>3.7555996000000001E-2</v>
      </c>
      <c r="I124">
        <v>1.4879685E-2</v>
      </c>
      <c r="K124" s="416">
        <v>0.37291305899999999</v>
      </c>
      <c r="L124" s="416">
        <v>5.9313599999999997</v>
      </c>
      <c r="M124">
        <v>0.216891951</v>
      </c>
      <c r="N124">
        <v>5.4866506000000002E-2</v>
      </c>
      <c r="P124" s="417">
        <v>65.69</v>
      </c>
      <c r="Q124" s="417">
        <v>0.33628243000000002</v>
      </c>
      <c r="R124" s="417">
        <v>17889.3</v>
      </c>
      <c r="S124" s="417">
        <v>1595.5</v>
      </c>
      <c r="T124">
        <v>3.6226161E-2</v>
      </c>
      <c r="U124">
        <v>3.628666E-3</v>
      </c>
      <c r="W124" s="420">
        <v>43.8</v>
      </c>
      <c r="X124" s="420">
        <v>117.36</v>
      </c>
      <c r="Y124">
        <v>0.362951939</v>
      </c>
      <c r="Z124">
        <v>6.4762603000000002E-2</v>
      </c>
      <c r="AB124" s="421">
        <v>66.099999999999994</v>
      </c>
      <c r="AC124" s="421">
        <v>5.0999999999999996</v>
      </c>
      <c r="AD124" s="421">
        <v>16.3</v>
      </c>
      <c r="AE124">
        <v>0.128318395</v>
      </c>
      <c r="AF124">
        <v>9.2688230000000007E-3</v>
      </c>
      <c r="AH124">
        <v>0.57080847729109896</v>
      </c>
      <c r="AI124">
        <v>0.147406283</v>
      </c>
      <c r="AP124" s="422">
        <v>0.33769375417012498</v>
      </c>
    </row>
    <row r="125" spans="1:42" x14ac:dyDescent="0.3">
      <c r="C125">
        <v>0.14736721</v>
      </c>
      <c r="D125">
        <v>0.43654722299999998</v>
      </c>
      <c r="E125">
        <v>0.13471095899999999</v>
      </c>
      <c r="F125">
        <v>0.12281043899999999</v>
      </c>
      <c r="G125">
        <v>0.158564169</v>
      </c>
      <c r="K125">
        <v>0.376609682</v>
      </c>
      <c r="L125">
        <v>0.623390318</v>
      </c>
      <c r="P125">
        <v>4.3047900000000002E-3</v>
      </c>
      <c r="Q125">
        <v>0.79304950100000005</v>
      </c>
      <c r="R125">
        <v>9.8011971000000003E-2</v>
      </c>
      <c r="S125">
        <v>0.104633738</v>
      </c>
      <c r="W125" s="418">
        <v>2.6800000000000001E-5</v>
      </c>
      <c r="X125">
        <v>0.99997323000000005</v>
      </c>
      <c r="AB125">
        <v>0.61312984100000001</v>
      </c>
      <c r="AC125">
        <v>9.7065235999999999E-2</v>
      </c>
      <c r="AD125">
        <v>0.28980492299999999</v>
      </c>
      <c r="AP125" s="422"/>
    </row>
    <row r="126" spans="1:42" x14ac:dyDescent="0.3">
      <c r="C126">
        <v>5.8386888999999997E-2</v>
      </c>
      <c r="D126">
        <v>0.17296001</v>
      </c>
      <c r="E126">
        <v>5.3372481999999999E-2</v>
      </c>
      <c r="F126">
        <v>4.8657496000000001E-2</v>
      </c>
      <c r="G126">
        <v>6.2823123999999994E-2</v>
      </c>
      <c r="K126">
        <v>9.5269821000000005E-2</v>
      </c>
      <c r="L126">
        <v>0.15769717899999999</v>
      </c>
      <c r="P126">
        <v>4.3119799999999999E-4</v>
      </c>
      <c r="Q126">
        <v>7.9437388999999997E-2</v>
      </c>
      <c r="R126">
        <v>9.8175650000000003E-3</v>
      </c>
      <c r="S126">
        <v>1.0480847999999999E-2</v>
      </c>
      <c r="W126" s="418">
        <v>4.78E-6</v>
      </c>
      <c r="X126">
        <v>0.178428223</v>
      </c>
      <c r="AB126">
        <v>4.4288208000000003E-2</v>
      </c>
      <c r="AC126">
        <v>7.0113129999999999E-3</v>
      </c>
      <c r="AD126">
        <v>2.0933479000000001E-2</v>
      </c>
      <c r="AP126" s="422"/>
    </row>
    <row r="127" spans="1:42" x14ac:dyDescent="0.3">
      <c r="AP127" s="422"/>
    </row>
    <row r="128" spans="1:42" x14ac:dyDescent="0.3">
      <c r="A128" s="414" t="s">
        <v>103</v>
      </c>
      <c r="C128" t="s">
        <v>36</v>
      </c>
      <c r="D128" t="s">
        <v>37</v>
      </c>
      <c r="E128" t="s">
        <v>38</v>
      </c>
      <c r="F128" t="s">
        <v>39</v>
      </c>
      <c r="G128" t="s">
        <v>40</v>
      </c>
      <c r="K128" t="s">
        <v>41</v>
      </c>
      <c r="L128" t="s">
        <v>42</v>
      </c>
      <c r="P128" t="s">
        <v>43</v>
      </c>
      <c r="Q128" t="s">
        <v>25</v>
      </c>
      <c r="R128" t="s">
        <v>26</v>
      </c>
      <c r="S128" t="s">
        <v>27</v>
      </c>
      <c r="W128" t="s">
        <v>28</v>
      </c>
      <c r="X128" t="s">
        <v>44</v>
      </c>
      <c r="AB128" t="s">
        <v>30</v>
      </c>
      <c r="AC128" t="s">
        <v>45</v>
      </c>
      <c r="AD128" t="s">
        <v>32</v>
      </c>
      <c r="AP128" s="422"/>
    </row>
    <row r="129" spans="1:42" x14ac:dyDescent="0.3">
      <c r="A129" t="s">
        <v>46</v>
      </c>
      <c r="AP129" s="422"/>
    </row>
    <row r="130" spans="1:42" x14ac:dyDescent="0.3">
      <c r="A130" t="s">
        <v>50</v>
      </c>
      <c r="C130" s="415">
        <v>0.72406815800000002</v>
      </c>
      <c r="D130" s="415">
        <v>1.0597444090000001</v>
      </c>
      <c r="E130" s="415">
        <v>2.1386581470000001</v>
      </c>
      <c r="F130" s="415">
        <v>1.1083067090000001</v>
      </c>
      <c r="G130" s="415">
        <v>0.41618069299999999</v>
      </c>
      <c r="H130">
        <v>0.149353819</v>
      </c>
      <c r="I130">
        <v>5.9173982999999999E-2</v>
      </c>
      <c r="K130" s="416">
        <v>0.60026624100000003</v>
      </c>
      <c r="L130" s="416">
        <v>7.8282617999999998E-2</v>
      </c>
      <c r="M130">
        <v>0.11054872</v>
      </c>
      <c r="N130">
        <v>2.7965178E-2</v>
      </c>
      <c r="P130" s="417">
        <v>89.3</v>
      </c>
      <c r="Q130" s="417">
        <v>0.34877205700000002</v>
      </c>
      <c r="R130" s="417">
        <v>17401</v>
      </c>
      <c r="S130" s="417">
        <v>634.45000000000005</v>
      </c>
      <c r="T130">
        <v>0.11763066699999999</v>
      </c>
      <c r="U130">
        <v>1.1782711E-2</v>
      </c>
      <c r="W130" s="420">
        <v>10.7</v>
      </c>
      <c r="X130" s="420">
        <v>12.04</v>
      </c>
      <c r="Y130">
        <v>0.17204820200000001</v>
      </c>
      <c r="Z130">
        <v>3.0699077000000002E-2</v>
      </c>
      <c r="AB130" s="421">
        <v>68.400000000000006</v>
      </c>
      <c r="AC130" s="421">
        <v>0.48</v>
      </c>
      <c r="AD130" s="421">
        <v>31.8</v>
      </c>
      <c r="AE130">
        <v>4.8803052E-2</v>
      </c>
      <c r="AF130">
        <v>3.525191E-3</v>
      </c>
      <c r="AH130">
        <v>0.66788193119833195</v>
      </c>
      <c r="AI130">
        <v>0.13314614</v>
      </c>
      <c r="AP130" s="422">
        <v>8.8402753954004806E-2</v>
      </c>
    </row>
    <row r="131" spans="1:42" x14ac:dyDescent="0.3">
      <c r="A131" t="s">
        <v>51</v>
      </c>
      <c r="C131" s="415">
        <v>0.68430851100000001</v>
      </c>
      <c r="D131" s="415">
        <v>0.97920212799999995</v>
      </c>
      <c r="E131" s="415">
        <v>2.0813829789999998</v>
      </c>
      <c r="F131" s="415">
        <v>1.0132978720000001</v>
      </c>
      <c r="G131" s="415">
        <v>0.41739460699999997</v>
      </c>
      <c r="H131">
        <v>0.123272697</v>
      </c>
      <c r="I131">
        <v>4.8840641999999997E-2</v>
      </c>
      <c r="K131" s="416">
        <v>0.60196808499999999</v>
      </c>
      <c r="L131" s="416">
        <v>7.6797385999999995E-2</v>
      </c>
      <c r="M131">
        <v>0.108429544</v>
      </c>
      <c r="N131">
        <v>2.7429096E-2</v>
      </c>
      <c r="P131" s="417">
        <v>89.6</v>
      </c>
      <c r="Q131" s="417">
        <v>0.35430239699999999</v>
      </c>
      <c r="R131" s="417">
        <v>19208.3073</v>
      </c>
      <c r="S131" s="417">
        <v>708.6</v>
      </c>
      <c r="T131">
        <v>0.106834</v>
      </c>
      <c r="U131">
        <v>1.0701241E-2</v>
      </c>
      <c r="W131" s="420">
        <v>10.7</v>
      </c>
      <c r="X131" s="420">
        <v>13.03</v>
      </c>
      <c r="Y131">
        <v>0.10535027399999999</v>
      </c>
      <c r="Z131">
        <v>1.8797965E-2</v>
      </c>
      <c r="AB131" s="421">
        <v>70.7</v>
      </c>
      <c r="AC131" s="421">
        <v>0.37</v>
      </c>
      <c r="AD131" s="421">
        <v>36.700000000000003</v>
      </c>
      <c r="AE131">
        <v>4.4305259999999999E-2</v>
      </c>
      <c r="AF131">
        <v>3.2003019999999999E-3</v>
      </c>
      <c r="AH131">
        <v>0.54593149399039997</v>
      </c>
      <c r="AI131">
        <v>0.10896924600000001</v>
      </c>
      <c r="AP131" s="422">
        <v>8.6920205207616397E-2</v>
      </c>
    </row>
    <row r="132" spans="1:42" x14ac:dyDescent="0.3">
      <c r="A132" t="s">
        <v>52</v>
      </c>
      <c r="C132" s="415">
        <v>0.67566418699999997</v>
      </c>
      <c r="D132" s="415">
        <v>0.97816152999999995</v>
      </c>
      <c r="E132" s="415">
        <v>1.965515409</v>
      </c>
      <c r="F132" s="415">
        <v>0.99181721599999995</v>
      </c>
      <c r="G132" s="415">
        <v>0.43044970599999999</v>
      </c>
      <c r="H132">
        <v>0.116261242</v>
      </c>
      <c r="I132">
        <v>4.6062704000000003E-2</v>
      </c>
      <c r="K132" s="416">
        <v>0.62571732199999996</v>
      </c>
      <c r="L132" s="416">
        <v>7.6286988E-2</v>
      </c>
      <c r="M132">
        <v>0.11440687400000001</v>
      </c>
      <c r="N132">
        <v>2.8941163999999998E-2</v>
      </c>
      <c r="P132" s="417">
        <v>89.3</v>
      </c>
      <c r="Q132" s="417">
        <v>0.35983273700000001</v>
      </c>
      <c r="R132" s="417">
        <v>21191.643700000001</v>
      </c>
      <c r="S132" s="417">
        <v>782.74528499999997</v>
      </c>
      <c r="T132">
        <v>9.3791569000000005E-2</v>
      </c>
      <c r="U132">
        <v>9.3948199999999999E-3</v>
      </c>
      <c r="W132" s="420">
        <v>14</v>
      </c>
      <c r="X132" s="420">
        <v>12.63</v>
      </c>
      <c r="Y132">
        <v>0.134371717</v>
      </c>
      <c r="Z132">
        <v>2.3976349000000001E-2</v>
      </c>
      <c r="AB132" s="421">
        <v>71.099999999999994</v>
      </c>
      <c r="AC132" s="421">
        <v>0.51</v>
      </c>
      <c r="AD132" s="421">
        <v>41.6</v>
      </c>
      <c r="AE132">
        <v>0.10913107700000001</v>
      </c>
      <c r="AF132">
        <v>7.8828649999999993E-3</v>
      </c>
      <c r="AH132">
        <v>0.58778825694446701</v>
      </c>
      <c r="AI132">
        <v>0.116257902</v>
      </c>
      <c r="AP132" s="422">
        <v>8.5462519383333005E-2</v>
      </c>
    </row>
    <row r="133" spans="1:42" x14ac:dyDescent="0.3">
      <c r="A133" t="s">
        <v>53</v>
      </c>
      <c r="C133" s="415">
        <v>0.66074815600000003</v>
      </c>
      <c r="D133" s="415">
        <v>1.0050579559999999</v>
      </c>
      <c r="E133" s="415">
        <v>1.847418335</v>
      </c>
      <c r="F133" s="415">
        <v>0.95532139100000002</v>
      </c>
      <c r="G133" s="415">
        <v>0.41655732200000001</v>
      </c>
      <c r="H133">
        <v>0.108248542</v>
      </c>
      <c r="I133">
        <v>4.2888071999999999E-2</v>
      </c>
      <c r="K133" s="416">
        <v>0.62702845100000004</v>
      </c>
      <c r="L133" s="416">
        <v>7.7217250000000001E-2</v>
      </c>
      <c r="M133">
        <v>0.116542137</v>
      </c>
      <c r="N133">
        <v>2.9481315000000001E-2</v>
      </c>
      <c r="P133" s="417">
        <v>88.53</v>
      </c>
      <c r="Q133" s="417">
        <v>0.35041666399999999</v>
      </c>
      <c r="R133" s="417">
        <v>23205.1993</v>
      </c>
      <c r="S133" s="417">
        <v>893.29441199999997</v>
      </c>
      <c r="T133">
        <v>0.120854118</v>
      </c>
      <c r="U133">
        <v>1.2105594000000001E-2</v>
      </c>
      <c r="W133" s="420">
        <v>14</v>
      </c>
      <c r="X133" s="420">
        <v>13.42</v>
      </c>
      <c r="Y133">
        <v>7.7379692E-2</v>
      </c>
      <c r="Z133">
        <v>1.3807091000000001E-2</v>
      </c>
      <c r="AB133" s="421">
        <v>73.099999999999994</v>
      </c>
      <c r="AC133" s="421">
        <v>0.51</v>
      </c>
      <c r="AD133" s="421">
        <v>46.5</v>
      </c>
      <c r="AE133">
        <v>0.14464083799999999</v>
      </c>
      <c r="AF133">
        <v>1.0447842000000001E-2</v>
      </c>
      <c r="AH133">
        <v>0.54815391921734802</v>
      </c>
      <c r="AI133">
        <v>0.108729914</v>
      </c>
      <c r="AP133" s="422">
        <v>8.4029279520230205E-2</v>
      </c>
    </row>
    <row r="134" spans="1:42" x14ac:dyDescent="0.3">
      <c r="A134" t="s">
        <v>54</v>
      </c>
      <c r="C134" s="415">
        <v>0.58615626600000004</v>
      </c>
      <c r="D134" s="415">
        <v>0.86549554299999998</v>
      </c>
      <c r="E134" s="415">
        <v>1.5929732560000001</v>
      </c>
      <c r="F134" s="415">
        <v>0.83104352400000003</v>
      </c>
      <c r="G134" s="415">
        <v>0.43371892000000001</v>
      </c>
      <c r="H134">
        <v>5.4413681999999998E-2</v>
      </c>
      <c r="I134">
        <v>2.1558701E-2</v>
      </c>
      <c r="K134" s="416">
        <v>0.641373886</v>
      </c>
      <c r="L134" s="416">
        <v>7.7300364999999996E-2</v>
      </c>
      <c r="M134">
        <v>0.121255539</v>
      </c>
      <c r="N134">
        <v>3.067365E-2</v>
      </c>
      <c r="P134" s="417">
        <v>89</v>
      </c>
      <c r="Q134" s="417">
        <v>0.335772772</v>
      </c>
      <c r="R134" s="417">
        <v>25520.404900000001</v>
      </c>
      <c r="S134" s="417">
        <v>1123.113163</v>
      </c>
      <c r="T134">
        <v>0.15254246399999999</v>
      </c>
      <c r="U134">
        <v>1.5279721E-2</v>
      </c>
      <c r="W134" s="420">
        <v>14</v>
      </c>
      <c r="X134" s="420">
        <v>13.69</v>
      </c>
      <c r="Y134">
        <v>5.7933001999999997E-2</v>
      </c>
      <c r="Z134">
        <v>1.0337159E-2</v>
      </c>
      <c r="AB134" s="421">
        <v>74.099999999999994</v>
      </c>
      <c r="AC134" s="421">
        <v>0.56000000000000005</v>
      </c>
      <c r="AD134" s="421">
        <v>51.4</v>
      </c>
      <c r="AE134">
        <v>0.18970139999999999</v>
      </c>
      <c r="AF134">
        <v>1.3702700999999999E-2</v>
      </c>
      <c r="AH134">
        <v>0.47907635645908297</v>
      </c>
      <c r="AI134">
        <v>9.1551932000000003E-2</v>
      </c>
      <c r="AK134">
        <v>0.13314614</v>
      </c>
      <c r="AL134">
        <v>6.8582791000000004E-2</v>
      </c>
      <c r="AM134">
        <v>0.1</v>
      </c>
      <c r="AN134">
        <v>2.0880851999999998E-2</v>
      </c>
      <c r="AP134" s="422">
        <v>8.2620075649981403E-2</v>
      </c>
    </row>
    <row r="135" spans="1:42" x14ac:dyDescent="0.3">
      <c r="A135" t="s">
        <v>55</v>
      </c>
      <c r="C135" s="415">
        <v>0.52077244300000003</v>
      </c>
      <c r="D135" s="415">
        <v>0.86116910199999996</v>
      </c>
      <c r="E135" s="415">
        <v>1.4872129439999999</v>
      </c>
      <c r="F135" s="415">
        <v>0.69488517699999997</v>
      </c>
      <c r="G135" s="415">
        <v>0.40859847599999999</v>
      </c>
      <c r="H135">
        <v>2.1055514000000001E-2</v>
      </c>
      <c r="I135">
        <v>8.3421950000000002E-3</v>
      </c>
      <c r="K135" s="416">
        <v>0.63590814200000001</v>
      </c>
      <c r="L135" s="416">
        <v>7.7696675000000007E-2</v>
      </c>
      <c r="M135">
        <v>0.12011056000000001</v>
      </c>
      <c r="N135">
        <v>3.0384008000000001E-2</v>
      </c>
      <c r="P135" s="417">
        <v>89.1</v>
      </c>
      <c r="Q135" s="417">
        <v>0.33798741799999998</v>
      </c>
      <c r="R135" s="417">
        <v>27825.038700000001</v>
      </c>
      <c r="S135" s="417">
        <v>1219.7867140000001</v>
      </c>
      <c r="T135">
        <v>0.155377339</v>
      </c>
      <c r="U135">
        <v>1.5563682000000001E-2</v>
      </c>
      <c r="W135" s="420">
        <v>14</v>
      </c>
      <c r="X135" s="420">
        <v>14.49</v>
      </c>
      <c r="Y135">
        <v>4.9166369999999997E-3</v>
      </c>
      <c r="Z135">
        <v>8.7728999999999997E-4</v>
      </c>
      <c r="AB135" s="421">
        <v>75.099999999999994</v>
      </c>
      <c r="AC135" s="421">
        <v>0.53</v>
      </c>
      <c r="AD135" s="421">
        <v>52.6</v>
      </c>
      <c r="AE135">
        <v>0.18572696299999999</v>
      </c>
      <c r="AF135">
        <v>1.3415616E-2</v>
      </c>
      <c r="AH135">
        <v>0.368067158732517</v>
      </c>
      <c r="AI135">
        <v>6.8582791000000004E-2</v>
      </c>
      <c r="AP135" s="422">
        <v>8.1234504679589203E-2</v>
      </c>
    </row>
    <row r="136" spans="1:42" x14ac:dyDescent="0.3">
      <c r="A136" t="s">
        <v>56</v>
      </c>
      <c r="C136" s="415">
        <v>0.58676470599999997</v>
      </c>
      <c r="D136" s="415">
        <v>1.064536199</v>
      </c>
      <c r="E136" s="415">
        <v>1.5965497740000001</v>
      </c>
      <c r="F136" s="415">
        <v>0.73455882400000005</v>
      </c>
      <c r="G136" s="415">
        <v>0.36097106200000001</v>
      </c>
      <c r="H136">
        <v>6.0763216000000002E-2</v>
      </c>
      <c r="I136">
        <v>2.4074386E-2</v>
      </c>
      <c r="K136" s="416">
        <v>0.53150452500000001</v>
      </c>
      <c r="L136" s="416">
        <v>7.1434342999999997E-2</v>
      </c>
      <c r="M136">
        <v>7.9029007999999998E-2</v>
      </c>
      <c r="N136">
        <v>1.9991730999999999E-2</v>
      </c>
      <c r="P136" s="417">
        <v>89.13</v>
      </c>
      <c r="Q136" s="417">
        <v>0.372143893</v>
      </c>
      <c r="R136" s="417">
        <v>30374.731800000001</v>
      </c>
      <c r="S136" s="417">
        <v>1173.3490919999999</v>
      </c>
      <c r="T136">
        <v>6.5467914000000002E-2</v>
      </c>
      <c r="U136">
        <v>6.5577250000000004E-3</v>
      </c>
      <c r="W136" s="420">
        <v>14</v>
      </c>
      <c r="X136" s="420">
        <v>13.12</v>
      </c>
      <c r="Y136">
        <v>9.9012734000000005E-2</v>
      </c>
      <c r="Z136">
        <v>1.7667138999999998E-2</v>
      </c>
      <c r="AB136" s="421">
        <v>76.099999999999994</v>
      </c>
      <c r="AC136" s="421">
        <v>0.4</v>
      </c>
      <c r="AD136" s="421">
        <v>37.1</v>
      </c>
      <c r="AE136">
        <v>5.1728360000000001E-2</v>
      </c>
      <c r="AF136">
        <v>3.7364949999999998E-3</v>
      </c>
      <c r="AH136">
        <v>0.37128310518403201</v>
      </c>
      <c r="AI136">
        <v>7.2027476000000007E-2</v>
      </c>
      <c r="AP136" s="422">
        <v>7.9872170276083398E-2</v>
      </c>
    </row>
    <row r="137" spans="1:42" x14ac:dyDescent="0.3">
      <c r="A137" t="s">
        <v>57</v>
      </c>
      <c r="C137" s="415">
        <v>0.59191358000000005</v>
      </c>
      <c r="D137" s="415">
        <v>1.177530864</v>
      </c>
      <c r="E137" s="415">
        <v>1.6135185190000001</v>
      </c>
      <c r="F137" s="415">
        <v>0.72450617299999998</v>
      </c>
      <c r="G137" s="415">
        <v>0.36227355700000002</v>
      </c>
      <c r="H137">
        <v>8.4163076000000003E-2</v>
      </c>
      <c r="I137">
        <v>3.3345410999999998E-2</v>
      </c>
      <c r="K137" s="416">
        <v>0.60518518499999996</v>
      </c>
      <c r="L137" s="416">
        <v>6.5296251999999999E-2</v>
      </c>
      <c r="M137">
        <v>7.2226311000000001E-2</v>
      </c>
      <c r="N137">
        <v>1.8270873E-2</v>
      </c>
      <c r="P137" s="417">
        <v>89.22</v>
      </c>
      <c r="Q137" s="417">
        <v>0.36414205900000002</v>
      </c>
      <c r="R137" s="417">
        <v>33195.2022</v>
      </c>
      <c r="S137" s="417">
        <v>1401.9494090000001</v>
      </c>
      <c r="T137">
        <v>9.0761948999999995E-2</v>
      </c>
      <c r="U137">
        <v>9.0913520000000005E-3</v>
      </c>
      <c r="W137" s="420">
        <v>14</v>
      </c>
      <c r="X137" s="420">
        <v>13</v>
      </c>
      <c r="Y137">
        <v>0.10767001399999999</v>
      </c>
      <c r="Z137">
        <v>1.9211883999999999E-2</v>
      </c>
      <c r="AB137" s="421">
        <v>77.099999999999994</v>
      </c>
      <c r="AC137" s="421">
        <v>0.42</v>
      </c>
      <c r="AD137" s="421">
        <v>40</v>
      </c>
      <c r="AE137">
        <v>7.7017876999999998E-2</v>
      </c>
      <c r="AF137">
        <v>5.5632320000000004E-3</v>
      </c>
      <c r="AH137">
        <v>0.43319248651993603</v>
      </c>
      <c r="AI137">
        <v>8.5482751999999995E-2</v>
      </c>
      <c r="AP137" s="422">
        <v>7.8532682753152394E-2</v>
      </c>
    </row>
    <row r="138" spans="1:42" x14ac:dyDescent="0.3">
      <c r="A138" t="s">
        <v>58</v>
      </c>
      <c r="C138" s="415">
        <v>0.62119565200000004</v>
      </c>
      <c r="D138" s="415">
        <v>1.295923913</v>
      </c>
      <c r="E138" s="415">
        <v>1.733423913</v>
      </c>
      <c r="F138" s="415">
        <v>0.77622282600000003</v>
      </c>
      <c r="G138" s="415">
        <v>0.37885068999999999</v>
      </c>
      <c r="H138">
        <v>0.117629733</v>
      </c>
      <c r="I138">
        <v>4.6604899999999998E-2</v>
      </c>
      <c r="K138" s="416">
        <v>0.69374999999999998</v>
      </c>
      <c r="L138" s="416">
        <v>5.9163987000000001E-2</v>
      </c>
      <c r="M138">
        <v>7.6022138000000003E-2</v>
      </c>
      <c r="N138">
        <v>1.9231092000000002E-2</v>
      </c>
      <c r="P138" s="417">
        <v>89.3</v>
      </c>
      <c r="Q138" s="417">
        <v>0.39138419699999999</v>
      </c>
      <c r="R138" s="417">
        <v>34911.278299999998</v>
      </c>
      <c r="S138" s="417">
        <v>1003.0807</v>
      </c>
      <c r="T138">
        <v>2.8972102999999999E-2</v>
      </c>
      <c r="U138">
        <v>2.9020489999999999E-3</v>
      </c>
      <c r="W138" s="420">
        <v>14</v>
      </c>
      <c r="X138" s="420">
        <v>12.88</v>
      </c>
      <c r="Y138">
        <v>0.116328839</v>
      </c>
      <c r="Z138">
        <v>2.0756904E-2</v>
      </c>
      <c r="AB138" s="421">
        <v>78.099999999999994</v>
      </c>
      <c r="AC138" s="421">
        <v>0.5</v>
      </c>
      <c r="AD138" s="421">
        <v>40.6</v>
      </c>
      <c r="AE138">
        <v>0.100458403</v>
      </c>
      <c r="AF138">
        <v>7.2564120000000003E-3</v>
      </c>
      <c r="AH138">
        <v>0.47670356563268701</v>
      </c>
      <c r="AI138">
        <v>9.6751356999999996E-2</v>
      </c>
      <c r="AP138" s="422">
        <v>7.7215658959676706E-2</v>
      </c>
    </row>
    <row r="139" spans="1:42" x14ac:dyDescent="0.3">
      <c r="A139" t="s">
        <v>59</v>
      </c>
      <c r="C139" s="415">
        <v>0.70966767399999997</v>
      </c>
      <c r="D139" s="415">
        <v>1.4336102719999999</v>
      </c>
      <c r="E139" s="415">
        <v>1.996601208</v>
      </c>
      <c r="F139" s="415">
        <v>0.88655589099999998</v>
      </c>
      <c r="G139" s="415">
        <v>0.34603800200000001</v>
      </c>
      <c r="H139">
        <v>0.16483847900000001</v>
      </c>
      <c r="I139">
        <v>6.5309005000000003E-2</v>
      </c>
      <c r="K139" s="416">
        <v>0.77598187299999999</v>
      </c>
      <c r="L139" s="416">
        <v>5.3194053999999998E-2</v>
      </c>
      <c r="M139">
        <v>8.1429167999999996E-2</v>
      </c>
      <c r="N139">
        <v>2.0598892000000001E-2</v>
      </c>
      <c r="P139" s="417">
        <v>89.3</v>
      </c>
      <c r="Q139" s="417">
        <v>0.37322090200000002</v>
      </c>
      <c r="R139" s="417">
        <v>38520.699999999997</v>
      </c>
      <c r="S139" s="417">
        <v>1298.3</v>
      </c>
      <c r="T139">
        <v>6.7767876000000005E-2</v>
      </c>
      <c r="U139">
        <v>6.788105E-3</v>
      </c>
      <c r="W139" s="420">
        <v>14</v>
      </c>
      <c r="X139" s="420">
        <v>12.76</v>
      </c>
      <c r="Y139">
        <v>0.12498888900000001</v>
      </c>
      <c r="Z139">
        <v>2.2302142E-2</v>
      </c>
      <c r="AB139" s="421">
        <v>79.099999999999994</v>
      </c>
      <c r="AC139" s="421">
        <v>0.48</v>
      </c>
      <c r="AD139" s="421">
        <v>31.1</v>
      </c>
      <c r="AE139">
        <v>4.8486769999999998E-2</v>
      </c>
      <c r="AF139">
        <v>3.502345E-3</v>
      </c>
      <c r="AH139">
        <v>0.57611661361946598</v>
      </c>
      <c r="AI139">
        <v>0.118500489</v>
      </c>
      <c r="AP139" s="422">
        <v>7.5920722170130794E-2</v>
      </c>
    </row>
    <row r="140" spans="1:42" x14ac:dyDescent="0.3">
      <c r="C140">
        <v>0.120102053</v>
      </c>
      <c r="D140">
        <v>0.32078669399999998</v>
      </c>
      <c r="E140">
        <v>0.18709324499999999</v>
      </c>
      <c r="F140">
        <v>0.297454987</v>
      </c>
      <c r="G140">
        <v>7.4563022000000007E-2</v>
      </c>
      <c r="K140">
        <v>0.37754052599999999</v>
      </c>
      <c r="L140">
        <v>0.62245947400000001</v>
      </c>
      <c r="P140" s="418">
        <v>1.9199999999999999E-5</v>
      </c>
      <c r="Q140">
        <v>0.73528364999999996</v>
      </c>
      <c r="R140">
        <v>0.13322348000000001</v>
      </c>
      <c r="S140">
        <v>0.13147370799999999</v>
      </c>
      <c r="W140">
        <v>3.3887578000000002E-2</v>
      </c>
      <c r="X140">
        <v>0.96611242200000003</v>
      </c>
      <c r="AB140">
        <v>4.3009311000000001E-2</v>
      </c>
      <c r="AC140">
        <v>0.325321841</v>
      </c>
      <c r="AD140">
        <v>0.63166884899999998</v>
      </c>
      <c r="AP140" s="422"/>
    </row>
    <row r="141" spans="1:42" x14ac:dyDescent="0.3">
      <c r="C141">
        <v>4.7584433000000002E-2</v>
      </c>
      <c r="D141">
        <v>0.12709568800000001</v>
      </c>
      <c r="E141">
        <v>7.4126343999999997E-2</v>
      </c>
      <c r="F141">
        <v>0.11785166599999999</v>
      </c>
      <c r="G141">
        <v>2.9541868999999998E-2</v>
      </c>
      <c r="K141">
        <v>9.5505294000000004E-2</v>
      </c>
      <c r="L141">
        <v>0.15746170600000001</v>
      </c>
      <c r="P141" s="418">
        <v>1.9199999999999998E-6</v>
      </c>
      <c r="Q141">
        <v>7.3651156999999995E-2</v>
      </c>
      <c r="R141">
        <v>1.3344596E-2</v>
      </c>
      <c r="S141">
        <v>1.3169327E-2</v>
      </c>
      <c r="W141">
        <v>6.0466620000000004E-3</v>
      </c>
      <c r="X141">
        <v>0.172386338</v>
      </c>
      <c r="AB141">
        <v>3.1066919999999999E-3</v>
      </c>
      <c r="AC141">
        <v>2.3498972999999999E-2</v>
      </c>
      <c r="AD141">
        <v>4.5627335999999998E-2</v>
      </c>
      <c r="AP141" s="422"/>
    </row>
    <row r="142" spans="1:42" x14ac:dyDescent="0.3">
      <c r="AP142" s="422"/>
    </row>
    <row r="143" spans="1:42" x14ac:dyDescent="0.3">
      <c r="A143" s="414" t="s">
        <v>104</v>
      </c>
      <c r="C143" t="s">
        <v>36</v>
      </c>
      <c r="D143" t="s">
        <v>37</v>
      </c>
      <c r="E143" t="s">
        <v>38</v>
      </c>
      <c r="F143" t="s">
        <v>39</v>
      </c>
      <c r="G143" t="s">
        <v>40</v>
      </c>
      <c r="K143" t="s">
        <v>41</v>
      </c>
      <c r="L143" t="s">
        <v>42</v>
      </c>
      <c r="P143" t="s">
        <v>43</v>
      </c>
      <c r="Q143" t="s">
        <v>25</v>
      </c>
      <c r="R143" t="s">
        <v>26</v>
      </c>
      <c r="S143" t="s">
        <v>27</v>
      </c>
      <c r="W143" t="s">
        <v>28</v>
      </c>
      <c r="X143" t="s">
        <v>44</v>
      </c>
      <c r="AB143" t="s">
        <v>30</v>
      </c>
      <c r="AC143" t="s">
        <v>45</v>
      </c>
      <c r="AD143" t="s">
        <v>32</v>
      </c>
      <c r="AP143" s="422"/>
    </row>
    <row r="144" spans="1:42" x14ac:dyDescent="0.3">
      <c r="A144" t="s">
        <v>46</v>
      </c>
      <c r="AP144" s="422"/>
    </row>
    <row r="145" spans="1:42" x14ac:dyDescent="0.3">
      <c r="A145" t="s">
        <v>50</v>
      </c>
      <c r="C145" s="415">
        <v>0.74777729400000004</v>
      </c>
      <c r="D145" s="415">
        <v>0.85633471299999997</v>
      </c>
      <c r="E145" s="415">
        <v>1.64942689</v>
      </c>
      <c r="F145" s="415">
        <v>1.189479189</v>
      </c>
      <c r="G145" s="415">
        <v>0.425301392</v>
      </c>
      <c r="H145">
        <v>3.1986699E-2</v>
      </c>
      <c r="I145">
        <v>1.2673129999999999E-2</v>
      </c>
      <c r="K145" s="416">
        <v>0.91842231399999996</v>
      </c>
      <c r="L145" s="416">
        <v>0.56514778300000001</v>
      </c>
      <c r="M145">
        <v>6.1234087E-2</v>
      </c>
      <c r="N145">
        <v>1.5490202999999999E-2</v>
      </c>
      <c r="P145" s="417">
        <v>63.01</v>
      </c>
      <c r="Q145" s="417">
        <v>0.325874408</v>
      </c>
      <c r="R145" s="417">
        <v>12133.367399999999</v>
      </c>
      <c r="S145" s="417">
        <v>1312.9</v>
      </c>
      <c r="T145">
        <v>1.261575E-3</v>
      </c>
      <c r="U145">
        <v>1.2636799999999999E-4</v>
      </c>
      <c r="W145" s="420">
        <v>15.8</v>
      </c>
      <c r="X145" s="420">
        <v>102.97</v>
      </c>
      <c r="Y145">
        <v>0.41305753000000001</v>
      </c>
      <c r="Z145">
        <v>7.3703093999999997E-2</v>
      </c>
      <c r="AB145" s="421">
        <v>50</v>
      </c>
      <c r="AC145" s="421">
        <v>3.28</v>
      </c>
      <c r="AD145" s="421">
        <v>34.200000000000003</v>
      </c>
      <c r="AE145">
        <v>5.0008609000000002E-2</v>
      </c>
      <c r="AF145">
        <v>3.6122720000000001E-3</v>
      </c>
      <c r="AH145">
        <v>0.312256823806282</v>
      </c>
      <c r="AI145">
        <v>0.105605067</v>
      </c>
      <c r="AP145" s="422">
        <v>0.18860477588649199</v>
      </c>
    </row>
    <row r="146" spans="1:42" x14ac:dyDescent="0.3">
      <c r="A146" t="s">
        <v>51</v>
      </c>
      <c r="C146" s="415">
        <v>0.751008381</v>
      </c>
      <c r="D146" s="415">
        <v>0.82618954099999997</v>
      </c>
      <c r="E146" s="415">
        <v>1.658357342</v>
      </c>
      <c r="F146" s="415">
        <v>1.1950453990000001</v>
      </c>
      <c r="G146" s="415">
        <v>0.41967587899999997</v>
      </c>
      <c r="H146">
        <v>2.5580032999999999E-2</v>
      </c>
      <c r="I146">
        <v>1.0134809E-2</v>
      </c>
      <c r="K146" s="416">
        <v>0.96158983799999997</v>
      </c>
      <c r="L146" s="416">
        <v>0.55927734399999995</v>
      </c>
      <c r="M146">
        <v>6.4349781999999994E-2</v>
      </c>
      <c r="N146">
        <v>1.6278371E-2</v>
      </c>
      <c r="P146" s="417">
        <v>64.39</v>
      </c>
      <c r="Q146" s="417">
        <v>0.29826152099999997</v>
      </c>
      <c r="R146" s="417">
        <v>13521.290999999999</v>
      </c>
      <c r="S146" s="417">
        <v>1264.2</v>
      </c>
      <c r="T146">
        <v>0.101819304</v>
      </c>
      <c r="U146">
        <v>1.0198934E-2</v>
      </c>
      <c r="W146" s="420">
        <v>15.8</v>
      </c>
      <c r="X146" s="420">
        <v>106.8</v>
      </c>
      <c r="Y146">
        <v>0.16548159200000001</v>
      </c>
      <c r="Z146">
        <v>2.9527377E-2</v>
      </c>
      <c r="AB146" s="421">
        <v>51.7</v>
      </c>
      <c r="AC146" s="421">
        <v>3</v>
      </c>
      <c r="AD146" s="421">
        <v>36.9</v>
      </c>
      <c r="AE146">
        <v>6.8955679000000006E-2</v>
      </c>
      <c r="AF146">
        <v>4.9808760000000004E-3</v>
      </c>
      <c r="AH146">
        <v>0.249747541143821</v>
      </c>
      <c r="AI146">
        <v>7.1120367000000004E-2</v>
      </c>
      <c r="AP146" s="422">
        <v>0.22480881652488299</v>
      </c>
    </row>
    <row r="147" spans="1:42" x14ac:dyDescent="0.3">
      <c r="A147" t="s">
        <v>52</v>
      </c>
      <c r="C147" s="415">
        <v>0.77019806700000004</v>
      </c>
      <c r="D147" s="415">
        <v>0.85053779900000004</v>
      </c>
      <c r="E147" s="415">
        <v>1.66494469</v>
      </c>
      <c r="F147" s="415">
        <v>1.206232784</v>
      </c>
      <c r="G147" s="415">
        <v>0.40700636400000001</v>
      </c>
      <c r="H147">
        <v>2.9048432999999999E-2</v>
      </c>
      <c r="I147">
        <v>1.1508989000000001E-2</v>
      </c>
      <c r="K147" s="416">
        <v>1.016566831</v>
      </c>
      <c r="L147" s="416">
        <v>0.552372902</v>
      </c>
      <c r="M147">
        <v>7.2418979999999994E-2</v>
      </c>
      <c r="N147">
        <v>1.8319611999999999E-2</v>
      </c>
      <c r="P147" s="417">
        <v>65.7</v>
      </c>
      <c r="Q147" s="417">
        <v>0.31402577799999998</v>
      </c>
      <c r="R147" s="417">
        <v>14958.441800000001</v>
      </c>
      <c r="S147" s="417">
        <v>1215.4756339999999</v>
      </c>
      <c r="T147">
        <v>4.4151358000000002E-2</v>
      </c>
      <c r="U147">
        <v>4.4225089999999998E-3</v>
      </c>
      <c r="W147" s="420">
        <v>15.2</v>
      </c>
      <c r="X147" s="420">
        <v>107.45</v>
      </c>
      <c r="Y147">
        <v>0.123464766</v>
      </c>
      <c r="Z147">
        <v>2.2030188999999999E-2</v>
      </c>
      <c r="AB147" s="421">
        <v>53.8</v>
      </c>
      <c r="AC147" s="421">
        <v>3.62</v>
      </c>
      <c r="AD147" s="421">
        <v>39.6</v>
      </c>
      <c r="AE147">
        <v>0.11135764500000001</v>
      </c>
      <c r="AF147">
        <v>8.0436970000000007E-3</v>
      </c>
      <c r="AH147">
        <v>0.23738265749496601</v>
      </c>
      <c r="AI147">
        <v>6.4324995999999995E-2</v>
      </c>
      <c r="AP147" s="422">
        <v>0.265713780392483</v>
      </c>
    </row>
    <row r="148" spans="1:42" x14ac:dyDescent="0.3">
      <c r="A148" t="s">
        <v>53</v>
      </c>
      <c r="C148" s="415">
        <v>0.78574613699999996</v>
      </c>
      <c r="D148" s="415">
        <v>0.91364401399999995</v>
      </c>
      <c r="E148" s="415">
        <v>1.681719819</v>
      </c>
      <c r="F148" s="415">
        <v>1.218068154</v>
      </c>
      <c r="G148" s="415">
        <v>0.39760499799999999</v>
      </c>
      <c r="H148">
        <v>5.6660743E-2</v>
      </c>
      <c r="I148">
        <v>2.2448986000000001E-2</v>
      </c>
      <c r="K148" s="416">
        <v>1.054774968</v>
      </c>
      <c r="L148" s="416">
        <v>0.55019843700000004</v>
      </c>
      <c r="M148">
        <v>8.1276967000000006E-2</v>
      </c>
      <c r="N148">
        <v>2.0560390000000001E-2</v>
      </c>
      <c r="P148" s="417">
        <v>67.489999999999995</v>
      </c>
      <c r="Q148" s="417">
        <v>0.31657281799999998</v>
      </c>
      <c r="R148" s="417">
        <v>16256.700199999999</v>
      </c>
      <c r="S148" s="417">
        <v>1319.8691060000001</v>
      </c>
      <c r="T148">
        <v>3.5290202E-2</v>
      </c>
      <c r="U148">
        <v>3.5349140000000001E-3</v>
      </c>
      <c r="W148" s="420">
        <v>15.2</v>
      </c>
      <c r="X148" s="420">
        <v>108.58</v>
      </c>
      <c r="Y148">
        <v>5.0420167000000002E-2</v>
      </c>
      <c r="Z148">
        <v>8.9966219999999993E-3</v>
      </c>
      <c r="AB148" s="421">
        <v>55.5</v>
      </c>
      <c r="AC148" s="421">
        <v>3.88</v>
      </c>
      <c r="AD148" s="421">
        <v>42.3</v>
      </c>
      <c r="AE148">
        <v>0.14460171099999999</v>
      </c>
      <c r="AF148">
        <v>1.0445015E-2</v>
      </c>
      <c r="AH148">
        <v>0.26173075797465001</v>
      </c>
      <c r="AI148">
        <v>6.5985927E-2</v>
      </c>
      <c r="AP148" s="422">
        <v>0.312362228175186</v>
      </c>
    </row>
    <row r="149" spans="1:42" x14ac:dyDescent="0.3">
      <c r="A149" t="s">
        <v>54</v>
      </c>
      <c r="C149" s="415">
        <v>0.774964451</v>
      </c>
      <c r="D149" s="415">
        <v>0.92422611600000004</v>
      </c>
      <c r="E149" s="415">
        <v>1.6713482529999999</v>
      </c>
      <c r="F149" s="415">
        <v>1.22143029</v>
      </c>
      <c r="G149" s="415">
        <v>0.41072105199999998</v>
      </c>
      <c r="H149">
        <v>5.9402010999999998E-2</v>
      </c>
      <c r="I149">
        <v>2.3535077000000001E-2</v>
      </c>
      <c r="K149" s="416">
        <v>1.073384962</v>
      </c>
      <c r="L149" s="416">
        <v>0.54541224200000005</v>
      </c>
      <c r="M149">
        <v>8.5251240000000006E-2</v>
      </c>
      <c r="N149">
        <v>2.1565750000000002E-2</v>
      </c>
      <c r="P149" s="417">
        <v>68.930000000000007</v>
      </c>
      <c r="Q149" s="417">
        <v>0.29488709299999999</v>
      </c>
      <c r="R149" s="417">
        <v>17605.643700000001</v>
      </c>
      <c r="S149" s="417">
        <v>1352.247758</v>
      </c>
      <c r="T149">
        <v>0.115049476</v>
      </c>
      <c r="U149">
        <v>1.1524161E-2</v>
      </c>
      <c r="W149" s="420">
        <v>15.2</v>
      </c>
      <c r="X149" s="420">
        <v>108.71</v>
      </c>
      <c r="Y149">
        <v>4.2016804999999997E-2</v>
      </c>
      <c r="Z149">
        <v>7.497185E-3</v>
      </c>
      <c r="AB149" s="421">
        <v>56.5</v>
      </c>
      <c r="AC149" s="421">
        <v>3.91</v>
      </c>
      <c r="AD149" s="421">
        <v>45</v>
      </c>
      <c r="AE149">
        <v>0.16172555599999999</v>
      </c>
      <c r="AF149">
        <v>1.1681922000000001E-2</v>
      </c>
      <c r="AH149">
        <v>0.30631248763986901</v>
      </c>
      <c r="AI149">
        <v>7.5804095000000002E-2</v>
      </c>
      <c r="AK149">
        <v>0.169806492</v>
      </c>
      <c r="AL149">
        <v>6.4324995999999995E-2</v>
      </c>
      <c r="AM149">
        <v>0.1</v>
      </c>
      <c r="AN149">
        <v>3.757858E-2</v>
      </c>
      <c r="AP149" s="422">
        <v>0.36713595241769598</v>
      </c>
    </row>
    <row r="150" spans="1:42" x14ac:dyDescent="0.3">
      <c r="A150" t="s">
        <v>55</v>
      </c>
      <c r="C150" s="415">
        <v>0.78953928200000001</v>
      </c>
      <c r="D150" s="415">
        <v>0.92377495499999995</v>
      </c>
      <c r="E150" s="415">
        <v>1.652286095</v>
      </c>
      <c r="F150" s="415">
        <v>1.20860429</v>
      </c>
      <c r="G150" s="415">
        <v>0.38839944599999998</v>
      </c>
      <c r="H150">
        <v>5.9831790000000003E-2</v>
      </c>
      <c r="I150">
        <v>2.3705355000000001E-2</v>
      </c>
      <c r="K150" s="416">
        <v>1.0914241360000001</v>
      </c>
      <c r="L150" s="416">
        <v>0.54295381700000001</v>
      </c>
      <c r="M150">
        <v>9.0052421999999993E-2</v>
      </c>
      <c r="N150">
        <v>2.2780291000000001E-2</v>
      </c>
      <c r="P150" s="417">
        <v>70.180000000000007</v>
      </c>
      <c r="Q150" s="417">
        <v>0.28893428100000002</v>
      </c>
      <c r="R150" s="417">
        <v>19158.0334</v>
      </c>
      <c r="S150" s="417">
        <v>1450.457725</v>
      </c>
      <c r="T150">
        <v>0.137277381</v>
      </c>
      <c r="U150">
        <v>1.3750663E-2</v>
      </c>
      <c r="W150" s="420">
        <v>15.2</v>
      </c>
      <c r="X150" s="420">
        <v>108.96</v>
      </c>
      <c r="Y150">
        <v>2.5856496E-2</v>
      </c>
      <c r="Z150">
        <v>4.6136520000000002E-3</v>
      </c>
      <c r="AB150" s="421">
        <v>57.5</v>
      </c>
      <c r="AC150" s="421">
        <v>4.3099999999999996</v>
      </c>
      <c r="AD150" s="421">
        <v>45.4</v>
      </c>
      <c r="AE150">
        <v>0.18075148099999999</v>
      </c>
      <c r="AF150">
        <v>1.3056221999999999E-2</v>
      </c>
      <c r="AH150">
        <v>0.32200524659764801</v>
      </c>
      <c r="AI150">
        <v>7.7906183000000004E-2</v>
      </c>
      <c r="AP150" s="422">
        <v>0.42675284924370499</v>
      </c>
    </row>
    <row r="151" spans="1:42" x14ac:dyDescent="0.3">
      <c r="A151" t="s">
        <v>56</v>
      </c>
      <c r="C151" s="415">
        <v>0.84503751599999999</v>
      </c>
      <c r="D151" s="415">
        <v>0.91250144300000002</v>
      </c>
      <c r="E151" s="415">
        <v>1.736172227</v>
      </c>
      <c r="F151" s="415">
        <v>1.2642110120000001</v>
      </c>
      <c r="G151" s="415">
        <v>0.38918256099999998</v>
      </c>
      <c r="H151">
        <v>8.8326108E-2</v>
      </c>
      <c r="I151">
        <v>3.4994803999999997E-2</v>
      </c>
      <c r="K151" s="416">
        <v>1.1584231789999999</v>
      </c>
      <c r="L151" s="416">
        <v>0.51284631800000002</v>
      </c>
      <c r="M151">
        <v>0.10608856</v>
      </c>
      <c r="N151">
        <v>2.6836905000000001E-2</v>
      </c>
      <c r="P151" s="417">
        <v>71.19</v>
      </c>
      <c r="Q151" s="417">
        <v>0.261830322</v>
      </c>
      <c r="R151" s="417">
        <v>20845.071199999998</v>
      </c>
      <c r="S151" s="417">
        <v>1547.270493</v>
      </c>
      <c r="T151">
        <v>0.22727236200000001</v>
      </c>
      <c r="U151">
        <v>2.2765191000000001E-2</v>
      </c>
      <c r="W151" s="420">
        <v>15.2</v>
      </c>
      <c r="X151" s="420">
        <v>109.36</v>
      </c>
      <c r="Y151">
        <v>0</v>
      </c>
      <c r="Z151">
        <v>0</v>
      </c>
      <c r="AB151" s="421">
        <v>58.5</v>
      </c>
      <c r="AC151" s="421">
        <v>3.74</v>
      </c>
      <c r="AD151" s="421">
        <v>34.5</v>
      </c>
      <c r="AE151">
        <v>7.5071464000000004E-2</v>
      </c>
      <c r="AF151">
        <v>5.4226370000000001E-3</v>
      </c>
      <c r="AH151">
        <v>0.36578857825563899</v>
      </c>
      <c r="AI151">
        <v>9.0019536999999997E-2</v>
      </c>
      <c r="AP151" s="422">
        <v>0.49256883382813099</v>
      </c>
    </row>
    <row r="152" spans="1:42" x14ac:dyDescent="0.3">
      <c r="A152" t="s">
        <v>57</v>
      </c>
      <c r="C152" s="415">
        <v>0.90622784099999998</v>
      </c>
      <c r="D152" s="415">
        <v>1.0103137149999999</v>
      </c>
      <c r="E152" s="415">
        <v>1.819847422</v>
      </c>
      <c r="F152" s="415">
        <v>1.3158617990000001</v>
      </c>
      <c r="G152" s="415">
        <v>0.39370264500000002</v>
      </c>
      <c r="H152">
        <v>0.158133152</v>
      </c>
      <c r="I152">
        <v>6.2652355000000007E-2</v>
      </c>
      <c r="K152" s="416">
        <v>1.24995721</v>
      </c>
      <c r="L152" s="416">
        <v>0.48290234999999998</v>
      </c>
      <c r="M152">
        <v>0.13255312599999999</v>
      </c>
      <c r="N152">
        <v>3.3531566999999998E-2</v>
      </c>
      <c r="P152" s="417">
        <v>72.47</v>
      </c>
      <c r="Q152" s="417">
        <v>0.26233063499999998</v>
      </c>
      <c r="R152" s="417">
        <v>22675.416799999999</v>
      </c>
      <c r="S152" s="417">
        <v>1668.3935730000001</v>
      </c>
      <c r="T152">
        <v>0.230540193</v>
      </c>
      <c r="U152">
        <v>2.3092518999999999E-2</v>
      </c>
      <c r="W152" s="420">
        <v>15.2</v>
      </c>
      <c r="X152" s="420">
        <v>108.9</v>
      </c>
      <c r="Y152">
        <v>2.9734969999999999E-2</v>
      </c>
      <c r="Z152">
        <v>5.3057E-3</v>
      </c>
      <c r="AB152" s="421">
        <v>59.5</v>
      </c>
      <c r="AC152" s="421">
        <v>3.91</v>
      </c>
      <c r="AD152" s="421">
        <v>31.9</v>
      </c>
      <c r="AE152">
        <v>6.6361913999999994E-2</v>
      </c>
      <c r="AF152">
        <v>4.7935199999999999E-3</v>
      </c>
      <c r="AH152">
        <v>0.50076599206990902</v>
      </c>
      <c r="AI152">
        <v>0.129375661</v>
      </c>
      <c r="AP152" s="422">
        <v>0.57471885645555898</v>
      </c>
    </row>
    <row r="153" spans="1:42" x14ac:dyDescent="0.3">
      <c r="A153" t="s">
        <v>58</v>
      </c>
      <c r="C153" s="415">
        <v>0.96236290000000002</v>
      </c>
      <c r="D153" s="415">
        <v>1.0853028469999999</v>
      </c>
      <c r="E153" s="415">
        <v>1.929959483</v>
      </c>
      <c r="F153" s="415">
        <v>1.3950398719999999</v>
      </c>
      <c r="G153" s="415">
        <v>0.38853254100000001</v>
      </c>
      <c r="H153">
        <v>0.22103191999999999</v>
      </c>
      <c r="I153">
        <v>8.7572846999999995E-2</v>
      </c>
      <c r="K153" s="416">
        <v>1.3455392399999999</v>
      </c>
      <c r="L153" s="416">
        <v>0.45710746699999999</v>
      </c>
      <c r="M153">
        <v>0.152814692</v>
      </c>
      <c r="N153">
        <v>3.8657074E-2</v>
      </c>
      <c r="P153" s="417">
        <v>73.44</v>
      </c>
      <c r="Q153" s="417">
        <v>0.30644991300000002</v>
      </c>
      <c r="R153" s="417">
        <v>24198.477999999999</v>
      </c>
      <c r="S153" s="417">
        <v>1448.4338</v>
      </c>
      <c r="T153">
        <v>7.4889472999999998E-2</v>
      </c>
      <c r="U153">
        <v>7.5014540000000003E-3</v>
      </c>
      <c r="W153" s="420">
        <v>15.2</v>
      </c>
      <c r="X153" s="420">
        <v>108.44</v>
      </c>
      <c r="Y153">
        <v>5.9469939999999999E-2</v>
      </c>
      <c r="Z153">
        <v>1.06114E-2</v>
      </c>
      <c r="AB153" s="421">
        <v>60.5</v>
      </c>
      <c r="AC153" s="421">
        <v>4.04</v>
      </c>
      <c r="AD153" s="421">
        <v>33.200000000000003</v>
      </c>
      <c r="AE153">
        <v>7.9034508000000003E-2</v>
      </c>
      <c r="AF153">
        <v>5.7089000000000003E-3</v>
      </c>
      <c r="AH153">
        <v>0.56056905562493498</v>
      </c>
      <c r="AI153">
        <v>0.150051675</v>
      </c>
      <c r="AP153" s="422">
        <v>0.67131325050210799</v>
      </c>
    </row>
    <row r="154" spans="1:42" x14ac:dyDescent="0.3">
      <c r="A154" t="s">
        <v>59</v>
      </c>
      <c r="C154" s="415">
        <v>1.0388231050000001</v>
      </c>
      <c r="D154" s="415">
        <v>1.1242256180000001</v>
      </c>
      <c r="E154" s="415">
        <v>2.0838163110000001</v>
      </c>
      <c r="F154" s="415">
        <v>1.5050996919999999</v>
      </c>
      <c r="G154" s="415">
        <v>0.36829506299999998</v>
      </c>
      <c r="H154">
        <v>0.26999911100000001</v>
      </c>
      <c r="I154">
        <v>0.106973648</v>
      </c>
      <c r="K154" s="416">
        <v>1.427647597</v>
      </c>
      <c r="L154" s="416">
        <v>0.423997648</v>
      </c>
      <c r="M154">
        <v>0.15396014399999999</v>
      </c>
      <c r="N154">
        <v>3.8946835999999999E-2</v>
      </c>
      <c r="P154" s="417">
        <v>73.94</v>
      </c>
      <c r="Q154" s="417">
        <v>0.32093080499999999</v>
      </c>
      <c r="R154" s="417">
        <v>26790.799999999999</v>
      </c>
      <c r="S154" s="417">
        <v>1815</v>
      </c>
      <c r="T154">
        <v>3.2448675000000003E-2</v>
      </c>
      <c r="U154">
        <v>3.2502859999999998E-3</v>
      </c>
      <c r="W154" s="420">
        <v>15.2</v>
      </c>
      <c r="X154" s="420">
        <v>107.96</v>
      </c>
      <c r="Y154">
        <v>9.0497733999999996E-2</v>
      </c>
      <c r="Z154">
        <v>1.6147781999999999E-2</v>
      </c>
      <c r="AB154" s="421">
        <v>61.5</v>
      </c>
      <c r="AC154" s="421">
        <v>3.96</v>
      </c>
      <c r="AD154" s="421">
        <v>29.8</v>
      </c>
      <c r="AE154">
        <v>6.2131434999999999E-2</v>
      </c>
      <c r="AF154">
        <v>4.4879400000000002E-3</v>
      </c>
      <c r="AH154">
        <v>0.61634934095236305</v>
      </c>
      <c r="AI154">
        <v>0.169806492</v>
      </c>
      <c r="AP154" s="422">
        <v>0.78313095578467695</v>
      </c>
    </row>
    <row r="155" spans="1:42" x14ac:dyDescent="0.3">
      <c r="C155">
        <v>0.34520178499999998</v>
      </c>
      <c r="D155">
        <v>0.275462655</v>
      </c>
      <c r="E155">
        <v>0.17031835300000001</v>
      </c>
      <c r="F155">
        <v>0.163287723</v>
      </c>
      <c r="G155">
        <v>4.5729484000000001E-2</v>
      </c>
      <c r="K155">
        <v>0.69930535699999996</v>
      </c>
      <c r="L155">
        <v>0.30069464299999998</v>
      </c>
      <c r="P155">
        <v>3.6307100000000001E-3</v>
      </c>
      <c r="Q155">
        <v>0.90043662499999999</v>
      </c>
      <c r="R155">
        <v>7.6138860000000003E-2</v>
      </c>
      <c r="S155">
        <v>1.9793805000000001E-2</v>
      </c>
      <c r="W155">
        <v>2.37149E-4</v>
      </c>
      <c r="X155">
        <v>0.99976285099999995</v>
      </c>
      <c r="AB155">
        <v>0.12256824299999999</v>
      </c>
      <c r="AC155">
        <v>0.28636089799999997</v>
      </c>
      <c r="AD155">
        <v>0.591070859</v>
      </c>
      <c r="AP155" s="422"/>
    </row>
    <row r="156" spans="1:42" x14ac:dyDescent="0.3">
      <c r="C156">
        <v>0.136768947</v>
      </c>
      <c r="D156">
        <v>0.10913830400000001</v>
      </c>
      <c r="E156">
        <v>6.7480130999999999E-2</v>
      </c>
      <c r="F156">
        <v>6.4694595999999993E-2</v>
      </c>
      <c r="G156">
        <v>1.8118022000000001E-2</v>
      </c>
      <c r="K156">
        <v>0.17690117799999999</v>
      </c>
      <c r="L156">
        <v>7.6065822000000005E-2</v>
      </c>
      <c r="P156">
        <v>3.6367700000000002E-4</v>
      </c>
      <c r="Q156">
        <v>9.0194035000000006E-2</v>
      </c>
      <c r="R156">
        <v>7.6266010000000002E-3</v>
      </c>
      <c r="S156">
        <v>1.982686E-3</v>
      </c>
      <c r="W156" s="418">
        <v>4.2299999999999998E-5</v>
      </c>
      <c r="X156">
        <v>0.17839068499999999</v>
      </c>
      <c r="AB156">
        <v>8.8534719999999994E-3</v>
      </c>
      <c r="AC156">
        <v>2.0684707E-2</v>
      </c>
      <c r="AD156">
        <v>4.2694821000000001E-2</v>
      </c>
      <c r="AP156" s="422"/>
    </row>
    <row r="157" spans="1:42" x14ac:dyDescent="0.3">
      <c r="AP157" s="422"/>
    </row>
    <row r="158" spans="1:42" x14ac:dyDescent="0.3">
      <c r="A158" s="414" t="s">
        <v>105</v>
      </c>
      <c r="C158" t="s">
        <v>36</v>
      </c>
      <c r="D158" t="s">
        <v>37</v>
      </c>
      <c r="E158" t="s">
        <v>38</v>
      </c>
      <c r="F158" t="s">
        <v>39</v>
      </c>
      <c r="G158" t="s">
        <v>40</v>
      </c>
      <c r="K158" t="s">
        <v>41</v>
      </c>
      <c r="L158" t="s">
        <v>42</v>
      </c>
      <c r="P158" t="s">
        <v>43</v>
      </c>
      <c r="Q158" t="s">
        <v>25</v>
      </c>
      <c r="R158" t="s">
        <v>26</v>
      </c>
      <c r="S158" t="s">
        <v>27</v>
      </c>
      <c r="W158" t="s">
        <v>28</v>
      </c>
      <c r="X158" t="s">
        <v>44</v>
      </c>
      <c r="AB158" t="s">
        <v>30</v>
      </c>
      <c r="AC158" t="s">
        <v>45</v>
      </c>
      <c r="AD158" t="s">
        <v>32</v>
      </c>
      <c r="AP158" s="422"/>
    </row>
    <row r="159" spans="1:42" x14ac:dyDescent="0.3">
      <c r="A159" t="s">
        <v>46</v>
      </c>
      <c r="AP159" s="422"/>
    </row>
    <row r="160" spans="1:42" x14ac:dyDescent="0.3">
      <c r="A160" t="s">
        <v>50</v>
      </c>
      <c r="C160" s="415">
        <v>0.32731771399999998</v>
      </c>
      <c r="D160" s="415">
        <v>0.742789335</v>
      </c>
      <c r="E160" s="415">
        <v>1.058205413</v>
      </c>
      <c r="F160" s="415">
        <v>0.52669662699999997</v>
      </c>
      <c r="G160" s="415">
        <v>0.46833366500000001</v>
      </c>
      <c r="H160">
        <v>2.0306813999999999E-2</v>
      </c>
      <c r="I160">
        <v>8.0455600000000002E-3</v>
      </c>
      <c r="K160" s="416">
        <v>1.257018784</v>
      </c>
      <c r="L160" s="416">
        <v>0.348355321</v>
      </c>
      <c r="M160">
        <v>0.10979969000000001</v>
      </c>
      <c r="N160">
        <v>2.7775698000000001E-2</v>
      </c>
      <c r="P160" s="417">
        <v>62.91</v>
      </c>
      <c r="Q160" s="417">
        <v>0.31818000000000002</v>
      </c>
      <c r="R160" s="417">
        <v>15615</v>
      </c>
      <c r="S160" s="417">
        <v>1087.7</v>
      </c>
      <c r="T160">
        <v>4.6566282000000001E-2</v>
      </c>
      <c r="U160">
        <v>4.6644049999999999E-3</v>
      </c>
      <c r="W160" s="420">
        <v>59.1</v>
      </c>
      <c r="X160" s="420">
        <v>196.2</v>
      </c>
      <c r="Y160">
        <v>8.4643894999999997E-2</v>
      </c>
      <c r="Z160">
        <v>1.5103264E-2</v>
      </c>
      <c r="AB160" s="421">
        <v>59</v>
      </c>
      <c r="AC160" s="421">
        <v>2.5</v>
      </c>
      <c r="AD160" s="421">
        <v>34.1</v>
      </c>
      <c r="AE160">
        <v>0</v>
      </c>
      <c r="AF160">
        <v>0</v>
      </c>
      <c r="AH160">
        <v>0.19686452174434599</v>
      </c>
      <c r="AI160">
        <v>5.5588927000000003E-2</v>
      </c>
      <c r="AP160" s="422">
        <v>0.48</v>
      </c>
    </row>
    <row r="161" spans="1:42" x14ac:dyDescent="0.3">
      <c r="A161" t="s">
        <v>51</v>
      </c>
      <c r="C161" s="415">
        <v>0.30385140300000002</v>
      </c>
      <c r="D161" s="415">
        <v>0.71235279299999998</v>
      </c>
      <c r="E161" s="415">
        <v>1.042431135</v>
      </c>
      <c r="F161" s="415">
        <v>0.51394996199999998</v>
      </c>
      <c r="G161" s="415">
        <v>0.46317591699999999</v>
      </c>
      <c r="H161">
        <v>1.1443109E-2</v>
      </c>
      <c r="I161">
        <v>4.5337600000000004E-3</v>
      </c>
      <c r="K161" s="416">
        <v>1.24447814</v>
      </c>
      <c r="L161" s="416">
        <v>0.34206431500000001</v>
      </c>
      <c r="M161">
        <v>0.107839927</v>
      </c>
      <c r="N161">
        <v>2.7279943000000001E-2</v>
      </c>
      <c r="P161" s="417">
        <v>63.94</v>
      </c>
      <c r="Q161" s="417">
        <v>0.31837069400000001</v>
      </c>
      <c r="R161" s="417">
        <v>17493.922399999999</v>
      </c>
      <c r="S161" s="417">
        <v>1221.5</v>
      </c>
      <c r="T161">
        <v>4.4861456000000001E-2</v>
      </c>
      <c r="U161">
        <v>4.493637E-3</v>
      </c>
      <c r="W161" s="420">
        <v>59.1</v>
      </c>
      <c r="X161" s="420">
        <v>198.8</v>
      </c>
      <c r="Y161">
        <v>5.3427706999999998E-2</v>
      </c>
      <c r="Z161">
        <v>9.5332660000000003E-3</v>
      </c>
      <c r="AB161" s="421">
        <v>60.8</v>
      </c>
      <c r="AC161" s="421">
        <v>2.58</v>
      </c>
      <c r="AD161" s="421">
        <v>37.9</v>
      </c>
      <c r="AE161">
        <v>3.940043E-2</v>
      </c>
      <c r="AF161">
        <v>2.8460109999999999E-3</v>
      </c>
      <c r="AH161">
        <v>0.18666372757713801</v>
      </c>
      <c r="AI161">
        <v>4.8686617000000001E-2</v>
      </c>
      <c r="AP161" s="422">
        <v>0.66</v>
      </c>
    </row>
    <row r="162" spans="1:42" x14ac:dyDescent="0.3">
      <c r="A162" t="s">
        <v>52</v>
      </c>
      <c r="C162" s="415">
        <v>0.30537792200000002</v>
      </c>
      <c r="D162" s="415">
        <v>0.72112212899999995</v>
      </c>
      <c r="E162" s="415">
        <v>1.005145199</v>
      </c>
      <c r="F162" s="415">
        <v>0.50874734399999999</v>
      </c>
      <c r="G162" s="415">
        <v>0.443068825</v>
      </c>
      <c r="H162">
        <v>9.5992549999999992E-3</v>
      </c>
      <c r="I162">
        <v>3.8032249999999999E-3</v>
      </c>
      <c r="K162" s="416">
        <v>1.224390367</v>
      </c>
      <c r="L162" s="416">
        <v>0.33558573899999999</v>
      </c>
      <c r="M162">
        <v>0.105480478</v>
      </c>
      <c r="N162">
        <v>2.6683080000000001E-2</v>
      </c>
      <c r="P162" s="417">
        <v>64.959999999999994</v>
      </c>
      <c r="Q162" s="417">
        <v>0.31856504800000002</v>
      </c>
      <c r="R162" s="417">
        <v>19373.281999999999</v>
      </c>
      <c r="S162" s="417">
        <v>1355.303316</v>
      </c>
      <c r="T162">
        <v>4.3407434000000002E-2</v>
      </c>
      <c r="U162">
        <v>4.3479920000000002E-3</v>
      </c>
      <c r="W162" s="420">
        <v>59.4</v>
      </c>
      <c r="X162" s="420">
        <v>200.72</v>
      </c>
      <c r="Y162">
        <v>3.0375751999999999E-2</v>
      </c>
      <c r="Z162">
        <v>5.4200369999999999E-3</v>
      </c>
      <c r="AB162" s="421">
        <v>62.9</v>
      </c>
      <c r="AC162" s="421">
        <v>2.57</v>
      </c>
      <c r="AD162" s="421">
        <v>41.7</v>
      </c>
      <c r="AE162">
        <v>7.8598518000000006E-2</v>
      </c>
      <c r="AF162">
        <v>5.6774069999999998E-3</v>
      </c>
      <c r="AH162">
        <v>0.185523421549981</v>
      </c>
      <c r="AI162">
        <v>4.5931740999999998E-2</v>
      </c>
      <c r="AP162" s="422">
        <v>0.86</v>
      </c>
    </row>
    <row r="163" spans="1:42" x14ac:dyDescent="0.3">
      <c r="A163" t="s">
        <v>53</v>
      </c>
      <c r="C163" s="415">
        <v>0.29514302999999997</v>
      </c>
      <c r="D163" s="415">
        <v>0.72819165100000005</v>
      </c>
      <c r="E163" s="415">
        <v>0.99959567400000005</v>
      </c>
      <c r="F163" s="415">
        <v>0.50020216299999998</v>
      </c>
      <c r="G163" s="415">
        <v>0.439358158</v>
      </c>
      <c r="H163">
        <v>5.9838959999999998E-3</v>
      </c>
      <c r="I163">
        <v>2.37082E-3</v>
      </c>
      <c r="K163" s="416">
        <v>1.1931315069999999</v>
      </c>
      <c r="L163" s="416">
        <v>0.33059315</v>
      </c>
      <c r="M163">
        <v>0.10302565399999999</v>
      </c>
      <c r="N163">
        <v>2.6062090999999999E-2</v>
      </c>
      <c r="P163" s="417">
        <v>66.319999999999993</v>
      </c>
      <c r="Q163" s="417">
        <v>0.31093215299999999</v>
      </c>
      <c r="R163" s="417">
        <v>21124.997800000001</v>
      </c>
      <c r="S163" s="417">
        <v>1486.3688890000001</v>
      </c>
      <c r="T163">
        <v>0.12476254000000001</v>
      </c>
      <c r="U163">
        <v>1.2497088999999999E-2</v>
      </c>
      <c r="W163" s="420">
        <v>59.4</v>
      </c>
      <c r="X163" s="420">
        <v>203.24</v>
      </c>
      <c r="Y163">
        <v>1.20071E-4</v>
      </c>
      <c r="Z163" s="418">
        <v>2.1399999999999998E-5</v>
      </c>
      <c r="AB163" s="421">
        <v>65.3</v>
      </c>
      <c r="AC163" s="421">
        <v>2.63</v>
      </c>
      <c r="AD163" s="421">
        <v>45.5</v>
      </c>
      <c r="AE163">
        <v>0.11800941</v>
      </c>
      <c r="AF163">
        <v>8.5241740000000007E-3</v>
      </c>
      <c r="AH163">
        <v>0.21762720467431601</v>
      </c>
      <c r="AI163">
        <v>4.9475599000000002E-2</v>
      </c>
      <c r="AP163" s="422">
        <v>1.07</v>
      </c>
    </row>
    <row r="164" spans="1:42" x14ac:dyDescent="0.3">
      <c r="A164" t="s">
        <v>54</v>
      </c>
      <c r="C164" s="415">
        <v>0.28603838599999998</v>
      </c>
      <c r="D164" s="415">
        <v>0.71691902600000001</v>
      </c>
      <c r="E164" s="415">
        <v>0.985699094</v>
      </c>
      <c r="F164" s="415">
        <v>0.48177444699999999</v>
      </c>
      <c r="G164" s="415">
        <v>0.44583658300000001</v>
      </c>
      <c r="H164">
        <v>7.2736199999999995E-4</v>
      </c>
      <c r="I164">
        <v>2.8818099999999998E-4</v>
      </c>
      <c r="K164" s="416">
        <v>1.0820327139999999</v>
      </c>
      <c r="L164" s="416">
        <v>0.32521409699999998</v>
      </c>
      <c r="M164">
        <v>9.7760394E-2</v>
      </c>
      <c r="N164">
        <v>2.4730154000000001E-2</v>
      </c>
      <c r="P164" s="417">
        <v>67.72</v>
      </c>
      <c r="Q164" s="417">
        <v>0.318004279</v>
      </c>
      <c r="R164" s="417">
        <v>22866.068899999998</v>
      </c>
      <c r="S164" s="417">
        <v>1610.7553230000001</v>
      </c>
      <c r="T164">
        <v>5.1051912999999997E-2</v>
      </c>
      <c r="U164">
        <v>5.1137170000000003E-3</v>
      </c>
      <c r="W164" s="420">
        <v>59.4</v>
      </c>
      <c r="X164" s="420">
        <v>203.25</v>
      </c>
      <c r="Y164" s="418">
        <v>1.4100000000000001E-6</v>
      </c>
      <c r="Z164" s="418">
        <v>2.5199999999999998E-7</v>
      </c>
      <c r="AB164" s="421">
        <v>65.599999999999994</v>
      </c>
      <c r="AC164" s="421">
        <v>2.63</v>
      </c>
      <c r="AD164" s="421">
        <v>49.3</v>
      </c>
      <c r="AE164">
        <v>0.15652291099999999</v>
      </c>
      <c r="AF164">
        <v>1.1306119E-2</v>
      </c>
      <c r="AH164">
        <v>0.18877399079642901</v>
      </c>
      <c r="AI164">
        <v>4.1438423000000002E-2</v>
      </c>
      <c r="AK164">
        <v>0.32077447599999998</v>
      </c>
      <c r="AL164">
        <v>4.1438423000000002E-2</v>
      </c>
      <c r="AM164">
        <v>0.1</v>
      </c>
      <c r="AN164">
        <v>8.9027517E-2</v>
      </c>
      <c r="AP164" s="422">
        <v>1.31</v>
      </c>
    </row>
    <row r="165" spans="1:42" x14ac:dyDescent="0.3">
      <c r="A165" t="s">
        <v>55</v>
      </c>
      <c r="C165" s="415">
        <v>0.29344461300000002</v>
      </c>
      <c r="D165" s="415">
        <v>0.71608497699999996</v>
      </c>
      <c r="E165" s="415">
        <v>1.002078907</v>
      </c>
      <c r="F165" s="415">
        <v>0.494279211</v>
      </c>
      <c r="G165" s="415">
        <v>0.43660291699999998</v>
      </c>
      <c r="H165">
        <v>4.3035850000000004E-3</v>
      </c>
      <c r="I165">
        <v>1.705081E-3</v>
      </c>
      <c r="K165" s="416">
        <v>1.0481891759999999</v>
      </c>
      <c r="L165" s="416">
        <v>0.32042139400000003</v>
      </c>
      <c r="M165">
        <v>9.5458748999999996E-2</v>
      </c>
      <c r="N165">
        <v>2.4147913E-2</v>
      </c>
      <c r="P165" s="417">
        <v>68.91</v>
      </c>
      <c r="Q165" s="417">
        <v>0.30995901199999998</v>
      </c>
      <c r="R165" s="417">
        <v>24955.771799999999</v>
      </c>
      <c r="S165" s="417">
        <v>1590.8696660000001</v>
      </c>
      <c r="T165">
        <v>0.136233931</v>
      </c>
      <c r="U165">
        <v>1.3646144000000001E-2</v>
      </c>
      <c r="W165" s="420">
        <v>59.4</v>
      </c>
      <c r="X165" s="420">
        <v>201.6</v>
      </c>
      <c r="Y165">
        <v>1.9810273E-2</v>
      </c>
      <c r="Z165">
        <v>3.5348060000000001E-3</v>
      </c>
      <c r="AB165" s="421">
        <v>65.900000000000006</v>
      </c>
      <c r="AC165" s="421">
        <v>2.77</v>
      </c>
      <c r="AD165" s="421">
        <v>52.2</v>
      </c>
      <c r="AE165">
        <v>0.184378298</v>
      </c>
      <c r="AF165">
        <v>1.3318198E-2</v>
      </c>
      <c r="AH165">
        <v>0.24914829049298801</v>
      </c>
      <c r="AI165">
        <v>5.6352142000000001E-2</v>
      </c>
      <c r="AP165" s="422">
        <v>1.56</v>
      </c>
    </row>
    <row r="166" spans="1:42" x14ac:dyDescent="0.3">
      <c r="A166" t="s">
        <v>56</v>
      </c>
      <c r="C166" s="415">
        <v>0.36671563200000001</v>
      </c>
      <c r="D166" s="415">
        <v>0.87657607999999998</v>
      </c>
      <c r="E166" s="415">
        <v>1.211090709</v>
      </c>
      <c r="F166" s="415">
        <v>0.59721508099999998</v>
      </c>
      <c r="G166" s="415">
        <v>0.43552775399999999</v>
      </c>
      <c r="H166">
        <v>5.2512120000000002E-2</v>
      </c>
      <c r="I166">
        <v>2.0805302000000001E-2</v>
      </c>
      <c r="K166" s="416">
        <v>1.2298506549999999</v>
      </c>
      <c r="L166" s="416">
        <v>0.26044954599999998</v>
      </c>
      <c r="M166">
        <v>8.3106204000000003E-2</v>
      </c>
      <c r="N166">
        <v>2.1023126999999999E-2</v>
      </c>
      <c r="P166" s="417">
        <v>70.02</v>
      </c>
      <c r="Q166" s="417">
        <v>0.30271659200000001</v>
      </c>
      <c r="R166" s="417">
        <v>27302.3704</v>
      </c>
      <c r="S166" s="417">
        <v>1787.928017</v>
      </c>
      <c r="T166">
        <v>0.20216777999999999</v>
      </c>
      <c r="U166">
        <v>2.0250540000000001E-2</v>
      </c>
      <c r="W166" s="420">
        <v>59.4</v>
      </c>
      <c r="X166" s="420">
        <v>198.8</v>
      </c>
      <c r="Y166">
        <v>5.3427706999999998E-2</v>
      </c>
      <c r="Z166">
        <v>9.5332660000000003E-3</v>
      </c>
      <c r="AB166" s="421">
        <v>66.2</v>
      </c>
      <c r="AC166" s="421">
        <v>2.68</v>
      </c>
      <c r="AD166" s="421">
        <v>45.5</v>
      </c>
      <c r="AE166">
        <v>0.118325359</v>
      </c>
      <c r="AF166">
        <v>8.5469959999999994E-3</v>
      </c>
      <c r="AH166">
        <v>0.29447912733916498</v>
      </c>
      <c r="AI166">
        <v>8.0159230999999997E-2</v>
      </c>
      <c r="AP166" s="422">
        <v>1.83</v>
      </c>
    </row>
    <row r="167" spans="1:42" x14ac:dyDescent="0.3">
      <c r="A167" t="s">
        <v>57</v>
      </c>
      <c r="C167" s="415">
        <v>0.45885315799999998</v>
      </c>
      <c r="D167" s="415">
        <v>1.1194885699999999</v>
      </c>
      <c r="E167" s="415">
        <v>1.5494924450000001</v>
      </c>
      <c r="F167" s="415">
        <v>0.75741185600000005</v>
      </c>
      <c r="G167" s="415">
        <v>0.43993443100000001</v>
      </c>
      <c r="H167">
        <v>0.123873358</v>
      </c>
      <c r="I167">
        <v>4.9078624000000001E-2</v>
      </c>
      <c r="K167" s="416">
        <v>1.4785277020000001</v>
      </c>
      <c r="L167" s="416">
        <v>0.202431373</v>
      </c>
      <c r="M167">
        <v>7.3566030000000004E-2</v>
      </c>
      <c r="N167">
        <v>1.8609778E-2</v>
      </c>
      <c r="P167" s="417">
        <v>71.58</v>
      </c>
      <c r="Q167" s="417">
        <v>0.30576336900000001</v>
      </c>
      <c r="R167" s="417">
        <v>29875.8246</v>
      </c>
      <c r="S167" s="417">
        <v>2225.6106850000001</v>
      </c>
      <c r="T167">
        <v>0.18302954799999999</v>
      </c>
      <c r="U167">
        <v>1.8333520999999998E-2</v>
      </c>
      <c r="W167" s="420">
        <v>59.4</v>
      </c>
      <c r="X167" s="420">
        <v>190.5</v>
      </c>
      <c r="Y167">
        <v>0.15307938400000001</v>
      </c>
      <c r="Z167">
        <v>2.7314413999999999E-2</v>
      </c>
      <c r="AB167" s="421">
        <v>66.5</v>
      </c>
      <c r="AC167" s="421">
        <v>2.66</v>
      </c>
      <c r="AD167" s="421">
        <v>46.1</v>
      </c>
      <c r="AE167">
        <v>0.124418711</v>
      </c>
      <c r="AF167">
        <v>8.9871369999999992E-3</v>
      </c>
      <c r="AH167">
        <v>0.38230175388795301</v>
      </c>
      <c r="AI167">
        <v>0.122323474</v>
      </c>
      <c r="AP167" s="422">
        <v>2.12</v>
      </c>
    </row>
    <row r="168" spans="1:42" x14ac:dyDescent="0.3">
      <c r="A168" t="s">
        <v>58</v>
      </c>
      <c r="C168" s="415">
        <v>0.63942992899999995</v>
      </c>
      <c r="D168" s="415">
        <v>1.483694906</v>
      </c>
      <c r="E168" s="415">
        <v>2.126682502</v>
      </c>
      <c r="F168" s="415">
        <v>1.0487199789999999</v>
      </c>
      <c r="G168" s="415">
        <v>0.45847512400000001</v>
      </c>
      <c r="H168">
        <v>0.24845641299999999</v>
      </c>
      <c r="I168">
        <v>9.8438431000000007E-2</v>
      </c>
      <c r="K168" s="416">
        <v>1.914140934</v>
      </c>
      <c r="L168" s="416">
        <v>0.14645176300000001</v>
      </c>
      <c r="M168">
        <v>8.9118917000000006E-2</v>
      </c>
      <c r="N168">
        <v>2.2544145000000002E-2</v>
      </c>
      <c r="P168" s="417">
        <v>72.17</v>
      </c>
      <c r="Q168" s="417">
        <v>0.32252454899999999</v>
      </c>
      <c r="R168" s="417">
        <v>31930.468199999999</v>
      </c>
      <c r="S168" s="417">
        <v>1776.2529</v>
      </c>
      <c r="T168">
        <v>2.6397916E-2</v>
      </c>
      <c r="U168">
        <v>2.6442000000000002E-3</v>
      </c>
      <c r="W168" s="420">
        <v>59.4</v>
      </c>
      <c r="X168" s="420">
        <v>182.2</v>
      </c>
      <c r="Y168">
        <v>0.25273106200000001</v>
      </c>
      <c r="Z168">
        <v>4.5095561999999999E-2</v>
      </c>
      <c r="AB168" s="421">
        <v>66.8</v>
      </c>
      <c r="AC168" s="421">
        <v>2.7</v>
      </c>
      <c r="AD168" s="421">
        <v>48.2</v>
      </c>
      <c r="AE168">
        <v>0.146014058</v>
      </c>
      <c r="AF168">
        <v>1.0547033000000001E-2</v>
      </c>
      <c r="AH168">
        <v>0.47965076643144899</v>
      </c>
      <c r="AI168">
        <v>0.17926937100000001</v>
      </c>
      <c r="AP168" s="422">
        <v>2.4300000000000002</v>
      </c>
    </row>
    <row r="169" spans="1:42" x14ac:dyDescent="0.3">
      <c r="A169" t="s">
        <v>59</v>
      </c>
      <c r="C169" s="415">
        <v>1.0279801319999999</v>
      </c>
      <c r="D169" s="415">
        <v>2.3945529799999998</v>
      </c>
      <c r="E169" s="415">
        <v>3.335413907</v>
      </c>
      <c r="F169" s="415">
        <v>1.6667384110000001</v>
      </c>
      <c r="G169" s="415">
        <v>0.44452826200000001</v>
      </c>
      <c r="H169">
        <v>0.52279408500000002</v>
      </c>
      <c r="I169">
        <v>0.207131017</v>
      </c>
      <c r="K169" s="416">
        <v>2.9365066230000001</v>
      </c>
      <c r="L169" s="416">
        <v>9.2354740000000005E-2</v>
      </c>
      <c r="M169">
        <v>0.13484395699999999</v>
      </c>
      <c r="N169">
        <v>3.4111071E-2</v>
      </c>
      <c r="P169" s="417">
        <v>72.66</v>
      </c>
      <c r="Q169" s="417">
        <v>0.30977131800000002</v>
      </c>
      <c r="R169" s="417">
        <v>35247.4</v>
      </c>
      <c r="S169" s="417">
        <v>2203.6</v>
      </c>
      <c r="T169">
        <v>0.14152119899999999</v>
      </c>
      <c r="U169">
        <v>1.4175754E-2</v>
      </c>
      <c r="W169" s="420">
        <v>59.4</v>
      </c>
      <c r="X169" s="420">
        <v>173.9</v>
      </c>
      <c r="Y169">
        <v>0.352382739</v>
      </c>
      <c r="Z169">
        <v>6.2876709000000003E-2</v>
      </c>
      <c r="AB169" s="421">
        <v>67.099999999999994</v>
      </c>
      <c r="AC169" s="421">
        <v>2.8</v>
      </c>
      <c r="AD169" s="421">
        <v>36.799999999999997</v>
      </c>
      <c r="AE169">
        <v>3.4332305E-2</v>
      </c>
      <c r="AF169">
        <v>2.479925E-3</v>
      </c>
      <c r="AH169">
        <v>0.79670246088312102</v>
      </c>
      <c r="AI169">
        <v>0.32077447599999998</v>
      </c>
      <c r="AP169" s="422">
        <v>2.76</v>
      </c>
    </row>
    <row r="170" spans="1:42" x14ac:dyDescent="0.3">
      <c r="C170">
        <v>0.26101180299999999</v>
      </c>
      <c r="D170">
        <v>0.24549465200000001</v>
      </c>
      <c r="E170">
        <v>0.24514987499999999</v>
      </c>
      <c r="F170">
        <v>0.24763343400000001</v>
      </c>
      <c r="G170">
        <v>7.1023600000000005E-4</v>
      </c>
      <c r="K170">
        <v>0.49004352800000001</v>
      </c>
      <c r="L170">
        <v>0.50995647200000005</v>
      </c>
      <c r="P170">
        <v>3.6821240000000002E-3</v>
      </c>
      <c r="Q170">
        <v>0.82738431999999995</v>
      </c>
      <c r="R170">
        <v>9.5405625999999993E-2</v>
      </c>
      <c r="S170">
        <v>7.3527930000000005E-2</v>
      </c>
      <c r="W170" s="418">
        <v>3.45E-6</v>
      </c>
      <c r="X170">
        <v>0.99999654900000001</v>
      </c>
      <c r="AB170">
        <v>8.6480352999999996E-2</v>
      </c>
      <c r="AC170">
        <v>5.4782717000000002E-2</v>
      </c>
      <c r="AD170">
        <v>0.85873692999999995</v>
      </c>
      <c r="AP170" s="422"/>
    </row>
    <row r="171" spans="1:42" x14ac:dyDescent="0.3">
      <c r="C171">
        <v>0.103412877</v>
      </c>
      <c r="D171">
        <v>9.7264981E-2</v>
      </c>
      <c r="E171">
        <v>9.712838E-2</v>
      </c>
      <c r="F171">
        <v>9.8112367000000006E-2</v>
      </c>
      <c r="G171">
        <v>2.8139499999999998E-4</v>
      </c>
      <c r="K171">
        <v>0.12396484100000001</v>
      </c>
      <c r="L171">
        <v>0.12900215900000001</v>
      </c>
      <c r="P171">
        <v>3.6882700000000001E-4</v>
      </c>
      <c r="Q171">
        <v>8.2876605000000006E-2</v>
      </c>
      <c r="R171">
        <v>9.5564949999999999E-3</v>
      </c>
      <c r="S171">
        <v>7.3650720000000003E-3</v>
      </c>
      <c r="W171" s="418">
        <v>6.1600000000000001E-7</v>
      </c>
      <c r="X171">
        <v>0.178432384</v>
      </c>
      <c r="AB171">
        <v>6.2467349999999998E-3</v>
      </c>
      <c r="AC171">
        <v>3.9571199999999997E-3</v>
      </c>
      <c r="AD171">
        <v>6.2029145000000001E-2</v>
      </c>
      <c r="AP171" s="422"/>
    </row>
    <row r="172" spans="1:42" x14ac:dyDescent="0.3">
      <c r="AP172" s="422"/>
    </row>
    <row r="173" spans="1:42" x14ac:dyDescent="0.3">
      <c r="A173" s="414" t="s">
        <v>106</v>
      </c>
      <c r="C173" t="s">
        <v>36</v>
      </c>
      <c r="D173" t="s">
        <v>37</v>
      </c>
      <c r="E173" t="s">
        <v>38</v>
      </c>
      <c r="F173" t="s">
        <v>39</v>
      </c>
      <c r="G173" t="s">
        <v>40</v>
      </c>
      <c r="K173" t="s">
        <v>41</v>
      </c>
      <c r="L173" t="s">
        <v>42</v>
      </c>
      <c r="P173" t="s">
        <v>43</v>
      </c>
      <c r="Q173" t="s">
        <v>25</v>
      </c>
      <c r="R173" t="s">
        <v>26</v>
      </c>
      <c r="S173" t="s">
        <v>27</v>
      </c>
      <c r="W173" t="s">
        <v>28</v>
      </c>
      <c r="X173" t="s">
        <v>44</v>
      </c>
      <c r="AB173" t="s">
        <v>30</v>
      </c>
      <c r="AC173" t="s">
        <v>45</v>
      </c>
      <c r="AD173" t="s">
        <v>32</v>
      </c>
      <c r="AP173" s="422"/>
    </row>
    <row r="174" spans="1:42" x14ac:dyDescent="0.3">
      <c r="A174" t="s">
        <v>46</v>
      </c>
      <c r="AP174" s="422"/>
    </row>
    <row r="175" spans="1:42" x14ac:dyDescent="0.3">
      <c r="A175" t="s">
        <v>50</v>
      </c>
      <c r="C175" s="415">
        <v>0.60109601099999999</v>
      </c>
      <c r="D175" s="415">
        <v>0.60825062399999996</v>
      </c>
      <c r="E175" s="415">
        <v>1.5840077370000001</v>
      </c>
      <c r="F175" s="415">
        <v>1.185711135</v>
      </c>
      <c r="G175" s="415">
        <v>0.40069870800000001</v>
      </c>
      <c r="H175">
        <v>1.2014077999999999E-2</v>
      </c>
      <c r="I175">
        <v>4.7599779999999998E-3</v>
      </c>
      <c r="K175" s="416">
        <v>1.001470962</v>
      </c>
      <c r="L175" s="416">
        <v>0.98596520600000004</v>
      </c>
      <c r="M175">
        <v>4.7352235999999999E-2</v>
      </c>
      <c r="N175">
        <v>1.1978552999999999E-2</v>
      </c>
      <c r="P175" s="417">
        <v>46.3</v>
      </c>
      <c r="Q175" s="417">
        <v>0.37770999999999999</v>
      </c>
      <c r="R175" s="417">
        <v>7783.6</v>
      </c>
      <c r="S175" s="417">
        <v>546.08000000000004</v>
      </c>
      <c r="T175">
        <v>0</v>
      </c>
      <c r="U175">
        <v>0</v>
      </c>
      <c r="W175" s="420">
        <v>27.5</v>
      </c>
      <c r="X175" s="420">
        <v>72.03</v>
      </c>
      <c r="Y175">
        <v>0.26245408199999998</v>
      </c>
      <c r="Z175">
        <v>4.6830469E-2</v>
      </c>
      <c r="AB175" s="421">
        <v>31.3</v>
      </c>
      <c r="AC175" s="421">
        <v>2.63</v>
      </c>
      <c r="AD175" s="421">
        <v>16.7</v>
      </c>
      <c r="AE175">
        <v>0</v>
      </c>
      <c r="AF175">
        <v>0</v>
      </c>
      <c r="AH175">
        <v>0.26163992886363302</v>
      </c>
      <c r="AI175">
        <v>6.3569000000000001E-2</v>
      </c>
      <c r="AP175" s="422">
        <v>0.18028343452509801</v>
      </c>
    </row>
    <row r="176" spans="1:42" x14ac:dyDescent="0.3">
      <c r="A176" t="s">
        <v>51</v>
      </c>
      <c r="C176" s="415">
        <v>0.60186976299999995</v>
      </c>
      <c r="D176" s="415">
        <v>0.73184715499999997</v>
      </c>
      <c r="E176" s="415">
        <v>1.5918308370000001</v>
      </c>
      <c r="F176" s="415">
        <v>1.197423127</v>
      </c>
      <c r="G176" s="415">
        <v>0.39870585200000003</v>
      </c>
      <c r="H176">
        <v>6.0444554999999997E-2</v>
      </c>
      <c r="I176">
        <v>2.3948133E-2</v>
      </c>
      <c r="K176" s="416">
        <v>1.0437150479999999</v>
      </c>
      <c r="L176" s="416">
        <v>0.98248162999999999</v>
      </c>
      <c r="M176">
        <v>5.5752154999999998E-2</v>
      </c>
      <c r="N176">
        <v>1.4103455000000001E-2</v>
      </c>
      <c r="P176" s="417">
        <v>47.87</v>
      </c>
      <c r="Q176" s="417">
        <v>0.36692786100000002</v>
      </c>
      <c r="R176" s="417">
        <v>8849.9963000000007</v>
      </c>
      <c r="S176" s="417">
        <v>640.6</v>
      </c>
      <c r="T176">
        <v>3.4877976999999998E-2</v>
      </c>
      <c r="U176">
        <v>3.493622E-3</v>
      </c>
      <c r="W176" s="420">
        <v>27.5</v>
      </c>
      <c r="X176" s="420">
        <v>73.430000000000007</v>
      </c>
      <c r="Y176">
        <v>0.16212216800000001</v>
      </c>
      <c r="Z176">
        <v>2.8927945E-2</v>
      </c>
      <c r="AB176" s="421">
        <v>35.9</v>
      </c>
      <c r="AC176" s="421">
        <v>2.84</v>
      </c>
      <c r="AD176" s="421">
        <v>17.600000000000001</v>
      </c>
      <c r="AE176">
        <v>2.6845727999999999E-2</v>
      </c>
      <c r="AF176">
        <v>1.939147E-3</v>
      </c>
      <c r="AH176">
        <v>0.34173349830951899</v>
      </c>
      <c r="AI176">
        <v>7.2412301999999998E-2</v>
      </c>
      <c r="AP176" s="422">
        <v>0.20717030637289499</v>
      </c>
    </row>
    <row r="177" spans="1:42" x14ac:dyDescent="0.3">
      <c r="A177" t="s">
        <v>52</v>
      </c>
      <c r="C177" s="415">
        <v>0.65232880900000001</v>
      </c>
      <c r="D177" s="415">
        <v>0.73767306399999999</v>
      </c>
      <c r="E177" s="415">
        <v>1.617850513</v>
      </c>
      <c r="F177" s="415">
        <v>1.22333918</v>
      </c>
      <c r="G177" s="415">
        <v>0.385559863</v>
      </c>
      <c r="H177">
        <v>7.4489753000000006E-2</v>
      </c>
      <c r="I177">
        <v>2.9512839999999999E-2</v>
      </c>
      <c r="K177" s="416">
        <v>1.084080653</v>
      </c>
      <c r="L177" s="416">
        <v>0.97917292</v>
      </c>
      <c r="M177">
        <v>7.1369013999999995E-2</v>
      </c>
      <c r="N177">
        <v>1.8054005000000001E-2</v>
      </c>
      <c r="P177" s="417">
        <v>49.31</v>
      </c>
      <c r="Q177" s="417">
        <v>0.35614757499999999</v>
      </c>
      <c r="R177" s="417">
        <v>9916.4207000000006</v>
      </c>
      <c r="S177" s="417">
        <v>735.122073</v>
      </c>
      <c r="T177">
        <v>6.8454791000000001E-2</v>
      </c>
      <c r="U177">
        <v>6.8569110000000003E-3</v>
      </c>
      <c r="W177" s="420">
        <v>28.7</v>
      </c>
      <c r="X177" s="420">
        <v>73.44</v>
      </c>
      <c r="Y177">
        <v>0.16140485399999999</v>
      </c>
      <c r="Z177">
        <v>2.8799952E-2</v>
      </c>
      <c r="AB177" s="421">
        <v>36.9</v>
      </c>
      <c r="AC177" s="421">
        <v>2.95</v>
      </c>
      <c r="AD177" s="421">
        <v>18.5</v>
      </c>
      <c r="AE177">
        <v>3.5236899000000002E-2</v>
      </c>
      <c r="AF177">
        <v>2.5452669999999999E-3</v>
      </c>
      <c r="AH177">
        <v>0.41249243852675999</v>
      </c>
      <c r="AI177">
        <v>8.5768974999999997E-2</v>
      </c>
      <c r="AP177" s="422">
        <v>0.24247047609873501</v>
      </c>
    </row>
    <row r="178" spans="1:42" x14ac:dyDescent="0.3">
      <c r="A178" t="s">
        <v>53</v>
      </c>
      <c r="C178" s="415">
        <v>0.69424475100000005</v>
      </c>
      <c r="D178" s="415">
        <v>0.77275111100000005</v>
      </c>
      <c r="E178" s="415">
        <v>1.6343356769999999</v>
      </c>
      <c r="F178" s="415">
        <v>1.239716324</v>
      </c>
      <c r="G178" s="415">
        <v>0.39188504299999999</v>
      </c>
      <c r="H178">
        <v>0.101906094</v>
      </c>
      <c r="I178">
        <v>4.0375194000000003E-2</v>
      </c>
      <c r="K178" s="416">
        <v>1.120569054</v>
      </c>
      <c r="L178" s="416">
        <v>0.97702545299999999</v>
      </c>
      <c r="M178">
        <v>8.9708586000000007E-2</v>
      </c>
      <c r="N178">
        <v>2.2693312E-2</v>
      </c>
      <c r="P178" s="417">
        <v>50.97</v>
      </c>
      <c r="Q178" s="417">
        <v>0.35787655200000001</v>
      </c>
      <c r="R178" s="417">
        <v>10820.7273</v>
      </c>
      <c r="S178" s="417">
        <v>834.39112999999998</v>
      </c>
      <c r="T178">
        <v>6.6026371E-2</v>
      </c>
      <c r="U178">
        <v>6.613664E-3</v>
      </c>
      <c r="W178" s="420">
        <v>28.7</v>
      </c>
      <c r="X178" s="420">
        <v>75.69</v>
      </c>
      <c r="Y178" s="418">
        <v>9.7800000000000006E-5</v>
      </c>
      <c r="Z178" s="418">
        <v>1.7499999999999998E-5</v>
      </c>
      <c r="AB178" s="421">
        <v>39.4</v>
      </c>
      <c r="AC178" s="421">
        <v>3.09</v>
      </c>
      <c r="AD178" s="421">
        <v>19.399999999999999</v>
      </c>
      <c r="AE178">
        <v>5.1142077000000001E-2</v>
      </c>
      <c r="AF178">
        <v>3.6941460000000001E-3</v>
      </c>
      <c r="AH178">
        <v>0.39119451842418101</v>
      </c>
      <c r="AI178">
        <v>7.3393765999999999E-2</v>
      </c>
      <c r="AP178" s="422">
        <v>0.279385553665908</v>
      </c>
    </row>
    <row r="179" spans="1:42" x14ac:dyDescent="0.3">
      <c r="A179" t="s">
        <v>54</v>
      </c>
      <c r="C179" s="415">
        <v>0.67520409000000003</v>
      </c>
      <c r="D179" s="415">
        <v>0.78548444799999995</v>
      </c>
      <c r="E179" s="415">
        <v>1.498099702</v>
      </c>
      <c r="F179" s="415">
        <v>1.254198551</v>
      </c>
      <c r="G179" s="415">
        <v>0.40291540300000001</v>
      </c>
      <c r="H179">
        <v>9.8827160999999997E-2</v>
      </c>
      <c r="I179">
        <v>3.9155321E-2</v>
      </c>
      <c r="K179" s="416">
        <v>1.170430337</v>
      </c>
      <c r="L179" s="416">
        <v>0.97256754499999998</v>
      </c>
      <c r="M179">
        <v>0.117863539</v>
      </c>
      <c r="N179">
        <v>2.9815586000000002E-2</v>
      </c>
      <c r="P179" s="417">
        <v>52.62</v>
      </c>
      <c r="Q179" s="417">
        <v>0.34246377500000003</v>
      </c>
      <c r="R179" s="417">
        <v>11720.473900000001</v>
      </c>
      <c r="S179" s="417">
        <v>949.05654600000003</v>
      </c>
      <c r="T179">
        <v>0.110092915</v>
      </c>
      <c r="U179">
        <v>1.1027677E-2</v>
      </c>
      <c r="W179" s="420">
        <v>28.7</v>
      </c>
      <c r="X179" s="420">
        <v>75.680000000000007</v>
      </c>
      <c r="Y179">
        <v>7.23977E-4</v>
      </c>
      <c r="Z179">
        <v>1.29181E-4</v>
      </c>
      <c r="AB179" s="421">
        <v>44.3</v>
      </c>
      <c r="AC179" s="421">
        <v>3.22</v>
      </c>
      <c r="AD179" s="421">
        <v>20.3</v>
      </c>
      <c r="AE179">
        <v>7.8214536000000001E-2</v>
      </c>
      <c r="AF179">
        <v>5.6496710000000002E-3</v>
      </c>
      <c r="AH179">
        <v>0.45013131188175198</v>
      </c>
      <c r="AI179">
        <v>8.5777435999999999E-2</v>
      </c>
      <c r="AK179">
        <v>0.17072295500000001</v>
      </c>
      <c r="AL179">
        <v>6.3569000000000001E-2</v>
      </c>
      <c r="AM179">
        <v>0.1</v>
      </c>
      <c r="AN179">
        <v>3.6026326999999997E-2</v>
      </c>
      <c r="AP179" s="422">
        <v>0.32334908227044801</v>
      </c>
    </row>
    <row r="180" spans="1:42" x14ac:dyDescent="0.3">
      <c r="A180" t="s">
        <v>55</v>
      </c>
      <c r="C180" s="415">
        <v>0.68516226899999999</v>
      </c>
      <c r="D180" s="415">
        <v>0.78557305499999996</v>
      </c>
      <c r="E180" s="415">
        <v>1.487468467</v>
      </c>
      <c r="F180" s="415">
        <v>1.248004023</v>
      </c>
      <c r="G180" s="415">
        <v>0.39102293599999999</v>
      </c>
      <c r="H180">
        <v>0.101031169</v>
      </c>
      <c r="I180">
        <v>4.0028548999999997E-2</v>
      </c>
      <c r="K180" s="416">
        <v>1.0760312270000001</v>
      </c>
      <c r="L180" s="416">
        <v>0.96859831600000001</v>
      </c>
      <c r="M180">
        <v>6.5344507999999996E-2</v>
      </c>
      <c r="N180">
        <v>1.6530004000000001E-2</v>
      </c>
      <c r="P180" s="417">
        <v>54.29</v>
      </c>
      <c r="Q180" s="417">
        <v>0.33549295499999998</v>
      </c>
      <c r="R180" s="417">
        <v>12758.2245</v>
      </c>
      <c r="S180" s="417">
        <v>1074.961364</v>
      </c>
      <c r="T180">
        <v>0.129344606</v>
      </c>
      <c r="U180">
        <v>1.2956061E-2</v>
      </c>
      <c r="W180" s="420">
        <v>28.7</v>
      </c>
      <c r="X180" s="420">
        <v>75.489999999999995</v>
      </c>
      <c r="Y180">
        <v>1.4347412E-2</v>
      </c>
      <c r="Z180">
        <v>2.5600520000000002E-3</v>
      </c>
      <c r="AB180" s="421">
        <v>49.2</v>
      </c>
      <c r="AC180" s="421">
        <v>3.89</v>
      </c>
      <c r="AD180" s="421">
        <v>22.3</v>
      </c>
      <c r="AE180">
        <v>0.113246597</v>
      </c>
      <c r="AF180">
        <v>8.1801410000000001E-3</v>
      </c>
      <c r="AH180">
        <v>0.42438847226604998</v>
      </c>
      <c r="AI180">
        <v>8.0254806999999997E-2</v>
      </c>
      <c r="AP180" s="422">
        <v>0.36836377404623299</v>
      </c>
    </row>
    <row r="181" spans="1:42" x14ac:dyDescent="0.3">
      <c r="A181" t="s">
        <v>56</v>
      </c>
      <c r="C181" s="415">
        <v>0.70217631300000005</v>
      </c>
      <c r="D181" s="415">
        <v>0.77105608999999997</v>
      </c>
      <c r="E181" s="415">
        <v>1.5369307329999999</v>
      </c>
      <c r="F181" s="415">
        <v>1.282014754</v>
      </c>
      <c r="G181" s="415">
        <v>0.38981447600000002</v>
      </c>
      <c r="H181">
        <v>0.104155583</v>
      </c>
      <c r="I181">
        <v>4.1266442E-2</v>
      </c>
      <c r="K181" s="416">
        <v>1.1466487940000001</v>
      </c>
      <c r="L181" s="416">
        <v>0.93925279800000006</v>
      </c>
      <c r="M181">
        <v>9.9665749999999997E-2</v>
      </c>
      <c r="N181">
        <v>2.5212146000000001E-2</v>
      </c>
      <c r="P181" s="417">
        <v>55.65</v>
      </c>
      <c r="Q181" s="417">
        <v>0.33010914499999999</v>
      </c>
      <c r="R181" s="417">
        <v>13996.021500000001</v>
      </c>
      <c r="S181" s="417">
        <v>1271.1149579999999</v>
      </c>
      <c r="T181">
        <v>0.14600361000000001</v>
      </c>
      <c r="U181">
        <v>1.4624744E-2</v>
      </c>
      <c r="W181" s="420">
        <v>28.7</v>
      </c>
      <c r="X181" s="420">
        <v>75.5</v>
      </c>
      <c r="Y181">
        <v>1.3630075E-2</v>
      </c>
      <c r="Z181">
        <v>2.4320549999999998E-3</v>
      </c>
      <c r="AB181" s="421">
        <v>54.1</v>
      </c>
      <c r="AC181" s="421">
        <v>3.53</v>
      </c>
      <c r="AD181" s="421">
        <v>25.6</v>
      </c>
      <c r="AE181">
        <v>0.141155904</v>
      </c>
      <c r="AF181">
        <v>1.0196113999999999E-2</v>
      </c>
      <c r="AH181">
        <v>0.48952485868878198</v>
      </c>
      <c r="AI181">
        <v>9.3731500999999995E-2</v>
      </c>
      <c r="AP181" s="422">
        <v>0.41739189153987699</v>
      </c>
    </row>
    <row r="182" spans="1:42" x14ac:dyDescent="0.3">
      <c r="A182" t="s">
        <v>57</v>
      </c>
      <c r="C182" s="415">
        <v>0.73085867800000004</v>
      </c>
      <c r="D182" s="415">
        <v>0.81201031199999996</v>
      </c>
      <c r="E182" s="415">
        <v>1.5832194559999999</v>
      </c>
      <c r="F182" s="415">
        <v>1.3137067549999999</v>
      </c>
      <c r="G182" s="415">
        <v>0.41653542199999999</v>
      </c>
      <c r="H182">
        <v>0.132246853</v>
      </c>
      <c r="I182">
        <v>5.2396203000000002E-2</v>
      </c>
      <c r="K182" s="416">
        <v>1.1989525679999999</v>
      </c>
      <c r="L182" s="416">
        <v>0.91052199599999994</v>
      </c>
      <c r="M182">
        <v>0.12808351600000001</v>
      </c>
      <c r="N182">
        <v>3.2400903000000002E-2</v>
      </c>
      <c r="P182" s="417">
        <v>57.02</v>
      </c>
      <c r="Q182" s="417">
        <v>0.32695303199999998</v>
      </c>
      <c r="R182" s="417">
        <v>15415.9586</v>
      </c>
      <c r="S182" s="417">
        <v>1470.6519000000001</v>
      </c>
      <c r="T182">
        <v>0.15866946600000001</v>
      </c>
      <c r="U182">
        <v>1.5893444E-2</v>
      </c>
      <c r="W182" s="420">
        <v>28.7</v>
      </c>
      <c r="X182" s="420">
        <v>74.7</v>
      </c>
      <c r="Y182">
        <v>7.101818E-2</v>
      </c>
      <c r="Z182">
        <v>1.2671986999999999E-2</v>
      </c>
      <c r="AB182" s="421">
        <v>59</v>
      </c>
      <c r="AC182" s="421">
        <v>3.53</v>
      </c>
      <c r="AD182" s="421">
        <v>25.3</v>
      </c>
      <c r="AE182">
        <v>0.16488889600000001</v>
      </c>
      <c r="AF182">
        <v>1.191042E-2</v>
      </c>
      <c r="AH182">
        <v>0.64089552988598497</v>
      </c>
      <c r="AI182">
        <v>0.12527295699999999</v>
      </c>
      <c r="AP182" s="422">
        <v>0.47625767839861699</v>
      </c>
    </row>
    <row r="183" spans="1:42" x14ac:dyDescent="0.3">
      <c r="A183" t="s">
        <v>58</v>
      </c>
      <c r="C183" s="415">
        <v>0.74611000800000005</v>
      </c>
      <c r="D183" s="415">
        <v>0.85036663000000001</v>
      </c>
      <c r="E183" s="415">
        <v>1.636932187</v>
      </c>
      <c r="F183" s="415">
        <v>1.3531938590000001</v>
      </c>
      <c r="G183" s="415">
        <v>0.42999449000000001</v>
      </c>
      <c r="H183">
        <v>0.15098819299999999</v>
      </c>
      <c r="I183">
        <v>5.9821522000000002E-2</v>
      </c>
      <c r="K183" s="416">
        <v>1.2622287400000001</v>
      </c>
      <c r="L183" s="416">
        <v>0.88237510200000002</v>
      </c>
      <c r="M183">
        <v>0.15734804499999999</v>
      </c>
      <c r="N183">
        <v>3.9803863000000002E-2</v>
      </c>
      <c r="P183" s="417">
        <v>58.33</v>
      </c>
      <c r="Q183" s="417">
        <v>0.342514922</v>
      </c>
      <c r="R183" s="417">
        <v>16620.210599999999</v>
      </c>
      <c r="S183" s="417">
        <v>1421.9638</v>
      </c>
      <c r="T183">
        <v>0.127761976</v>
      </c>
      <c r="U183">
        <v>1.2797533999999999E-2</v>
      </c>
      <c r="W183" s="420">
        <v>28.7</v>
      </c>
      <c r="X183" s="420">
        <v>73.900000000000006</v>
      </c>
      <c r="Y183">
        <v>0.12840653899999999</v>
      </c>
      <c r="Z183">
        <v>2.2911964E-2</v>
      </c>
      <c r="AB183" s="421">
        <v>63.9</v>
      </c>
      <c r="AC183" s="421">
        <v>3.56</v>
      </c>
      <c r="AD183" s="421">
        <v>26.5</v>
      </c>
      <c r="AE183">
        <v>0.19051425699999999</v>
      </c>
      <c r="AF183">
        <v>1.3761416E-2</v>
      </c>
      <c r="AH183">
        <v>0.74919893090977896</v>
      </c>
      <c r="AI183">
        <v>0.14909629899999999</v>
      </c>
      <c r="AP183" s="422">
        <v>0.54541468492557799</v>
      </c>
    </row>
    <row r="184" spans="1:42" x14ac:dyDescent="0.3">
      <c r="A184" t="s">
        <v>59</v>
      </c>
      <c r="C184" s="415">
        <v>0.78200879999999995</v>
      </c>
      <c r="D184" s="415">
        <v>0.84894968400000004</v>
      </c>
      <c r="E184" s="415">
        <v>1.7001664430000001</v>
      </c>
      <c r="F184" s="415">
        <v>1.398433136</v>
      </c>
      <c r="G184" s="415">
        <v>0.40512898200000003</v>
      </c>
      <c r="H184">
        <v>0.163896561</v>
      </c>
      <c r="I184">
        <v>6.4935817000000007E-2</v>
      </c>
      <c r="K184" s="416">
        <v>1.324719725</v>
      </c>
      <c r="L184" s="416">
        <v>0.855062981</v>
      </c>
      <c r="M184">
        <v>0.16751265200000001</v>
      </c>
      <c r="N184">
        <v>4.2375173000000002E-2</v>
      </c>
      <c r="P184" s="417">
        <v>59.39</v>
      </c>
      <c r="Q184" s="417">
        <v>0.33614165099999999</v>
      </c>
      <c r="R184" s="417">
        <v>18371.7</v>
      </c>
      <c r="S184" s="417">
        <v>1978.5</v>
      </c>
      <c r="T184">
        <v>0.15876828800000001</v>
      </c>
      <c r="U184">
        <v>1.5903343E-2</v>
      </c>
      <c r="W184" s="420">
        <v>28.7</v>
      </c>
      <c r="X184" s="420">
        <v>73.099999999999994</v>
      </c>
      <c r="Y184">
        <v>0.185794916</v>
      </c>
      <c r="Z184">
        <v>3.3151944000000003E-2</v>
      </c>
      <c r="AB184" s="421">
        <v>68.8</v>
      </c>
      <c r="AC184" s="421">
        <v>3.92</v>
      </c>
      <c r="AD184" s="421">
        <v>23.5</v>
      </c>
      <c r="AE184">
        <v>0.19875510599999999</v>
      </c>
      <c r="AF184">
        <v>1.4356677999999999E-2</v>
      </c>
      <c r="AH184">
        <v>0.84900171114343703</v>
      </c>
      <c r="AI184">
        <v>0.17072295500000001</v>
      </c>
      <c r="AP184" s="422">
        <v>0.62591754482346496</v>
      </c>
    </row>
    <row r="185" spans="1:42" x14ac:dyDescent="0.3">
      <c r="C185">
        <v>0.33881017400000002</v>
      </c>
      <c r="D185">
        <v>0.395585674</v>
      </c>
      <c r="E185">
        <v>8.0092574E-2</v>
      </c>
      <c r="F185">
        <v>0.13275374100000001</v>
      </c>
      <c r="G185">
        <v>5.2757837000000002E-2</v>
      </c>
      <c r="K185">
        <v>0.75085353300000002</v>
      </c>
      <c r="L185">
        <v>0.24914646700000001</v>
      </c>
      <c r="P185">
        <v>1.0975769999999999E-2</v>
      </c>
      <c r="Q185">
        <v>0.62924364300000002</v>
      </c>
      <c r="R185">
        <v>0.114229306</v>
      </c>
      <c r="S185">
        <v>0.24555128100000001</v>
      </c>
      <c r="W185">
        <v>3.02935E-4</v>
      </c>
      <c r="X185">
        <v>0.999697065</v>
      </c>
      <c r="AB185">
        <v>0.60958643400000001</v>
      </c>
      <c r="AC185">
        <v>0.15352608400000001</v>
      </c>
      <c r="AD185">
        <v>0.23688748200000001</v>
      </c>
      <c r="AP185" s="422"/>
    </row>
    <row r="186" spans="1:42" x14ac:dyDescent="0.3">
      <c r="C186">
        <v>0.13423659099999999</v>
      </c>
      <c r="D186">
        <v>0.15673104400000001</v>
      </c>
      <c r="E186">
        <v>3.1732678E-2</v>
      </c>
      <c r="F186">
        <v>5.2597032000000002E-2</v>
      </c>
      <c r="G186">
        <v>2.0902654999999999E-2</v>
      </c>
      <c r="K186">
        <v>0.18994116599999999</v>
      </c>
      <c r="L186">
        <v>6.3025834000000003E-2</v>
      </c>
      <c r="P186">
        <v>1.0994100000000001E-3</v>
      </c>
      <c r="Q186">
        <v>6.3029448000000002E-2</v>
      </c>
      <c r="R186">
        <v>1.1442007000000001E-2</v>
      </c>
      <c r="S186">
        <v>2.4596135000000002E-2</v>
      </c>
      <c r="W186" s="418">
        <v>5.41E-5</v>
      </c>
      <c r="X186">
        <v>0.17837894600000001</v>
      </c>
      <c r="AB186">
        <v>4.4032256999999998E-2</v>
      </c>
      <c r="AC186">
        <v>1.108965E-2</v>
      </c>
      <c r="AD186">
        <v>1.7111094E-2</v>
      </c>
      <c r="AP186" s="422"/>
    </row>
    <row r="187" spans="1:42" x14ac:dyDescent="0.3">
      <c r="AP187" s="422"/>
    </row>
    <row r="188" spans="1:42" x14ac:dyDescent="0.3">
      <c r="A188" s="414" t="s">
        <v>107</v>
      </c>
      <c r="C188" t="s">
        <v>36</v>
      </c>
      <c r="D188" t="s">
        <v>37</v>
      </c>
      <c r="E188" t="s">
        <v>38</v>
      </c>
      <c r="F188" t="s">
        <v>39</v>
      </c>
      <c r="G188" t="s">
        <v>40</v>
      </c>
      <c r="K188" t="s">
        <v>41</v>
      </c>
      <c r="L188" t="s">
        <v>42</v>
      </c>
      <c r="P188" t="s">
        <v>43</v>
      </c>
      <c r="Q188" t="s">
        <v>25</v>
      </c>
      <c r="R188" t="s">
        <v>26</v>
      </c>
      <c r="S188" t="s">
        <v>27</v>
      </c>
      <c r="W188" t="s">
        <v>28</v>
      </c>
      <c r="X188" t="s">
        <v>44</v>
      </c>
      <c r="AB188" t="s">
        <v>30</v>
      </c>
      <c r="AC188" t="s">
        <v>45</v>
      </c>
      <c r="AD188" t="s">
        <v>32</v>
      </c>
      <c r="AP188" s="422"/>
    </row>
    <row r="189" spans="1:42" x14ac:dyDescent="0.3">
      <c r="A189" t="s">
        <v>46</v>
      </c>
      <c r="AP189" s="422"/>
    </row>
    <row r="190" spans="1:42" x14ac:dyDescent="0.3">
      <c r="A190" t="s">
        <v>50</v>
      </c>
      <c r="C190" s="415">
        <v>0.37982650899999998</v>
      </c>
      <c r="D190" s="415">
        <v>0.67210964600000001</v>
      </c>
      <c r="E190" s="415">
        <v>1.22222762</v>
      </c>
      <c r="F190" s="415">
        <v>0.67741152000000004</v>
      </c>
      <c r="G190" s="415">
        <v>0.48185139999999999</v>
      </c>
      <c r="H190">
        <v>1.4205535E-2</v>
      </c>
      <c r="I190">
        <v>5.6282329999999998E-3</v>
      </c>
      <c r="K190" s="416">
        <v>0.89299097800000005</v>
      </c>
      <c r="L190" s="416">
        <v>0.37516271800000001</v>
      </c>
      <c r="M190">
        <v>9.7524994000000004E-2</v>
      </c>
      <c r="N190">
        <v>2.4670605000000002E-2</v>
      </c>
      <c r="P190" s="417">
        <v>59.32</v>
      </c>
      <c r="Q190" s="417">
        <v>0.39613999999999999</v>
      </c>
      <c r="R190" s="417">
        <v>10160</v>
      </c>
      <c r="S190" s="417">
        <v>933.88</v>
      </c>
      <c r="T190">
        <v>0</v>
      </c>
      <c r="U190">
        <v>0</v>
      </c>
      <c r="W190" s="420">
        <v>66</v>
      </c>
      <c r="X190" s="420">
        <v>85.41</v>
      </c>
      <c r="Y190">
        <v>3.3258342000000003E-2</v>
      </c>
      <c r="Z190">
        <v>5.9343859999999998E-3</v>
      </c>
      <c r="AB190" s="421">
        <v>61.3</v>
      </c>
      <c r="AC190" s="421">
        <v>2.1800000000000002</v>
      </c>
      <c r="AD190" s="421">
        <v>36.1</v>
      </c>
      <c r="AE190">
        <v>8.4832039999999997E-2</v>
      </c>
      <c r="AF190">
        <v>6.1276730000000001E-3</v>
      </c>
      <c r="AH190">
        <v>0.165185458299201</v>
      </c>
      <c r="AI190">
        <v>4.2360897000000002E-2</v>
      </c>
      <c r="AP190" s="422">
        <v>0.4</v>
      </c>
    </row>
    <row r="191" spans="1:42" x14ac:dyDescent="0.3">
      <c r="A191" t="s">
        <v>51</v>
      </c>
      <c r="C191" s="415">
        <v>0.39940240500000002</v>
      </c>
      <c r="D191" s="415">
        <v>0.83844027799999998</v>
      </c>
      <c r="E191" s="415">
        <v>1.300485546</v>
      </c>
      <c r="F191" s="415">
        <v>0.70494509599999999</v>
      </c>
      <c r="G191" s="415">
        <v>0.477814193</v>
      </c>
      <c r="H191">
        <v>3.6372277000000001E-2</v>
      </c>
      <c r="I191">
        <v>1.4410696000000001E-2</v>
      </c>
      <c r="K191" s="416">
        <v>0.99855083300000003</v>
      </c>
      <c r="L191" s="416">
        <v>0.34458172500000001</v>
      </c>
      <c r="M191">
        <v>9.4067127E-2</v>
      </c>
      <c r="N191">
        <v>2.3795878999999999E-2</v>
      </c>
      <c r="P191" s="417">
        <v>60.8</v>
      </c>
      <c r="Q191" s="417">
        <v>0.38903281000000001</v>
      </c>
      <c r="R191" s="417">
        <v>11404.846600000001</v>
      </c>
      <c r="S191" s="417">
        <v>937.3</v>
      </c>
      <c r="T191">
        <v>3.0663038E-2</v>
      </c>
      <c r="U191">
        <v>3.071425E-3</v>
      </c>
      <c r="W191" s="420">
        <v>66</v>
      </c>
      <c r="X191" s="420">
        <v>85.98</v>
      </c>
      <c r="Y191">
        <v>1.1958056E-2</v>
      </c>
      <c r="Z191">
        <v>2.1337119999999998E-3</v>
      </c>
      <c r="AB191" s="421">
        <v>64.099999999999994</v>
      </c>
      <c r="AC191" s="421">
        <v>2.17</v>
      </c>
      <c r="AD191" s="421">
        <v>35.700000000000003</v>
      </c>
      <c r="AE191">
        <v>8.4561952999999995E-2</v>
      </c>
      <c r="AF191">
        <v>6.1081640000000001E-3</v>
      </c>
      <c r="AH191">
        <v>0.183606044143071</v>
      </c>
      <c r="AI191">
        <v>4.9519875999999997E-2</v>
      </c>
      <c r="AP191" s="422">
        <v>0.51</v>
      </c>
    </row>
    <row r="192" spans="1:42" x14ac:dyDescent="0.3">
      <c r="A192" t="s">
        <v>52</v>
      </c>
      <c r="C192" s="415">
        <v>0.38942681800000001</v>
      </c>
      <c r="D192" s="415">
        <v>0.83516911100000002</v>
      </c>
      <c r="E192" s="415">
        <v>1.249753068</v>
      </c>
      <c r="F192" s="415">
        <v>0.67972164000000002</v>
      </c>
      <c r="G192" s="415">
        <v>0.462158658</v>
      </c>
      <c r="H192">
        <v>3.0933552999999999E-2</v>
      </c>
      <c r="I192">
        <v>1.2255874E-2</v>
      </c>
      <c r="K192" s="416">
        <v>1.0239075129999999</v>
      </c>
      <c r="L192" s="416">
        <v>0.33875792100000002</v>
      </c>
      <c r="M192">
        <v>9.3688189000000005E-2</v>
      </c>
      <c r="N192">
        <v>2.3700019999999999E-2</v>
      </c>
      <c r="P192" s="417">
        <v>61.99</v>
      </c>
      <c r="Q192" s="417">
        <v>0.381924396</v>
      </c>
      <c r="R192" s="417">
        <v>12650.189899999999</v>
      </c>
      <c r="S192" s="417">
        <v>940.72348899999997</v>
      </c>
      <c r="T192">
        <v>6.1209141000000002E-2</v>
      </c>
      <c r="U192">
        <v>6.1311359999999997E-3</v>
      </c>
      <c r="W192" s="420">
        <v>66.8</v>
      </c>
      <c r="X192" s="420">
        <v>86.25</v>
      </c>
      <c r="Y192">
        <v>1.8684610000000001E-3</v>
      </c>
      <c r="Z192">
        <v>3.33395E-4</v>
      </c>
      <c r="AB192" s="421">
        <v>65.5</v>
      </c>
      <c r="AC192" s="421">
        <v>2.25</v>
      </c>
      <c r="AD192" s="421">
        <v>35.299999999999997</v>
      </c>
      <c r="AE192">
        <v>9.0936723999999997E-2</v>
      </c>
      <c r="AF192">
        <v>6.5686319999999996E-3</v>
      </c>
      <c r="AH192">
        <v>0.19007123375396701</v>
      </c>
      <c r="AI192">
        <v>4.8989057000000003E-2</v>
      </c>
      <c r="AP192" s="422">
        <v>0.62</v>
      </c>
    </row>
    <row r="193" spans="1:42" x14ac:dyDescent="0.3">
      <c r="A193" t="s">
        <v>53</v>
      </c>
      <c r="C193" s="415">
        <v>0.37420489400000001</v>
      </c>
      <c r="D193" s="415">
        <v>0.81207812599999996</v>
      </c>
      <c r="E193" s="415">
        <v>1.2101848390000001</v>
      </c>
      <c r="F193" s="415">
        <v>0.65419441700000003</v>
      </c>
      <c r="G193" s="415">
        <v>0.47093519299999997</v>
      </c>
      <c r="H193">
        <v>2.3725301000000001E-2</v>
      </c>
      <c r="I193">
        <v>9.3999640000000002E-3</v>
      </c>
      <c r="K193" s="416">
        <v>1.035792861</v>
      </c>
      <c r="L193" s="416">
        <v>0.335416667</v>
      </c>
      <c r="M193">
        <v>9.3350508999999998E-2</v>
      </c>
      <c r="N193">
        <v>2.3614598000000001E-2</v>
      </c>
      <c r="P193" s="417">
        <v>63.22</v>
      </c>
      <c r="Q193" s="417">
        <v>0.37571338799999998</v>
      </c>
      <c r="R193" s="417">
        <v>13792.704900000001</v>
      </c>
      <c r="S193" s="417">
        <v>1003.86707</v>
      </c>
      <c r="T193">
        <v>8.7897216E-2</v>
      </c>
      <c r="U193">
        <v>8.8044000000000004E-3</v>
      </c>
      <c r="W193" s="420">
        <v>66.8</v>
      </c>
      <c r="X193" s="420">
        <v>86.23</v>
      </c>
      <c r="Y193">
        <v>2.6158359999999999E-3</v>
      </c>
      <c r="Z193">
        <v>4.66751E-4</v>
      </c>
      <c r="AB193" s="421">
        <v>69.599999999999994</v>
      </c>
      <c r="AC193" s="421">
        <v>2.33</v>
      </c>
      <c r="AD193" s="421">
        <v>34.9</v>
      </c>
      <c r="AE193">
        <v>0.10255291599999999</v>
      </c>
      <c r="AF193">
        <v>7.4077049999999997E-3</v>
      </c>
      <c r="AH193">
        <v>0.202352356848605</v>
      </c>
      <c r="AI193">
        <v>4.9693418000000003E-2</v>
      </c>
      <c r="AP193" s="422">
        <v>0.73</v>
      </c>
    </row>
    <row r="194" spans="1:42" x14ac:dyDescent="0.3">
      <c r="A194" t="s">
        <v>54</v>
      </c>
      <c r="C194" s="415">
        <v>0.35716530699999999</v>
      </c>
      <c r="D194" s="415">
        <v>0.83096610000000004</v>
      </c>
      <c r="E194" s="415">
        <v>1.1590211779999999</v>
      </c>
      <c r="F194" s="415">
        <v>0.62323580000000001</v>
      </c>
      <c r="G194" s="415">
        <v>0.49135361399999999</v>
      </c>
      <c r="H194">
        <v>2.4183152999999999E-2</v>
      </c>
      <c r="I194">
        <v>9.5813649999999997E-3</v>
      </c>
      <c r="K194" s="416">
        <v>0.949704408</v>
      </c>
      <c r="L194" s="416">
        <v>0.33274402400000003</v>
      </c>
      <c r="M194">
        <v>8.8543538000000005E-2</v>
      </c>
      <c r="N194">
        <v>2.2398593000000001E-2</v>
      </c>
      <c r="P194" s="417">
        <v>64.39</v>
      </c>
      <c r="Q194" s="417">
        <v>0.37319799799999998</v>
      </c>
      <c r="R194" s="417">
        <v>14999.1885</v>
      </c>
      <c r="S194" s="417">
        <v>1071.344417</v>
      </c>
      <c r="T194">
        <v>9.9120899999999998E-2</v>
      </c>
      <c r="U194">
        <v>9.9286429999999991E-3</v>
      </c>
      <c r="W194" s="420">
        <v>66.8</v>
      </c>
      <c r="X194" s="420">
        <v>86.3</v>
      </c>
      <c r="Y194" s="418">
        <v>7.5700000000000004E-6</v>
      </c>
      <c r="Z194" s="418">
        <v>1.35E-6</v>
      </c>
      <c r="AB194" s="421">
        <v>69.7</v>
      </c>
      <c r="AC194" s="421">
        <v>2.4300000000000002</v>
      </c>
      <c r="AD194" s="421">
        <v>34.5</v>
      </c>
      <c r="AE194">
        <v>0.114019729</v>
      </c>
      <c r="AF194">
        <v>8.2359870000000002E-3</v>
      </c>
      <c r="AH194">
        <v>0.20733820672908199</v>
      </c>
      <c r="AI194">
        <v>5.014594E-2</v>
      </c>
      <c r="AK194">
        <v>0.29093889899999997</v>
      </c>
      <c r="AL194">
        <v>4.2360897000000002E-2</v>
      </c>
      <c r="AM194">
        <v>0.1</v>
      </c>
      <c r="AN194">
        <v>8.0388717999999998E-2</v>
      </c>
      <c r="AP194" s="422">
        <v>0.84</v>
      </c>
    </row>
    <row r="195" spans="1:42" x14ac:dyDescent="0.3">
      <c r="A195" t="s">
        <v>55</v>
      </c>
      <c r="C195" s="415">
        <v>0.36438776299999998</v>
      </c>
      <c r="D195" s="415">
        <v>0.83057820299999996</v>
      </c>
      <c r="E195" s="415">
        <v>1.158904929</v>
      </c>
      <c r="F195" s="415">
        <v>0.62324781200000001</v>
      </c>
      <c r="G195" s="415">
        <v>0.49466958500000002</v>
      </c>
      <c r="H195">
        <v>2.4305665000000001E-2</v>
      </c>
      <c r="I195">
        <v>9.6299049999999994E-3</v>
      </c>
      <c r="K195" s="416">
        <v>0.92184905399999995</v>
      </c>
      <c r="L195" s="416">
        <v>0.328880689</v>
      </c>
      <c r="M195">
        <v>8.6315133000000002E-2</v>
      </c>
      <c r="N195">
        <v>2.1834880000000001E-2</v>
      </c>
      <c r="P195" s="417">
        <v>65.78</v>
      </c>
      <c r="Q195" s="417">
        <v>0.36863720700000002</v>
      </c>
      <c r="R195" s="417">
        <v>16334.7875</v>
      </c>
      <c r="S195" s="417">
        <v>1174.5823109999999</v>
      </c>
      <c r="T195">
        <v>0.119116609</v>
      </c>
      <c r="U195">
        <v>1.1931552999999999E-2</v>
      </c>
      <c r="W195" s="420">
        <v>66.8</v>
      </c>
      <c r="X195" s="420">
        <v>83.61</v>
      </c>
      <c r="Y195">
        <v>0.100522405</v>
      </c>
      <c r="Z195">
        <v>1.7936514000000001E-2</v>
      </c>
      <c r="AB195" s="421">
        <v>69.8</v>
      </c>
      <c r="AC195" s="421">
        <v>2.5299999999999998</v>
      </c>
      <c r="AD195" s="421">
        <v>34</v>
      </c>
      <c r="AE195">
        <v>0.122219407</v>
      </c>
      <c r="AF195">
        <v>8.8282740000000005E-3</v>
      </c>
      <c r="AH195">
        <v>0.28358970765300301</v>
      </c>
      <c r="AI195">
        <v>7.0161126000000004E-2</v>
      </c>
      <c r="AP195" s="422">
        <v>0.96</v>
      </c>
    </row>
    <row r="196" spans="1:42" x14ac:dyDescent="0.3">
      <c r="A196" t="s">
        <v>56</v>
      </c>
      <c r="C196" s="415">
        <v>0.43373640699999999</v>
      </c>
      <c r="D196" s="415">
        <v>0.92357546800000001</v>
      </c>
      <c r="E196" s="415">
        <v>1.372170509</v>
      </c>
      <c r="F196" s="415">
        <v>0.72510656799999995</v>
      </c>
      <c r="G196" s="415">
        <v>0.48152508999999999</v>
      </c>
      <c r="H196">
        <v>5.5148399000000001E-2</v>
      </c>
      <c r="I196">
        <v>2.1849796000000001E-2</v>
      </c>
      <c r="K196" s="416">
        <v>1.068525446</v>
      </c>
      <c r="L196" s="416">
        <v>0.280092593</v>
      </c>
      <c r="M196">
        <v>7.7656856999999996E-2</v>
      </c>
      <c r="N196">
        <v>1.9644622E-2</v>
      </c>
      <c r="P196" s="417">
        <v>66.98</v>
      </c>
      <c r="Q196" s="417">
        <v>0.35734653300000002</v>
      </c>
      <c r="R196" s="417">
        <v>17821.1878</v>
      </c>
      <c r="S196" s="417">
        <v>1359.439854</v>
      </c>
      <c r="T196">
        <v>0.166625359</v>
      </c>
      <c r="U196">
        <v>1.6690362E-2</v>
      </c>
      <c r="W196" s="420">
        <v>66.8</v>
      </c>
      <c r="X196" s="420">
        <v>82.37</v>
      </c>
      <c r="Y196">
        <v>0.14685987</v>
      </c>
      <c r="Z196">
        <v>2.6204647000000001E-2</v>
      </c>
      <c r="AB196" s="421">
        <v>69.900000000000006</v>
      </c>
      <c r="AC196" s="421">
        <v>2.35</v>
      </c>
      <c r="AD196" s="421">
        <v>31.9</v>
      </c>
      <c r="AE196">
        <v>7.6438874000000004E-2</v>
      </c>
      <c r="AF196">
        <v>5.5214089999999997E-3</v>
      </c>
      <c r="AH196">
        <v>0.33627598521584801</v>
      </c>
      <c r="AI196">
        <v>8.9910835999999994E-2</v>
      </c>
      <c r="AP196" s="422">
        <v>1.07</v>
      </c>
    </row>
    <row r="197" spans="1:42" x14ac:dyDescent="0.3">
      <c r="A197" t="s">
        <v>57</v>
      </c>
      <c r="C197" s="415">
        <v>0.529935622</v>
      </c>
      <c r="D197" s="415">
        <v>1.142532189</v>
      </c>
      <c r="E197" s="415">
        <v>1.715976395</v>
      </c>
      <c r="F197" s="415">
        <v>0.88243562200000003</v>
      </c>
      <c r="G197" s="415">
        <v>0.49089626800000002</v>
      </c>
      <c r="H197">
        <v>0.120245108</v>
      </c>
      <c r="I197">
        <v>4.7641111999999999E-2</v>
      </c>
      <c r="K197" s="416">
        <v>1.328036481</v>
      </c>
      <c r="L197" s="416">
        <v>0.225284022</v>
      </c>
      <c r="M197">
        <v>8.0993691000000007E-2</v>
      </c>
      <c r="N197">
        <v>2.0488731E-2</v>
      </c>
      <c r="P197" s="417">
        <v>67.87</v>
      </c>
      <c r="Q197" s="417">
        <v>0.35525167400000002</v>
      </c>
      <c r="R197" s="417">
        <v>19568.350900000001</v>
      </c>
      <c r="S197" s="417">
        <v>1614.9916619999999</v>
      </c>
      <c r="T197">
        <v>0.177631756</v>
      </c>
      <c r="U197">
        <v>1.7792840000000001E-2</v>
      </c>
      <c r="W197" s="420">
        <v>66.8</v>
      </c>
      <c r="X197" s="420">
        <v>81.2</v>
      </c>
      <c r="Y197">
        <v>0.19058151100000001</v>
      </c>
      <c r="Z197">
        <v>3.4006030999999999E-2</v>
      </c>
      <c r="AB197" s="421">
        <v>70</v>
      </c>
      <c r="AC197" s="421">
        <v>2.4700000000000002</v>
      </c>
      <c r="AD197" s="421">
        <v>33.799999999999997</v>
      </c>
      <c r="AE197">
        <v>0.11258462700000001</v>
      </c>
      <c r="AF197">
        <v>8.1323249999999993E-3</v>
      </c>
      <c r="AH197">
        <v>0.44833471584805801</v>
      </c>
      <c r="AI197">
        <v>0.12806103899999999</v>
      </c>
      <c r="AP197" s="422">
        <v>1.18</v>
      </c>
    </row>
    <row r="198" spans="1:42" x14ac:dyDescent="0.3">
      <c r="A198" t="s">
        <v>58</v>
      </c>
      <c r="C198" s="415">
        <v>0.70298789399999995</v>
      </c>
      <c r="D198" s="415">
        <v>1.5069344339999999</v>
      </c>
      <c r="E198" s="415">
        <v>2.2829333150000002</v>
      </c>
      <c r="F198" s="415">
        <v>1.167769925</v>
      </c>
      <c r="G198" s="415">
        <v>0.51299818200000002</v>
      </c>
      <c r="H198">
        <v>0.233662328</v>
      </c>
      <c r="I198">
        <v>9.2577013999999999E-2</v>
      </c>
      <c r="K198" s="416">
        <v>1.763627458</v>
      </c>
      <c r="L198" s="416">
        <v>0.17172554700000001</v>
      </c>
      <c r="M198">
        <v>0.119252407</v>
      </c>
      <c r="N198">
        <v>3.0166924000000001E-2</v>
      </c>
      <c r="P198" s="417">
        <v>68.75</v>
      </c>
      <c r="Q198" s="417">
        <v>0.383987525</v>
      </c>
      <c r="R198" s="417">
        <v>20880.299599999998</v>
      </c>
      <c r="S198" s="417">
        <v>1232.0429999999999</v>
      </c>
      <c r="T198">
        <v>5.8453049E-2</v>
      </c>
      <c r="U198">
        <v>5.8550670000000003E-3</v>
      </c>
      <c r="W198" s="420">
        <v>66.8</v>
      </c>
      <c r="X198" s="420">
        <v>80.03</v>
      </c>
      <c r="Y198">
        <v>0.23430315199999999</v>
      </c>
      <c r="Z198">
        <v>4.1807414000000001E-2</v>
      </c>
      <c r="AB198" s="421">
        <v>70.099999999999994</v>
      </c>
      <c r="AC198" s="421">
        <v>2.5</v>
      </c>
      <c r="AD198" s="421">
        <v>35.9</v>
      </c>
      <c r="AE198">
        <v>0.13584501500000001</v>
      </c>
      <c r="AF198">
        <v>9.8124930000000003E-3</v>
      </c>
      <c r="AH198">
        <v>0.56612655366433196</v>
      </c>
      <c r="AI198">
        <v>0.18021891200000001</v>
      </c>
      <c r="AP198" s="422">
        <v>1.29</v>
      </c>
    </row>
    <row r="199" spans="1:42" x14ac:dyDescent="0.3">
      <c r="A199" t="s">
        <v>59</v>
      </c>
      <c r="C199" s="415">
        <v>1.018748743</v>
      </c>
      <c r="D199" s="415">
        <v>2.1230537119999999</v>
      </c>
      <c r="E199" s="415">
        <v>3.323013478</v>
      </c>
      <c r="F199" s="415">
        <v>1.680004023</v>
      </c>
      <c r="G199" s="415">
        <v>0.51556152</v>
      </c>
      <c r="H199">
        <v>0.43721868000000003</v>
      </c>
      <c r="I199">
        <v>0.173226041</v>
      </c>
      <c r="K199" s="416">
        <v>2.5558640110000002</v>
      </c>
      <c r="L199" s="416">
        <v>0.118724624</v>
      </c>
      <c r="M199">
        <v>0.16860755599999999</v>
      </c>
      <c r="N199">
        <v>4.2652148000000001E-2</v>
      </c>
      <c r="P199" s="417">
        <v>69.7</v>
      </c>
      <c r="Q199" s="417">
        <v>0.35069492099999999</v>
      </c>
      <c r="R199" s="417">
        <v>23228.9</v>
      </c>
      <c r="S199" s="417">
        <v>1661.7119</v>
      </c>
      <c r="T199">
        <v>0.199282933</v>
      </c>
      <c r="U199">
        <v>1.9961573999999999E-2</v>
      </c>
      <c r="W199" s="420">
        <v>66.8</v>
      </c>
      <c r="X199" s="420">
        <v>78.86</v>
      </c>
      <c r="Y199">
        <v>0.27802479200000002</v>
      </c>
      <c r="Z199">
        <v>4.9608798000000003E-2</v>
      </c>
      <c r="AB199" s="421">
        <v>70.2</v>
      </c>
      <c r="AC199" s="421">
        <v>2.62</v>
      </c>
      <c r="AD199" s="421">
        <v>28.6</v>
      </c>
      <c r="AE199">
        <v>7.6008715000000004E-2</v>
      </c>
      <c r="AF199">
        <v>5.490338E-3</v>
      </c>
      <c r="AH199">
        <v>0.86935378819944398</v>
      </c>
      <c r="AI199">
        <v>0.29093889899999997</v>
      </c>
      <c r="AP199" s="422">
        <v>1.4</v>
      </c>
    </row>
    <row r="200" spans="1:42" x14ac:dyDescent="0.3">
      <c r="C200">
        <v>0.25672077500000001</v>
      </c>
      <c r="D200">
        <v>0.25128672699999999</v>
      </c>
      <c r="E200">
        <v>0.265015838</v>
      </c>
      <c r="F200">
        <v>0.224997945</v>
      </c>
      <c r="G200">
        <v>1.9787149999999998E-3</v>
      </c>
      <c r="K200">
        <v>0.59580697599999999</v>
      </c>
      <c r="L200">
        <v>0.40419302400000001</v>
      </c>
      <c r="P200">
        <v>4.5028189999999999E-3</v>
      </c>
      <c r="Q200">
        <v>0.81022000100000002</v>
      </c>
      <c r="R200">
        <v>0.107876318</v>
      </c>
      <c r="S200">
        <v>7.7400862000000001E-2</v>
      </c>
      <c r="W200" s="418">
        <v>1.98E-5</v>
      </c>
      <c r="X200">
        <v>0.99998023400000002</v>
      </c>
      <c r="AB200">
        <v>0.20377766899999999</v>
      </c>
      <c r="AC200">
        <v>0.37224185399999998</v>
      </c>
      <c r="AD200">
        <v>0.42398047700000002</v>
      </c>
      <c r="AP200" s="422"/>
    </row>
    <row r="201" spans="1:42" x14ac:dyDescent="0.3">
      <c r="C201">
        <v>0.10171277099999999</v>
      </c>
      <c r="D201">
        <v>9.9559801000000003E-2</v>
      </c>
      <c r="E201">
        <v>0.104999275</v>
      </c>
      <c r="F201">
        <v>8.9144186E-2</v>
      </c>
      <c r="G201">
        <v>7.83967E-4</v>
      </c>
      <c r="K201">
        <v>0.150719503</v>
      </c>
      <c r="L201">
        <v>0.10224749700000001</v>
      </c>
      <c r="P201">
        <v>4.5103400000000001E-4</v>
      </c>
      <c r="Q201">
        <v>8.1157306999999998E-2</v>
      </c>
      <c r="R201">
        <v>1.0805647E-2</v>
      </c>
      <c r="S201">
        <v>7.7530120000000001E-3</v>
      </c>
      <c r="W201" s="418">
        <v>3.5300000000000001E-6</v>
      </c>
      <c r="X201">
        <v>0.17842947300000001</v>
      </c>
      <c r="AB201">
        <v>1.4719472000000001E-2</v>
      </c>
      <c r="AC201">
        <v>2.6888146000000002E-2</v>
      </c>
      <c r="AD201">
        <v>3.0625382E-2</v>
      </c>
      <c r="AP201" s="422"/>
    </row>
    <row r="202" spans="1:42" x14ac:dyDescent="0.3">
      <c r="AP202" s="422"/>
    </row>
    <row r="203" spans="1:42" x14ac:dyDescent="0.3">
      <c r="A203" s="414" t="s">
        <v>108</v>
      </c>
      <c r="C203" t="s">
        <v>36</v>
      </c>
      <c r="D203" t="s">
        <v>37</v>
      </c>
      <c r="E203" t="s">
        <v>38</v>
      </c>
      <c r="F203" t="s">
        <v>39</v>
      </c>
      <c r="G203" t="s">
        <v>40</v>
      </c>
      <c r="K203" t="s">
        <v>41</v>
      </c>
      <c r="L203" t="s">
        <v>42</v>
      </c>
      <c r="P203" t="s">
        <v>43</v>
      </c>
      <c r="Q203" t="s">
        <v>25</v>
      </c>
      <c r="R203" t="s">
        <v>26</v>
      </c>
      <c r="S203" t="s">
        <v>27</v>
      </c>
      <c r="W203" t="s">
        <v>28</v>
      </c>
      <c r="X203" t="s">
        <v>44</v>
      </c>
      <c r="AB203" t="s">
        <v>30</v>
      </c>
      <c r="AC203" t="s">
        <v>45</v>
      </c>
      <c r="AD203" t="s">
        <v>32</v>
      </c>
      <c r="AP203" s="422"/>
    </row>
    <row r="204" spans="1:42" x14ac:dyDescent="0.3">
      <c r="A204" t="s">
        <v>46</v>
      </c>
      <c r="AP204" s="422"/>
    </row>
    <row r="205" spans="1:42" x14ac:dyDescent="0.3">
      <c r="A205" t="s">
        <v>50</v>
      </c>
      <c r="C205" s="415">
        <v>0.69294315699999998</v>
      </c>
      <c r="D205" s="415">
        <v>0.617331348</v>
      </c>
      <c r="E205" s="415">
        <v>1.8117409040000001</v>
      </c>
      <c r="F205" s="415">
        <v>1.2132073029999999</v>
      </c>
      <c r="G205" s="415">
        <v>0.43943965200000001</v>
      </c>
      <c r="H205">
        <v>4.9540994999999997E-2</v>
      </c>
      <c r="I205">
        <v>1.9628142000000001E-2</v>
      </c>
      <c r="K205" s="416">
        <v>1.488955069</v>
      </c>
      <c r="L205" s="416">
        <v>0.69032402199999998</v>
      </c>
      <c r="M205">
        <v>0.32040272400000003</v>
      </c>
      <c r="N205">
        <v>8.1051315999999998E-2</v>
      </c>
      <c r="P205" s="417">
        <v>47.39</v>
      </c>
      <c r="Q205" s="417">
        <v>0.37852000000000002</v>
      </c>
      <c r="R205" s="417">
        <v>8103.3913000000002</v>
      </c>
      <c r="S205" s="417">
        <v>470.07</v>
      </c>
      <c r="T205">
        <v>0</v>
      </c>
      <c r="U205">
        <v>0</v>
      </c>
      <c r="W205" s="420">
        <v>60</v>
      </c>
      <c r="X205" s="420">
        <v>27.62</v>
      </c>
      <c r="Y205">
        <v>0.17556734800000001</v>
      </c>
      <c r="Z205">
        <v>3.1327009000000003E-2</v>
      </c>
      <c r="AB205" s="421">
        <v>28.5</v>
      </c>
      <c r="AC205" s="421">
        <v>2.15</v>
      </c>
      <c r="AD205" s="421">
        <v>27.7</v>
      </c>
      <c r="AE205">
        <v>2.4969893999999999E-2</v>
      </c>
      <c r="AF205">
        <v>1.80365E-3</v>
      </c>
      <c r="AH205">
        <v>0.502332103427785</v>
      </c>
      <c r="AI205">
        <v>0.13381011700000001</v>
      </c>
      <c r="AP205" s="422">
        <v>0.26</v>
      </c>
    </row>
    <row r="206" spans="1:42" x14ac:dyDescent="0.3">
      <c r="A206" t="s">
        <v>51</v>
      </c>
      <c r="C206" s="415">
        <v>0.70688627599999998</v>
      </c>
      <c r="D206" s="415">
        <v>0.64639005000000005</v>
      </c>
      <c r="E206" s="415">
        <v>1.8258607849999999</v>
      </c>
      <c r="F206" s="415">
        <v>1.222835487</v>
      </c>
      <c r="G206" s="415">
        <v>0.43745676300000003</v>
      </c>
      <c r="H206">
        <v>5.4829928999999999E-2</v>
      </c>
      <c r="I206">
        <v>2.1723618E-2</v>
      </c>
      <c r="K206" s="416">
        <v>0.652392058</v>
      </c>
      <c r="L206" s="416">
        <v>0.689745308</v>
      </c>
      <c r="M206">
        <v>2.9064448E-2</v>
      </c>
      <c r="N206">
        <v>7.3523460000000001E-3</v>
      </c>
      <c r="P206" s="417">
        <v>49.04</v>
      </c>
      <c r="Q206" s="417">
        <v>0.37175725999999998</v>
      </c>
      <c r="R206" s="417">
        <v>9088.7764000000006</v>
      </c>
      <c r="S206" s="417">
        <v>591</v>
      </c>
      <c r="T206">
        <v>2.0825857E-2</v>
      </c>
      <c r="U206">
        <v>2.0860639999999999E-3</v>
      </c>
      <c r="W206" s="420">
        <v>60</v>
      </c>
      <c r="X206" s="420">
        <v>29.26</v>
      </c>
      <c r="Y206">
        <v>8.8594161000000005E-2</v>
      </c>
      <c r="Z206">
        <v>1.5808122000000001E-2</v>
      </c>
      <c r="AB206" s="421">
        <v>32.6</v>
      </c>
      <c r="AC206" s="421">
        <v>1.82</v>
      </c>
      <c r="AD206" s="421">
        <v>25.9</v>
      </c>
      <c r="AE206">
        <v>2.1958865000000001E-2</v>
      </c>
      <c r="AF206">
        <v>1.5861549999999999E-3</v>
      </c>
      <c r="AH206">
        <v>0.19875425842422301</v>
      </c>
      <c r="AI206">
        <v>4.8556305000000001E-2</v>
      </c>
      <c r="AP206" s="422">
        <v>0.31</v>
      </c>
    </row>
    <row r="207" spans="1:42" x14ac:dyDescent="0.3">
      <c r="A207" t="s">
        <v>52</v>
      </c>
      <c r="C207" s="415">
        <v>0.71964413000000005</v>
      </c>
      <c r="D207" s="415">
        <v>0.64872301799999998</v>
      </c>
      <c r="E207" s="415">
        <v>1.836825047</v>
      </c>
      <c r="F207" s="415">
        <v>1.229704414</v>
      </c>
      <c r="G207" s="415">
        <v>0.42901602100000003</v>
      </c>
      <c r="H207">
        <v>5.3561439000000002E-2</v>
      </c>
      <c r="I207">
        <v>2.1221041999999999E-2</v>
      </c>
      <c r="K207" s="416">
        <v>0.686585208</v>
      </c>
      <c r="L207" s="416">
        <v>0.68870535700000002</v>
      </c>
      <c r="M207">
        <v>3.2221202999999997E-2</v>
      </c>
      <c r="N207">
        <v>8.1509010000000003E-3</v>
      </c>
      <c r="P207" s="417">
        <v>50.55</v>
      </c>
      <c r="Q207" s="417">
        <v>0.36499661900000002</v>
      </c>
      <c r="R207" s="417">
        <v>10116.5792</v>
      </c>
      <c r="S207" s="417">
        <v>711.93016599999999</v>
      </c>
      <c r="T207">
        <v>4.1662823000000002E-2</v>
      </c>
      <c r="U207">
        <v>4.1732399999999999E-3</v>
      </c>
      <c r="W207" s="420">
        <v>61.2</v>
      </c>
      <c r="X207" s="420">
        <v>28.65</v>
      </c>
      <c r="Y207">
        <v>0.120954907</v>
      </c>
      <c r="Z207">
        <v>2.1582347000000002E-2</v>
      </c>
      <c r="AB207" s="421">
        <v>34.1</v>
      </c>
      <c r="AC207" s="421">
        <v>2</v>
      </c>
      <c r="AD207" s="421">
        <v>24.1</v>
      </c>
      <c r="AE207">
        <v>2.7867724999999999E-2</v>
      </c>
      <c r="AF207">
        <v>2.0129689999999999E-3</v>
      </c>
      <c r="AH207">
        <v>0.24362604953042299</v>
      </c>
      <c r="AI207">
        <v>5.7140498999999997E-2</v>
      </c>
      <c r="AP207" s="422">
        <v>0.35</v>
      </c>
    </row>
    <row r="208" spans="1:42" x14ac:dyDescent="0.3">
      <c r="A208" t="s">
        <v>53</v>
      </c>
      <c r="C208" s="415">
        <v>0.72521166500000001</v>
      </c>
      <c r="D208" s="415">
        <v>0.65916891</v>
      </c>
      <c r="E208" s="415">
        <v>1.845268758</v>
      </c>
      <c r="F208" s="415">
        <v>1.2375255460000001</v>
      </c>
      <c r="G208" s="415">
        <v>0.380954077</v>
      </c>
      <c r="H208">
        <v>4.0277988000000001E-2</v>
      </c>
      <c r="I208">
        <v>1.5958139E-2</v>
      </c>
      <c r="K208" s="416">
        <v>0.73338956099999997</v>
      </c>
      <c r="L208" s="416">
        <v>0.68733556299999998</v>
      </c>
      <c r="M208">
        <v>4.2466062999999998E-2</v>
      </c>
      <c r="N208">
        <v>1.0742511999999999E-2</v>
      </c>
      <c r="P208" s="417">
        <v>52.3</v>
      </c>
      <c r="Q208" s="417">
        <v>0.362005509</v>
      </c>
      <c r="R208" s="417">
        <v>11139.0823</v>
      </c>
      <c r="S208" s="417">
        <v>882.87172399999997</v>
      </c>
      <c r="T208">
        <v>5.3253912E-2</v>
      </c>
      <c r="U208">
        <v>5.3342850000000002E-3</v>
      </c>
      <c r="W208" s="420">
        <v>61.2</v>
      </c>
      <c r="X208" s="420">
        <v>28.76</v>
      </c>
      <c r="Y208">
        <v>0.115119363</v>
      </c>
      <c r="Z208">
        <v>2.0541093E-2</v>
      </c>
      <c r="AB208" s="421">
        <v>38.700000000000003</v>
      </c>
      <c r="AC208" s="421">
        <v>2.11</v>
      </c>
      <c r="AD208" s="421">
        <v>22.3</v>
      </c>
      <c r="AE208">
        <v>4.7405308E-2</v>
      </c>
      <c r="AF208">
        <v>3.4242280000000001E-3</v>
      </c>
      <c r="AH208">
        <v>0.24056070157986201</v>
      </c>
      <c r="AI208">
        <v>5.6000256999999998E-2</v>
      </c>
      <c r="AP208" s="422">
        <v>0.4</v>
      </c>
    </row>
    <row r="209" spans="1:42" x14ac:dyDescent="0.3">
      <c r="A209" t="s">
        <v>54</v>
      </c>
      <c r="C209" s="415">
        <v>0.72493673400000003</v>
      </c>
      <c r="D209" s="415">
        <v>0.66137499200000005</v>
      </c>
      <c r="E209" s="415">
        <v>1.839231718</v>
      </c>
      <c r="F209" s="415">
        <v>1.235231328</v>
      </c>
      <c r="G209" s="415">
        <v>0.39028832400000002</v>
      </c>
      <c r="H209">
        <v>4.3387889999999998E-2</v>
      </c>
      <c r="I209">
        <v>1.7190282000000001E-2</v>
      </c>
      <c r="K209" s="416">
        <v>0.71430147300000002</v>
      </c>
      <c r="L209" s="416">
        <v>0.68554270500000003</v>
      </c>
      <c r="M209">
        <v>3.7357504E-2</v>
      </c>
      <c r="N209">
        <v>9.4502160000000009E-3</v>
      </c>
      <c r="P209" s="417">
        <v>53.99</v>
      </c>
      <c r="Q209" s="417">
        <v>0.35293748200000002</v>
      </c>
      <c r="R209" s="417">
        <v>12137.7245</v>
      </c>
      <c r="S209" s="417">
        <v>922.23894700000005</v>
      </c>
      <c r="T209">
        <v>7.8824792000000005E-2</v>
      </c>
      <c r="U209">
        <v>7.8956430000000008E-3</v>
      </c>
      <c r="W209" s="420">
        <v>61.2</v>
      </c>
      <c r="X209" s="420">
        <v>27.82</v>
      </c>
      <c r="Y209">
        <v>0.164986735</v>
      </c>
      <c r="Z209">
        <v>2.9439078E-2</v>
      </c>
      <c r="AB209" s="421">
        <v>44.6</v>
      </c>
      <c r="AC209" s="421">
        <v>2.15</v>
      </c>
      <c r="AD209" s="421">
        <v>20.5</v>
      </c>
      <c r="AE209">
        <v>7.1496902000000001E-2</v>
      </c>
      <c r="AF209">
        <v>5.1644359999999997E-3</v>
      </c>
      <c r="AH209">
        <v>0.31035434411688101</v>
      </c>
      <c r="AI209">
        <v>6.9139654999999994E-2</v>
      </c>
      <c r="AK209">
        <v>0.213515602</v>
      </c>
      <c r="AL209">
        <v>4.8556305000000001E-2</v>
      </c>
      <c r="AM209">
        <v>0.1</v>
      </c>
      <c r="AN209">
        <v>5.6209202999999999E-2</v>
      </c>
      <c r="AP209" s="422">
        <v>0.45</v>
      </c>
    </row>
    <row r="210" spans="1:42" x14ac:dyDescent="0.3">
      <c r="A210" t="s">
        <v>55</v>
      </c>
      <c r="C210" s="415">
        <v>0.71993843199999996</v>
      </c>
      <c r="D210" s="415">
        <v>0.66056383699999999</v>
      </c>
      <c r="E210" s="415">
        <v>1.827109527</v>
      </c>
      <c r="F210" s="415">
        <v>1.226934543</v>
      </c>
      <c r="G210" s="415">
        <v>0.37886484599999998</v>
      </c>
      <c r="H210">
        <v>3.7575760999999999E-2</v>
      </c>
      <c r="I210">
        <v>1.4887516E-2</v>
      </c>
      <c r="K210" s="416">
        <v>0.74841218399999998</v>
      </c>
      <c r="L210" s="416">
        <v>0.68410552000000002</v>
      </c>
      <c r="M210">
        <v>4.6397856000000001E-2</v>
      </c>
      <c r="N210">
        <v>1.1737126000000001E-2</v>
      </c>
      <c r="P210" s="417">
        <v>55.7</v>
      </c>
      <c r="Q210" s="417">
        <v>0.33579380599999997</v>
      </c>
      <c r="R210" s="417">
        <v>13241.822</v>
      </c>
      <c r="S210" s="417">
        <v>1004.08298</v>
      </c>
      <c r="T210">
        <v>0.12733365299999999</v>
      </c>
      <c r="U210">
        <v>1.2754629999999999E-2</v>
      </c>
      <c r="W210" s="420">
        <v>61.2</v>
      </c>
      <c r="X210" s="420">
        <v>29.6</v>
      </c>
      <c r="Y210">
        <v>7.0557032000000006E-2</v>
      </c>
      <c r="Z210">
        <v>1.2589703000000001E-2</v>
      </c>
      <c r="AB210" s="421">
        <v>50.5</v>
      </c>
      <c r="AC210" s="421">
        <v>2.54</v>
      </c>
      <c r="AD210" s="421">
        <v>22.9</v>
      </c>
      <c r="AE210">
        <v>0.10413958299999999</v>
      </c>
      <c r="AF210">
        <v>7.5223140000000004E-3</v>
      </c>
      <c r="AH210">
        <v>0.24630637160897001</v>
      </c>
      <c r="AI210">
        <v>5.9491289000000003E-2</v>
      </c>
      <c r="AP210" s="422">
        <v>0.49</v>
      </c>
    </row>
    <row r="211" spans="1:42" x14ac:dyDescent="0.3">
      <c r="A211" t="s">
        <v>56</v>
      </c>
      <c r="C211" s="415">
        <v>0.754425236</v>
      </c>
      <c r="D211" s="415">
        <v>0.69828156200000002</v>
      </c>
      <c r="E211" s="415">
        <v>1.913289483</v>
      </c>
      <c r="F211" s="415">
        <v>1.2815379849999999</v>
      </c>
      <c r="G211" s="415">
        <v>0.36400651699999997</v>
      </c>
      <c r="H211">
        <v>7.7606493999999998E-2</v>
      </c>
      <c r="I211">
        <v>3.0747693E-2</v>
      </c>
      <c r="K211" s="416">
        <v>0.820294097</v>
      </c>
      <c r="L211" s="416">
        <v>0.64343009100000004</v>
      </c>
      <c r="M211">
        <v>6.7461985000000002E-2</v>
      </c>
      <c r="N211">
        <v>1.7065655999999998E-2</v>
      </c>
      <c r="P211" s="417">
        <v>57.34</v>
      </c>
      <c r="Q211" s="417">
        <v>0.31262623899999997</v>
      </c>
      <c r="R211" s="417">
        <v>14459.891299999999</v>
      </c>
      <c r="S211" s="417">
        <v>1143.7283239999999</v>
      </c>
      <c r="T211">
        <v>0.18699690999999999</v>
      </c>
      <c r="U211">
        <v>1.8730918999999999E-2</v>
      </c>
      <c r="W211" s="420">
        <v>61.2</v>
      </c>
      <c r="X211" s="420">
        <v>30.93</v>
      </c>
      <c r="Y211" s="418">
        <v>2.9499999999999999E-5</v>
      </c>
      <c r="Z211" s="418">
        <v>5.2599999999999996E-6</v>
      </c>
      <c r="AB211" s="421">
        <v>56.4</v>
      </c>
      <c r="AC211" s="421">
        <v>2.84</v>
      </c>
      <c r="AD211" s="421">
        <v>23.6</v>
      </c>
      <c r="AE211">
        <v>0.13466621500000001</v>
      </c>
      <c r="AF211">
        <v>9.7273450000000001E-3</v>
      </c>
      <c r="AH211">
        <v>0.27821060325183</v>
      </c>
      <c r="AI211">
        <v>7.6276870999999996E-2</v>
      </c>
      <c r="AP211" s="422">
        <v>0.54</v>
      </c>
    </row>
    <row r="212" spans="1:42" x14ac:dyDescent="0.3">
      <c r="A212" t="s">
        <v>57</v>
      </c>
      <c r="C212" s="415">
        <v>0.79271384499999997</v>
      </c>
      <c r="D212" s="415">
        <v>0.74934597300000005</v>
      </c>
      <c r="E212" s="415">
        <v>2.0286522630000001</v>
      </c>
      <c r="F212" s="415">
        <v>1.3466857729999999</v>
      </c>
      <c r="G212" s="415">
        <v>0.39222816799999999</v>
      </c>
      <c r="H212">
        <v>0.13573205999999999</v>
      </c>
      <c r="I212">
        <v>5.3777041999999997E-2</v>
      </c>
      <c r="K212" s="416">
        <v>0.90779688400000003</v>
      </c>
      <c r="L212" s="416">
        <v>0.60265721900000002</v>
      </c>
      <c r="M212">
        <v>9.8460596999999997E-2</v>
      </c>
      <c r="N212">
        <v>2.4907281999999999E-2</v>
      </c>
      <c r="P212" s="417">
        <v>59.07</v>
      </c>
      <c r="Q212" s="417">
        <v>0.30417903200000002</v>
      </c>
      <c r="R212" s="417">
        <v>15796.2912</v>
      </c>
      <c r="S212" s="417">
        <v>1394.7016759999999</v>
      </c>
      <c r="T212">
        <v>0.207945037</v>
      </c>
      <c r="U212">
        <v>2.0829230000000001E-2</v>
      </c>
      <c r="W212" s="420">
        <v>61.2</v>
      </c>
      <c r="X212" s="420">
        <v>30.1</v>
      </c>
      <c r="Y212">
        <v>4.4031836999999997E-2</v>
      </c>
      <c r="Z212">
        <v>7.8567329999999994E-3</v>
      </c>
      <c r="AB212" s="421">
        <v>62.3</v>
      </c>
      <c r="AC212" s="421">
        <v>3.15</v>
      </c>
      <c r="AD212" s="421">
        <v>25.5</v>
      </c>
      <c r="AE212">
        <v>0.165120974</v>
      </c>
      <c r="AF212">
        <v>1.1927182999999999E-2</v>
      </c>
      <c r="AH212">
        <v>0.44022630490360698</v>
      </c>
      <c r="AI212">
        <v>0.11929747</v>
      </c>
      <c r="AP212" s="422">
        <v>0.59</v>
      </c>
    </row>
    <row r="213" spans="1:42" x14ac:dyDescent="0.3">
      <c r="A213" t="s">
        <v>58</v>
      </c>
      <c r="C213" s="415">
        <v>0.85212254899999995</v>
      </c>
      <c r="D213" s="415">
        <v>0.80181932700000003</v>
      </c>
      <c r="E213" s="415">
        <v>2.2227179650000002</v>
      </c>
      <c r="F213" s="415">
        <v>1.4855398909999999</v>
      </c>
      <c r="G213" s="415">
        <v>0.41848175999999998</v>
      </c>
      <c r="H213">
        <v>0.22208865999999999</v>
      </c>
      <c r="I213">
        <v>8.7991527E-2</v>
      </c>
      <c r="K213" s="416">
        <v>1.02033945</v>
      </c>
      <c r="L213" s="416">
        <v>0.56193848199999996</v>
      </c>
      <c r="M213">
        <v>0.14031401700000001</v>
      </c>
      <c r="N213">
        <v>3.5494815999999998E-2</v>
      </c>
      <c r="P213" s="417">
        <v>60.44</v>
      </c>
      <c r="Q213" s="417">
        <v>0.33558965099999999</v>
      </c>
      <c r="R213" s="417">
        <v>16980.837500000001</v>
      </c>
      <c r="S213" s="417">
        <v>1477.5925</v>
      </c>
      <c r="T213">
        <v>0.136697553</v>
      </c>
      <c r="U213">
        <v>1.3692584000000001E-2</v>
      </c>
      <c r="W213" s="420">
        <v>61.2</v>
      </c>
      <c r="X213" s="420">
        <v>29.27</v>
      </c>
      <c r="Y213">
        <v>8.8063662000000001E-2</v>
      </c>
      <c r="Z213">
        <v>1.5713463E-2</v>
      </c>
      <c r="AB213" s="421">
        <v>68.2</v>
      </c>
      <c r="AC213" s="421">
        <v>3.34</v>
      </c>
      <c r="AD213" s="421">
        <v>27.6</v>
      </c>
      <c r="AE213">
        <v>0.19214963800000001</v>
      </c>
      <c r="AF213">
        <v>1.3879545E-2</v>
      </c>
      <c r="AH213">
        <v>0.60498686516849498</v>
      </c>
      <c r="AI213">
        <v>0.16677193500000001</v>
      </c>
      <c r="AP213" s="422">
        <v>0.63</v>
      </c>
    </row>
    <row r="214" spans="1:42" x14ac:dyDescent="0.3">
      <c r="A214" t="s">
        <v>59</v>
      </c>
      <c r="C214" s="415">
        <v>0.93005684700000002</v>
      </c>
      <c r="D214" s="415">
        <v>0.86408874899999999</v>
      </c>
      <c r="E214" s="415">
        <v>2.4066434750000001</v>
      </c>
      <c r="F214" s="415">
        <v>1.6005599859999999</v>
      </c>
      <c r="G214" s="415">
        <v>0.40010855200000001</v>
      </c>
      <c r="H214">
        <v>0.28539878400000002</v>
      </c>
      <c r="I214">
        <v>0.113074998</v>
      </c>
      <c r="K214" s="416">
        <v>1.1434540980000001</v>
      </c>
      <c r="L214" s="416">
        <v>0.52185078600000001</v>
      </c>
      <c r="M214">
        <v>0.185853606</v>
      </c>
      <c r="N214">
        <v>4.7014829000000001E-2</v>
      </c>
      <c r="P214" s="417">
        <v>61.46</v>
      </c>
      <c r="Q214" s="417">
        <v>0.333382281</v>
      </c>
      <c r="R214" s="417">
        <v>18684.2</v>
      </c>
      <c r="S214" s="417">
        <v>1776.9</v>
      </c>
      <c r="T214">
        <v>0.14645946300000001</v>
      </c>
      <c r="U214">
        <v>1.4670404999999999E-2</v>
      </c>
      <c r="W214" s="420">
        <v>61.2</v>
      </c>
      <c r="X214" s="420">
        <v>28.44</v>
      </c>
      <c r="Y214">
        <v>0.13209549000000001</v>
      </c>
      <c r="Z214">
        <v>2.3570194999999999E-2</v>
      </c>
      <c r="AB214" s="421">
        <v>74.099999999999994</v>
      </c>
      <c r="AC214" s="421">
        <v>3.35</v>
      </c>
      <c r="AD214" s="421">
        <v>24.9</v>
      </c>
      <c r="AE214">
        <v>0.21022489699999999</v>
      </c>
      <c r="AF214">
        <v>1.5185175E-2</v>
      </c>
      <c r="AH214">
        <v>0.77605053962542203</v>
      </c>
      <c r="AI214">
        <v>0.213515602</v>
      </c>
      <c r="AP214" s="422">
        <v>0.68</v>
      </c>
    </row>
    <row r="215" spans="1:42" x14ac:dyDescent="0.3">
      <c r="C215">
        <v>0.203754993</v>
      </c>
      <c r="D215">
        <v>0.26679673199999998</v>
      </c>
      <c r="E215">
        <v>0.22487247599999999</v>
      </c>
      <c r="F215">
        <v>0.212193725</v>
      </c>
      <c r="G215">
        <v>9.2382072999999995E-2</v>
      </c>
      <c r="K215">
        <v>0.89190789500000001</v>
      </c>
      <c r="L215">
        <v>0.10809210499999999</v>
      </c>
      <c r="P215">
        <v>8.9306699999999999E-3</v>
      </c>
      <c r="Q215">
        <v>0.73136222299999998</v>
      </c>
      <c r="R215">
        <v>8.1315513000000006E-2</v>
      </c>
      <c r="S215">
        <v>0.17839159299999999</v>
      </c>
      <c r="W215">
        <v>1.7800300000000001E-4</v>
      </c>
      <c r="X215">
        <v>0.99982199699999996</v>
      </c>
      <c r="AB215">
        <v>0.63413048999999999</v>
      </c>
      <c r="AC215">
        <v>0.31268054000000001</v>
      </c>
      <c r="AD215">
        <v>5.3188970000000002E-2</v>
      </c>
      <c r="AP215" s="422"/>
    </row>
    <row r="216" spans="1:42" x14ac:dyDescent="0.3">
      <c r="C216">
        <v>8.0727727999999999E-2</v>
      </c>
      <c r="D216">
        <v>0.105704865</v>
      </c>
      <c r="E216">
        <v>8.9094475000000006E-2</v>
      </c>
      <c r="F216">
        <v>8.4071153999999995E-2</v>
      </c>
      <c r="G216">
        <v>3.6601777000000002E-2</v>
      </c>
      <c r="K216">
        <v>0.22562326399999999</v>
      </c>
      <c r="L216">
        <v>2.7343736E-2</v>
      </c>
      <c r="P216">
        <v>8.9455800000000005E-4</v>
      </c>
      <c r="Q216">
        <v>7.3258359999999995E-2</v>
      </c>
      <c r="R216">
        <v>8.1451309999999999E-3</v>
      </c>
      <c r="S216">
        <v>1.7868951000000001E-2</v>
      </c>
      <c r="W216" s="418">
        <v>3.18E-5</v>
      </c>
      <c r="X216">
        <v>0.17840123799999999</v>
      </c>
      <c r="AB216">
        <v>4.5805147999999997E-2</v>
      </c>
      <c r="AC216">
        <v>2.2585852999999999E-2</v>
      </c>
      <c r="AD216">
        <v>3.841999E-3</v>
      </c>
      <c r="AP216" s="422"/>
    </row>
    <row r="217" spans="1:42" x14ac:dyDescent="0.3">
      <c r="AP217" s="422"/>
    </row>
    <row r="218" spans="1:42" x14ac:dyDescent="0.3">
      <c r="A218" s="414" t="s">
        <v>109</v>
      </c>
      <c r="C218" t="s">
        <v>36</v>
      </c>
      <c r="D218" t="s">
        <v>37</v>
      </c>
      <c r="E218" t="s">
        <v>38</v>
      </c>
      <c r="F218" t="s">
        <v>39</v>
      </c>
      <c r="G218" t="s">
        <v>40</v>
      </c>
      <c r="K218" t="s">
        <v>41</v>
      </c>
      <c r="L218" t="s">
        <v>42</v>
      </c>
      <c r="P218" t="s">
        <v>43</v>
      </c>
      <c r="Q218" t="s">
        <v>25</v>
      </c>
      <c r="R218" t="s">
        <v>26</v>
      </c>
      <c r="S218" t="s">
        <v>27</v>
      </c>
      <c r="W218" t="s">
        <v>28</v>
      </c>
      <c r="X218" t="s">
        <v>44</v>
      </c>
      <c r="AB218" t="s">
        <v>30</v>
      </c>
      <c r="AC218" t="s">
        <v>45</v>
      </c>
      <c r="AD218" t="s">
        <v>32</v>
      </c>
      <c r="AP218" s="422"/>
    </row>
    <row r="219" spans="1:42" x14ac:dyDescent="0.3">
      <c r="A219" t="s">
        <v>46</v>
      </c>
      <c r="AP219" s="422"/>
    </row>
    <row r="220" spans="1:42" x14ac:dyDescent="0.3">
      <c r="A220" t="s">
        <v>50</v>
      </c>
      <c r="C220" s="415">
        <v>0.62980579400000003</v>
      </c>
      <c r="D220" s="415">
        <v>0.66149349400000002</v>
      </c>
      <c r="E220" s="415">
        <v>1.4205545020000001</v>
      </c>
      <c r="F220" s="415">
        <v>1.013582685</v>
      </c>
      <c r="G220" s="415">
        <v>0.45492105199999999</v>
      </c>
      <c r="H220">
        <v>2.4165636000000001E-2</v>
      </c>
      <c r="I220">
        <v>9.5744249999999993E-3</v>
      </c>
      <c r="K220" s="416">
        <v>1.624255542</v>
      </c>
      <c r="L220" s="416">
        <v>0.78764936100000005</v>
      </c>
      <c r="M220">
        <v>0.11098393400000001</v>
      </c>
      <c r="N220">
        <v>2.8075273000000001E-2</v>
      </c>
      <c r="P220" s="417">
        <v>52.03</v>
      </c>
      <c r="Q220" s="417">
        <v>0.31794133899999999</v>
      </c>
      <c r="R220" s="417">
        <v>9506.0175999999992</v>
      </c>
      <c r="S220" s="417">
        <v>589.45889999999997</v>
      </c>
      <c r="T220">
        <v>2.6446590000000002E-3</v>
      </c>
      <c r="U220">
        <v>2.6490800000000001E-4</v>
      </c>
      <c r="W220" s="420">
        <v>16.7</v>
      </c>
      <c r="X220" s="420">
        <v>179.56</v>
      </c>
      <c r="Y220">
        <v>0</v>
      </c>
      <c r="Z220">
        <v>0</v>
      </c>
      <c r="AB220" s="421">
        <v>40.1</v>
      </c>
      <c r="AC220" s="421">
        <v>3.26</v>
      </c>
      <c r="AD220" s="421">
        <v>26.7</v>
      </c>
      <c r="AE220">
        <v>6.9571699999999999E-4</v>
      </c>
      <c r="AF220" s="418">
        <v>5.0300000000000003E-5</v>
      </c>
      <c r="AH220">
        <v>0.180708792300421</v>
      </c>
      <c r="AI220">
        <v>3.7964860000000003E-2</v>
      </c>
      <c r="AP220" s="422">
        <v>0.2488876003004</v>
      </c>
    </row>
    <row r="221" spans="1:42" x14ac:dyDescent="0.3">
      <c r="A221" t="s">
        <v>51</v>
      </c>
      <c r="C221" s="415">
        <v>0.639737997</v>
      </c>
      <c r="D221" s="415">
        <v>0.61951005400000003</v>
      </c>
      <c r="E221" s="415">
        <v>1.4589153079999999</v>
      </c>
      <c r="F221" s="415">
        <v>1.0490050440000001</v>
      </c>
      <c r="G221" s="415">
        <v>0.43809766999999999</v>
      </c>
      <c r="H221">
        <v>1.7213334E-2</v>
      </c>
      <c r="I221">
        <v>6.8199230000000003E-3</v>
      </c>
      <c r="K221" s="416">
        <v>1.668936923</v>
      </c>
      <c r="L221" s="416">
        <v>0.78324440799999995</v>
      </c>
      <c r="M221">
        <v>0.116524554</v>
      </c>
      <c r="N221">
        <v>2.9476867E-2</v>
      </c>
      <c r="P221" s="417">
        <v>53.46</v>
      </c>
      <c r="Q221" s="417">
        <v>0.31848611999999998</v>
      </c>
      <c r="R221" s="417">
        <v>10686.856900000001</v>
      </c>
      <c r="S221" s="417">
        <v>683.80870000000004</v>
      </c>
      <c r="T221">
        <v>4.5892820000000001E-3</v>
      </c>
      <c r="U221">
        <v>4.5969499999999998E-4</v>
      </c>
      <c r="W221" s="420">
        <v>16.7</v>
      </c>
      <c r="X221" s="420">
        <v>174.64</v>
      </c>
      <c r="Y221">
        <v>1.9189503E-2</v>
      </c>
      <c r="Z221">
        <v>3.4240410000000001E-3</v>
      </c>
      <c r="AB221" s="421">
        <v>44.7</v>
      </c>
      <c r="AC221" s="421">
        <v>3.24</v>
      </c>
      <c r="AD221" s="421">
        <v>29.4</v>
      </c>
      <c r="AE221">
        <v>3.0338108999999999E-2</v>
      </c>
      <c r="AF221">
        <v>2.1914130000000001E-3</v>
      </c>
      <c r="AH221">
        <v>0.20484113460866801</v>
      </c>
      <c r="AI221">
        <v>4.2371938999999997E-2</v>
      </c>
      <c r="AP221" s="422">
        <v>0.30418243751379997</v>
      </c>
    </row>
    <row r="222" spans="1:42" x14ac:dyDescent="0.3">
      <c r="A222" t="s">
        <v>52</v>
      </c>
      <c r="C222" s="415">
        <v>0.66114741600000004</v>
      </c>
      <c r="D222" s="415">
        <v>0.64324987499999997</v>
      </c>
      <c r="E222" s="415">
        <v>1.4850077420000001</v>
      </c>
      <c r="F222" s="415">
        <v>1.0862333669999999</v>
      </c>
      <c r="G222" s="415">
        <v>0.433865365</v>
      </c>
      <c r="H222">
        <v>3.0689536E-2</v>
      </c>
      <c r="I222">
        <v>1.2159194E-2</v>
      </c>
      <c r="K222" s="416">
        <v>1.719208461</v>
      </c>
      <c r="L222" s="416">
        <v>0.77697797700000004</v>
      </c>
      <c r="M222">
        <v>0.123112451</v>
      </c>
      <c r="N222">
        <v>3.1143387000000002E-2</v>
      </c>
      <c r="P222" s="417">
        <v>54.77</v>
      </c>
      <c r="Q222" s="417">
        <v>0.30952859199999999</v>
      </c>
      <c r="R222" s="417">
        <v>11882.259700000001</v>
      </c>
      <c r="S222" s="417">
        <v>801.40418599999998</v>
      </c>
      <c r="T222">
        <v>4.4658482999999999E-2</v>
      </c>
      <c r="U222">
        <v>4.4733059999999998E-3</v>
      </c>
      <c r="W222" s="420">
        <v>17.5</v>
      </c>
      <c r="X222" s="420">
        <v>168.26</v>
      </c>
      <c r="Y222">
        <v>4.4073625999999998E-2</v>
      </c>
      <c r="Z222">
        <v>7.8641890000000006E-3</v>
      </c>
      <c r="AB222" s="421">
        <v>47.6</v>
      </c>
      <c r="AC222" s="421">
        <v>3.49</v>
      </c>
      <c r="AD222" s="421">
        <v>32.1</v>
      </c>
      <c r="AE222">
        <v>5.4003328000000003E-2</v>
      </c>
      <c r="AF222">
        <v>3.900822E-3</v>
      </c>
      <c r="AH222">
        <v>0.27765383867997601</v>
      </c>
      <c r="AI222">
        <v>5.9540898000000002E-2</v>
      </c>
      <c r="AP222" s="422">
        <v>0.37176201297356598</v>
      </c>
    </row>
    <row r="223" spans="1:42" x14ac:dyDescent="0.3">
      <c r="A223" t="s">
        <v>53</v>
      </c>
      <c r="C223" s="415">
        <v>0.67705557699999996</v>
      </c>
      <c r="D223" s="415">
        <v>0.68795033500000002</v>
      </c>
      <c r="E223" s="415">
        <v>1.495337012</v>
      </c>
      <c r="F223" s="415">
        <v>1.104582841</v>
      </c>
      <c r="G223" s="415">
        <v>0.43616920399999998</v>
      </c>
      <c r="H223">
        <v>4.7929668000000002E-2</v>
      </c>
      <c r="I223">
        <v>1.8989734000000001E-2</v>
      </c>
      <c r="K223" s="416">
        <v>1.7544369989999999</v>
      </c>
      <c r="L223" s="416">
        <v>0.77143725900000004</v>
      </c>
      <c r="M223">
        <v>0.127882413</v>
      </c>
      <c r="N223">
        <v>3.2350030000000002E-2</v>
      </c>
      <c r="P223" s="417">
        <v>56.97</v>
      </c>
      <c r="Q223" s="417">
        <v>0.30426079299999997</v>
      </c>
      <c r="R223" s="417">
        <v>12930.368</v>
      </c>
      <c r="S223" s="417">
        <v>912.09973200000002</v>
      </c>
      <c r="T223">
        <v>7.0715836000000004E-2</v>
      </c>
      <c r="U223">
        <v>7.0833930000000003E-3</v>
      </c>
      <c r="W223" s="420">
        <v>17.5</v>
      </c>
      <c r="X223" s="420">
        <v>165.83</v>
      </c>
      <c r="Y223">
        <v>5.3551333999999999E-2</v>
      </c>
      <c r="Z223">
        <v>9.5553249999999999E-3</v>
      </c>
      <c r="AB223" s="421">
        <v>48.9</v>
      </c>
      <c r="AC223" s="421">
        <v>3.67</v>
      </c>
      <c r="AD223" s="421">
        <v>34.799999999999997</v>
      </c>
      <c r="AE223">
        <v>7.0747780999999996E-2</v>
      </c>
      <c r="AF223">
        <v>5.1103240000000003E-3</v>
      </c>
      <c r="AH223">
        <v>0.332025266297309</v>
      </c>
      <c r="AI223">
        <v>7.3088806000000006E-2</v>
      </c>
      <c r="AP223" s="422">
        <v>0.45435560126277102</v>
      </c>
    </row>
    <row r="224" spans="1:42" x14ac:dyDescent="0.3">
      <c r="A224" t="s">
        <v>54</v>
      </c>
      <c r="C224" s="415">
        <v>0.70097937399999999</v>
      </c>
      <c r="D224" s="415">
        <v>0.69588925800000001</v>
      </c>
      <c r="E224" s="415">
        <v>1.482681513</v>
      </c>
      <c r="F224" s="415">
        <v>1.1196847599999999</v>
      </c>
      <c r="G224" s="415">
        <v>0.44404116500000002</v>
      </c>
      <c r="H224">
        <v>5.8267068999999998E-2</v>
      </c>
      <c r="I224">
        <v>2.3085412999999999E-2</v>
      </c>
      <c r="K224" s="416">
        <v>1.2879898510000001</v>
      </c>
      <c r="L224" s="416">
        <v>0.76274942300000004</v>
      </c>
      <c r="M224">
        <v>7.4303358E-2</v>
      </c>
      <c r="N224">
        <v>1.8796297999999999E-2</v>
      </c>
      <c r="P224" s="417">
        <v>59.13</v>
      </c>
      <c r="Q224" s="417">
        <v>0.29759481799999998</v>
      </c>
      <c r="R224" s="417">
        <v>13954.0643</v>
      </c>
      <c r="S224" s="417">
        <v>1012.922878</v>
      </c>
      <c r="T224">
        <v>0.10330157399999999</v>
      </c>
      <c r="U224">
        <v>1.0347409E-2</v>
      </c>
      <c r="W224" s="420">
        <v>17.5</v>
      </c>
      <c r="X224" s="420">
        <v>162.51</v>
      </c>
      <c r="Y224">
        <v>6.6500317000000003E-2</v>
      </c>
      <c r="Z224">
        <v>1.1865851E-2</v>
      </c>
      <c r="AB224" s="421">
        <v>52.9</v>
      </c>
      <c r="AC224" s="421">
        <v>3.91</v>
      </c>
      <c r="AD224" s="421">
        <v>37.5</v>
      </c>
      <c r="AE224">
        <v>9.7659441E-2</v>
      </c>
      <c r="AF224">
        <v>7.0542340000000004E-3</v>
      </c>
      <c r="AH224">
        <v>0.30905776472165503</v>
      </c>
      <c r="AI224">
        <v>7.1149204999999993E-2</v>
      </c>
      <c r="AK224">
        <v>0.209487325</v>
      </c>
      <c r="AL224">
        <v>3.7964860000000003E-2</v>
      </c>
      <c r="AM224">
        <v>0.1</v>
      </c>
      <c r="AN224">
        <v>5.8011130000000001E-2</v>
      </c>
      <c r="AP224" s="422">
        <v>0.55529883418597903</v>
      </c>
    </row>
    <row r="225" spans="1:42" x14ac:dyDescent="0.3">
      <c r="A225" t="s">
        <v>55</v>
      </c>
      <c r="C225" s="415">
        <v>0.70809639300000005</v>
      </c>
      <c r="D225" s="415">
        <v>0.69746238400000005</v>
      </c>
      <c r="E225" s="415">
        <v>1.463515508</v>
      </c>
      <c r="F225" s="415">
        <v>1.1140741519999999</v>
      </c>
      <c r="G225" s="415">
        <v>0.435139316</v>
      </c>
      <c r="H225">
        <v>5.9054198000000002E-2</v>
      </c>
      <c r="I225">
        <v>2.3397273E-2</v>
      </c>
      <c r="K225" s="416">
        <v>1.336537195</v>
      </c>
      <c r="L225" s="416">
        <v>0.75648360400000003</v>
      </c>
      <c r="M225">
        <v>7.6026134999999995E-2</v>
      </c>
      <c r="N225">
        <v>1.9232103E-2</v>
      </c>
      <c r="P225" s="417">
        <v>60.79</v>
      </c>
      <c r="Q225" s="417">
        <v>0.28624826199999998</v>
      </c>
      <c r="R225" s="417">
        <v>15117.544900000001</v>
      </c>
      <c r="S225" s="417">
        <v>1140.903597</v>
      </c>
      <c r="T225">
        <v>0.15740077199999999</v>
      </c>
      <c r="U225">
        <v>1.5766362999999999E-2</v>
      </c>
      <c r="W225" s="420">
        <v>17.5</v>
      </c>
      <c r="X225" s="420">
        <v>157.75</v>
      </c>
      <c r="Y225">
        <v>8.5065743999999999E-2</v>
      </c>
      <c r="Z225">
        <v>1.5178535999999999E-2</v>
      </c>
      <c r="AB225" s="421">
        <v>56.9</v>
      </c>
      <c r="AC225" s="421">
        <v>4.07</v>
      </c>
      <c r="AD225" s="421">
        <v>39.799999999999997</v>
      </c>
      <c r="AE225">
        <v>0.121939582</v>
      </c>
      <c r="AF225">
        <v>8.8080620000000002E-3</v>
      </c>
      <c r="AH225">
        <v>0.36162594967739498</v>
      </c>
      <c r="AI225">
        <v>8.2382337E-2</v>
      </c>
      <c r="AP225" s="422">
        <v>0.67866841388398103</v>
      </c>
    </row>
    <row r="226" spans="1:42" x14ac:dyDescent="0.3">
      <c r="A226" t="s">
        <v>56</v>
      </c>
      <c r="C226" s="415">
        <v>0.75712862400000003</v>
      </c>
      <c r="D226" s="415">
        <v>0.70658990300000002</v>
      </c>
      <c r="E226" s="415">
        <v>1.5765667029999999</v>
      </c>
      <c r="F226" s="415">
        <v>1.1962652469999999</v>
      </c>
      <c r="G226" s="415">
        <v>0.41060124100000001</v>
      </c>
      <c r="H226">
        <v>9.1416631999999998E-2</v>
      </c>
      <c r="I226">
        <v>3.6219268999999998E-2</v>
      </c>
      <c r="K226" s="416">
        <v>1.4824036780000001</v>
      </c>
      <c r="L226" s="416">
        <v>0.69722139500000002</v>
      </c>
      <c r="M226">
        <v>7.5320937000000004E-2</v>
      </c>
      <c r="N226">
        <v>1.9053711000000001E-2</v>
      </c>
      <c r="P226" s="417">
        <v>61.46</v>
      </c>
      <c r="Q226" s="417">
        <v>0.280565008</v>
      </c>
      <c r="R226" s="417">
        <v>16296.9969</v>
      </c>
      <c r="S226" s="417">
        <v>1265.585018</v>
      </c>
      <c r="T226">
        <v>0.18305674499999999</v>
      </c>
      <c r="U226">
        <v>1.8336245000000001E-2</v>
      </c>
      <c r="W226" s="420">
        <v>17.5</v>
      </c>
      <c r="X226" s="420">
        <v>147.47</v>
      </c>
      <c r="Y226">
        <v>0.12516085699999999</v>
      </c>
      <c r="Z226">
        <v>2.2332827E-2</v>
      </c>
      <c r="AB226" s="421">
        <v>60.9</v>
      </c>
      <c r="AC226" s="421">
        <v>3.64</v>
      </c>
      <c r="AD226" s="421">
        <v>37.700000000000003</v>
      </c>
      <c r="AE226">
        <v>0.13323764699999999</v>
      </c>
      <c r="AF226">
        <v>9.6241550000000006E-3</v>
      </c>
      <c r="AH226">
        <v>0.44865444314716202</v>
      </c>
      <c r="AI226">
        <v>0.105566207</v>
      </c>
      <c r="AP226" s="422">
        <v>0.829446754879264</v>
      </c>
    </row>
    <row r="227" spans="1:42" x14ac:dyDescent="0.3">
      <c r="A227" t="s">
        <v>57</v>
      </c>
      <c r="C227" s="415">
        <v>0.82901313899999995</v>
      </c>
      <c r="D227" s="415">
        <v>0.80333338499999996</v>
      </c>
      <c r="E227" s="415">
        <v>1.691931166</v>
      </c>
      <c r="F227" s="415">
        <v>1.2864343300000001</v>
      </c>
      <c r="G227" s="415">
        <v>0.393880271</v>
      </c>
      <c r="H227">
        <v>0.152658084</v>
      </c>
      <c r="I227">
        <v>6.0483133000000001E-2</v>
      </c>
      <c r="K227" s="416">
        <v>1.6527399060000001</v>
      </c>
      <c r="L227" s="416">
        <v>0.63941223000000003</v>
      </c>
      <c r="M227">
        <v>8.4517066000000002E-2</v>
      </c>
      <c r="N227">
        <v>2.1380028999999998E-2</v>
      </c>
      <c r="P227" s="417">
        <v>61.86</v>
      </c>
      <c r="Q227" s="417">
        <v>0.27809868399999998</v>
      </c>
      <c r="R227" s="417">
        <v>17775.459699999999</v>
      </c>
      <c r="S227" s="417">
        <v>1428.7403790000001</v>
      </c>
      <c r="T227">
        <v>0.19373981200000001</v>
      </c>
      <c r="U227">
        <v>1.9406336E-2</v>
      </c>
      <c r="W227" s="420">
        <v>17.5</v>
      </c>
      <c r="X227" s="420">
        <v>137.6</v>
      </c>
      <c r="Y227">
        <v>0.16365686099999999</v>
      </c>
      <c r="Z227">
        <v>2.9201785000000001E-2</v>
      </c>
      <c r="AB227" s="421">
        <v>64.900000000000006</v>
      </c>
      <c r="AC227" s="421">
        <v>3.8</v>
      </c>
      <c r="AD227" s="421">
        <v>41.7</v>
      </c>
      <c r="AE227">
        <v>0.16211983199999999</v>
      </c>
      <c r="AF227">
        <v>1.1710402E-2</v>
      </c>
      <c r="AH227">
        <v>0.58348071135954904</v>
      </c>
      <c r="AI227">
        <v>0.142181685</v>
      </c>
      <c r="AP227" s="422">
        <v>1.0137232043001101</v>
      </c>
    </row>
    <row r="228" spans="1:42" x14ac:dyDescent="0.3">
      <c r="A228" t="s">
        <v>58</v>
      </c>
      <c r="C228" s="415">
        <v>0.92351684499999998</v>
      </c>
      <c r="D228" s="415">
        <v>0.89377066400000005</v>
      </c>
      <c r="E228" s="415">
        <v>1.8462605329999999</v>
      </c>
      <c r="F228" s="415">
        <v>1.40415063</v>
      </c>
      <c r="G228" s="415">
        <v>0.39290697899999999</v>
      </c>
      <c r="H228">
        <v>0.22479924300000001</v>
      </c>
      <c r="I228">
        <v>8.9065459999999999E-2</v>
      </c>
      <c r="K228" s="416">
        <v>1.859078655</v>
      </c>
      <c r="L228" s="416">
        <v>0.58021642900000003</v>
      </c>
      <c r="M228">
        <v>0.100790797</v>
      </c>
      <c r="N228">
        <v>2.5496746000000001E-2</v>
      </c>
      <c r="P228" s="417">
        <v>63.05</v>
      </c>
      <c r="Q228" s="417">
        <v>0.29397935200000003</v>
      </c>
      <c r="R228" s="417">
        <v>18753.2081</v>
      </c>
      <c r="S228" s="417">
        <v>1290.7835</v>
      </c>
      <c r="T228">
        <v>0.123752665</v>
      </c>
      <c r="U228">
        <v>1.2395933E-2</v>
      </c>
      <c r="W228" s="420">
        <v>17.5</v>
      </c>
      <c r="X228" s="420">
        <v>127.73</v>
      </c>
      <c r="Y228">
        <v>0.20215287200000001</v>
      </c>
      <c r="Z228">
        <v>3.6070743000000002E-2</v>
      </c>
      <c r="AB228" s="421">
        <v>68.900000000000006</v>
      </c>
      <c r="AC228" s="421">
        <v>3.94</v>
      </c>
      <c r="AD228" s="421">
        <v>42</v>
      </c>
      <c r="AE228">
        <v>0.18326603399999999</v>
      </c>
      <c r="AF228">
        <v>1.3237855E-2</v>
      </c>
      <c r="AH228">
        <v>0.69883901551386496</v>
      </c>
      <c r="AI228">
        <v>0.17626673700000001</v>
      </c>
      <c r="AP228" s="422">
        <v>1.2389399667807099</v>
      </c>
    </row>
    <row r="229" spans="1:42" x14ac:dyDescent="0.3">
      <c r="A229" t="s">
        <v>59</v>
      </c>
      <c r="C229" s="415">
        <v>1.031261717</v>
      </c>
      <c r="D229" s="415">
        <v>0.96759655</v>
      </c>
      <c r="E229" s="415">
        <v>2.0526040490000002</v>
      </c>
      <c r="F229" s="415">
        <v>1.5663929510000001</v>
      </c>
      <c r="G229" s="415">
        <v>0.39735228700000003</v>
      </c>
      <c r="H229">
        <v>0.29380659999999997</v>
      </c>
      <c r="I229">
        <v>0.116406175</v>
      </c>
      <c r="K229" s="416">
        <v>2.0971259839999998</v>
      </c>
      <c r="L229" s="416">
        <v>0.52448377599999996</v>
      </c>
      <c r="M229">
        <v>0.11053835400000001</v>
      </c>
      <c r="N229">
        <v>2.7962556E-2</v>
      </c>
      <c r="P229" s="417">
        <v>63.94</v>
      </c>
      <c r="Q229" s="417">
        <v>0.29594298800000002</v>
      </c>
      <c r="R229" s="417">
        <v>20793.900000000001</v>
      </c>
      <c r="S229" s="417">
        <v>1498.7</v>
      </c>
      <c r="T229">
        <v>0.116140173</v>
      </c>
      <c r="U229">
        <v>1.1633413E-2</v>
      </c>
      <c r="W229" s="420">
        <v>17.5</v>
      </c>
      <c r="X229" s="420">
        <v>117.86</v>
      </c>
      <c r="Y229">
        <v>0.24064888600000001</v>
      </c>
      <c r="Z229">
        <v>4.2939703000000003E-2</v>
      </c>
      <c r="AB229" s="421">
        <v>72.900000000000006</v>
      </c>
      <c r="AC229" s="421">
        <v>3.35</v>
      </c>
      <c r="AD229" s="421">
        <v>31.7</v>
      </c>
      <c r="AE229">
        <v>0.14599252900000001</v>
      </c>
      <c r="AF229">
        <v>1.0545478E-2</v>
      </c>
      <c r="AH229">
        <v>0.81192389550456501</v>
      </c>
      <c r="AI229">
        <v>0.209487325</v>
      </c>
      <c r="AP229" s="422">
        <v>1.5141926659815901</v>
      </c>
    </row>
    <row r="230" spans="1:42" x14ac:dyDescent="0.3">
      <c r="C230">
        <v>0.32115269000000002</v>
      </c>
      <c r="D230">
        <v>0.24913479099999999</v>
      </c>
      <c r="E230">
        <v>0.17333870100000001</v>
      </c>
      <c r="F230">
        <v>0.22461874200000001</v>
      </c>
      <c r="G230">
        <v>3.1755077E-2</v>
      </c>
      <c r="K230">
        <v>0.52993519</v>
      </c>
      <c r="L230">
        <v>0.47006481</v>
      </c>
      <c r="P230">
        <v>6.2965060000000003E-3</v>
      </c>
      <c r="Q230">
        <v>0.80879445100000003</v>
      </c>
      <c r="R230">
        <v>7.5102626000000006E-2</v>
      </c>
      <c r="S230">
        <v>0.109806417</v>
      </c>
      <c r="W230">
        <v>5.3651700000000003E-4</v>
      </c>
      <c r="X230">
        <v>0.99946348299999999</v>
      </c>
      <c r="AB230">
        <v>0.56602511</v>
      </c>
      <c r="AC230">
        <v>9.8537113999999995E-2</v>
      </c>
      <c r="AD230">
        <v>0.33543777600000002</v>
      </c>
      <c r="AP230" s="422"/>
    </row>
    <row r="231" spans="1:42" x14ac:dyDescent="0.3">
      <c r="C231">
        <v>0.12724069599999999</v>
      </c>
      <c r="D231">
        <v>9.8707204000000007E-2</v>
      </c>
      <c r="E231">
        <v>6.8676793E-2</v>
      </c>
      <c r="F231">
        <v>8.8993946000000004E-2</v>
      </c>
      <c r="G231">
        <v>1.2581360999999999E-2</v>
      </c>
      <c r="K231">
        <v>0.134056115</v>
      </c>
      <c r="L231">
        <v>0.11891088499999999</v>
      </c>
      <c r="P231">
        <v>6.3070200000000002E-4</v>
      </c>
      <c r="Q231">
        <v>8.1014513999999996E-2</v>
      </c>
      <c r="R231">
        <v>7.5228049999999996E-3</v>
      </c>
      <c r="S231">
        <v>1.0998979000000001E-2</v>
      </c>
      <c r="W231" s="418">
        <v>9.5699999999999995E-5</v>
      </c>
      <c r="X231">
        <v>0.17833726799999999</v>
      </c>
      <c r="AB231">
        <v>4.0885692000000001E-2</v>
      </c>
      <c r="AC231">
        <v>7.1176310000000001E-3</v>
      </c>
      <c r="AD231">
        <v>2.4229677000000002E-2</v>
      </c>
      <c r="AP231" s="422"/>
    </row>
    <row r="232" spans="1:42" x14ac:dyDescent="0.3">
      <c r="AP232" s="422"/>
    </row>
    <row r="233" spans="1:42" x14ac:dyDescent="0.3">
      <c r="A233" s="414" t="s">
        <v>110</v>
      </c>
      <c r="C233" t="s">
        <v>36</v>
      </c>
      <c r="D233" t="s">
        <v>37</v>
      </c>
      <c r="E233" t="s">
        <v>38</v>
      </c>
      <c r="F233" t="s">
        <v>39</v>
      </c>
      <c r="G233" t="s">
        <v>40</v>
      </c>
      <c r="K233" t="s">
        <v>41</v>
      </c>
      <c r="L233" t="s">
        <v>42</v>
      </c>
      <c r="P233" t="s">
        <v>43</v>
      </c>
      <c r="Q233" t="s">
        <v>25</v>
      </c>
      <c r="R233" t="s">
        <v>26</v>
      </c>
      <c r="S233" t="s">
        <v>27</v>
      </c>
      <c r="W233" t="s">
        <v>28</v>
      </c>
      <c r="X233" t="s">
        <v>44</v>
      </c>
      <c r="AB233" t="s">
        <v>30</v>
      </c>
      <c r="AC233" t="s">
        <v>45</v>
      </c>
      <c r="AD233" t="s">
        <v>32</v>
      </c>
      <c r="AP233" s="422"/>
    </row>
    <row r="234" spans="1:42" x14ac:dyDescent="0.3">
      <c r="A234" t="s">
        <v>46</v>
      </c>
      <c r="AP234" s="422"/>
    </row>
    <row r="235" spans="1:42" x14ac:dyDescent="0.3">
      <c r="A235" t="s">
        <v>50</v>
      </c>
      <c r="C235" s="415">
        <v>0.72253077700000001</v>
      </c>
      <c r="D235" s="415">
        <v>0.63767134199999997</v>
      </c>
      <c r="E235" s="415">
        <v>1.7623433580000001</v>
      </c>
      <c r="F235" s="415">
        <v>1.278196852</v>
      </c>
      <c r="G235" s="415">
        <v>0.33955079799999999</v>
      </c>
      <c r="H235">
        <v>6.3640910999999994E-2</v>
      </c>
      <c r="I235">
        <v>2.5214528999999999E-2</v>
      </c>
      <c r="K235" s="416">
        <v>1.331871134</v>
      </c>
      <c r="L235" s="416">
        <v>0.85643096900000004</v>
      </c>
      <c r="M235">
        <v>0.106476285</v>
      </c>
      <c r="N235">
        <v>2.6934986000000001E-2</v>
      </c>
      <c r="P235" s="417">
        <v>41.99</v>
      </c>
      <c r="Q235" s="417">
        <v>0.31511</v>
      </c>
      <c r="R235" s="417">
        <v>7971.9</v>
      </c>
      <c r="S235" s="417">
        <v>520.37</v>
      </c>
      <c r="T235">
        <v>0</v>
      </c>
      <c r="U235">
        <v>0</v>
      </c>
      <c r="W235" s="420">
        <v>21.5</v>
      </c>
      <c r="X235" s="420">
        <v>112.25</v>
      </c>
      <c r="Y235">
        <v>4.1481413000000002E-2</v>
      </c>
      <c r="Z235">
        <v>7.4016530000000002E-3</v>
      </c>
      <c r="AB235" s="421">
        <v>30.4</v>
      </c>
      <c r="AC235" s="421">
        <v>3.14</v>
      </c>
      <c r="AD235" s="421">
        <v>13.1</v>
      </c>
      <c r="AE235">
        <v>0</v>
      </c>
      <c r="AF235">
        <v>0</v>
      </c>
      <c r="AH235">
        <v>0.288548064832928</v>
      </c>
      <c r="AI235">
        <v>5.9551168000000002E-2</v>
      </c>
      <c r="AP235" s="422">
        <v>0.180009737194957</v>
      </c>
    </row>
    <row r="236" spans="1:42" x14ac:dyDescent="0.3">
      <c r="A236" t="s">
        <v>51</v>
      </c>
      <c r="C236" s="415">
        <v>0.73996093699999999</v>
      </c>
      <c r="D236" s="415">
        <v>0.61040328200000005</v>
      </c>
      <c r="E236" s="415">
        <v>1.7917992309999999</v>
      </c>
      <c r="F236" s="415">
        <v>1.314067586</v>
      </c>
      <c r="G236" s="415">
        <v>0.34533109299999998</v>
      </c>
      <c r="H236">
        <v>6.9665787000000007E-2</v>
      </c>
      <c r="I236">
        <v>2.7601585000000001E-2</v>
      </c>
      <c r="K236" s="416">
        <v>1.369656172</v>
      </c>
      <c r="L236" s="416">
        <v>0.85038128099999999</v>
      </c>
      <c r="M236">
        <v>0.11676294399999999</v>
      </c>
      <c r="N236">
        <v>2.9537172E-2</v>
      </c>
      <c r="P236" s="417">
        <v>43.6</v>
      </c>
      <c r="Q236" s="417">
        <v>0.30553546199999998</v>
      </c>
      <c r="R236" s="417">
        <v>8969</v>
      </c>
      <c r="S236" s="417">
        <v>639.1</v>
      </c>
      <c r="T236">
        <v>3.3360538000000002E-2</v>
      </c>
      <c r="U236">
        <v>3.341625E-3</v>
      </c>
      <c r="W236" s="420">
        <v>21.5</v>
      </c>
      <c r="X236" s="420">
        <v>113.43</v>
      </c>
      <c r="Y236">
        <v>2.8252213000000002E-2</v>
      </c>
      <c r="Z236">
        <v>5.0411270000000003E-3</v>
      </c>
      <c r="AB236" s="421">
        <v>34.9</v>
      </c>
      <c r="AC236" s="421">
        <v>3.14</v>
      </c>
      <c r="AD236" s="421">
        <v>17.600000000000001</v>
      </c>
      <c r="AE236">
        <v>3.4326602999999997E-2</v>
      </c>
      <c r="AF236">
        <v>2.4795139999999999E-3</v>
      </c>
      <c r="AH236">
        <v>0.33582491096507699</v>
      </c>
      <c r="AI236">
        <v>6.8001022999999994E-2</v>
      </c>
      <c r="AP236" s="422">
        <v>0.20454442292814201</v>
      </c>
    </row>
    <row r="237" spans="1:42" x14ac:dyDescent="0.3">
      <c r="A237" t="s">
        <v>52</v>
      </c>
      <c r="C237" s="415">
        <v>0.75556486300000003</v>
      </c>
      <c r="D237" s="415">
        <v>0.62838295600000005</v>
      </c>
      <c r="E237" s="415">
        <v>1.8146983830000001</v>
      </c>
      <c r="F237" s="415">
        <v>1.3482513949999999</v>
      </c>
      <c r="G237" s="415">
        <v>0.331058454</v>
      </c>
      <c r="H237">
        <v>6.5870316999999998E-2</v>
      </c>
      <c r="I237">
        <v>2.6097820000000001E-2</v>
      </c>
      <c r="K237" s="416">
        <v>1.4137658749999999</v>
      </c>
      <c r="L237" s="416">
        <v>0.841669259</v>
      </c>
      <c r="M237">
        <v>0.13048973799999999</v>
      </c>
      <c r="N237">
        <v>3.3009598000000001E-2</v>
      </c>
      <c r="P237" s="417">
        <v>45.05</v>
      </c>
      <c r="Q237" s="417">
        <v>0.295965914</v>
      </c>
      <c r="R237" s="417">
        <v>9966.0715999999993</v>
      </c>
      <c r="S237" s="417">
        <v>757.83207400000003</v>
      </c>
      <c r="T237">
        <v>6.6428365000000003E-2</v>
      </c>
      <c r="U237">
        <v>6.6539299999999997E-3</v>
      </c>
      <c r="W237" s="420">
        <v>24.1</v>
      </c>
      <c r="X237" s="420">
        <v>115.95</v>
      </c>
      <c r="Y237">
        <v>7.1551000000000004E-4</v>
      </c>
      <c r="Z237">
        <v>1.2767099999999999E-4</v>
      </c>
      <c r="AB237" s="421">
        <v>36.9</v>
      </c>
      <c r="AC237" s="421">
        <v>3.14</v>
      </c>
      <c r="AD237" s="421">
        <v>22.1</v>
      </c>
      <c r="AE237">
        <v>6.2651318999999997E-2</v>
      </c>
      <c r="AF237">
        <v>4.5254930000000002E-3</v>
      </c>
      <c r="AH237">
        <v>0.357708341955633</v>
      </c>
      <c r="AI237">
        <v>7.0414511999999999E-2</v>
      </c>
      <c r="AP237" s="422">
        <v>0.23155185909954301</v>
      </c>
    </row>
    <row r="238" spans="1:42" x14ac:dyDescent="0.3">
      <c r="A238" t="s">
        <v>53</v>
      </c>
      <c r="C238" s="415">
        <v>0.79821118000000002</v>
      </c>
      <c r="D238" s="415">
        <v>0.65244944999999999</v>
      </c>
      <c r="E238" s="415">
        <v>1.8356666129999999</v>
      </c>
      <c r="F238" s="415">
        <v>1.3726174760000001</v>
      </c>
      <c r="G238" s="415">
        <v>0.31977319199999998</v>
      </c>
      <c r="H238">
        <v>7.9375962999999994E-2</v>
      </c>
      <c r="I238">
        <v>3.1448757000000001E-2</v>
      </c>
      <c r="K238" s="416">
        <v>1.4446366230000001</v>
      </c>
      <c r="L238" s="416">
        <v>0.835573652</v>
      </c>
      <c r="M238">
        <v>0.14081116900000001</v>
      </c>
      <c r="N238">
        <v>3.5620578999999999E-2</v>
      </c>
      <c r="P238" s="417">
        <v>47.02</v>
      </c>
      <c r="Q238" s="417">
        <v>0.291763088</v>
      </c>
      <c r="R238" s="417">
        <v>10852.8598</v>
      </c>
      <c r="S238" s="417">
        <v>851.38063799999998</v>
      </c>
      <c r="T238">
        <v>8.1678023000000002E-2</v>
      </c>
      <c r="U238">
        <v>8.181443E-3</v>
      </c>
      <c r="W238" s="420">
        <v>24.1</v>
      </c>
      <c r="X238" s="420">
        <v>114.7</v>
      </c>
      <c r="Y238">
        <v>1.4031428E-2</v>
      </c>
      <c r="Z238">
        <v>2.5036699999999999E-3</v>
      </c>
      <c r="AB238" s="421">
        <v>39.200000000000003</v>
      </c>
      <c r="AC238" s="421">
        <v>3.36</v>
      </c>
      <c r="AD238" s="421">
        <v>26.6</v>
      </c>
      <c r="AE238">
        <v>8.8148805999999996E-2</v>
      </c>
      <c r="AF238">
        <v>6.3672529999999998E-3</v>
      </c>
      <c r="AH238">
        <v>0.42357966954246101</v>
      </c>
      <c r="AI238">
        <v>8.4121702000000007E-2</v>
      </c>
      <c r="AP238" s="422">
        <v>0.26422105897593601</v>
      </c>
    </row>
    <row r="239" spans="1:42" x14ac:dyDescent="0.3">
      <c r="A239" t="s">
        <v>54</v>
      </c>
      <c r="C239" s="415">
        <v>0.80113549500000003</v>
      </c>
      <c r="D239" s="415">
        <v>0.67353840499999995</v>
      </c>
      <c r="E239" s="415">
        <v>1.8373468129999999</v>
      </c>
      <c r="F239" s="415">
        <v>1.38325114</v>
      </c>
      <c r="G239" s="415">
        <v>0.33262934399999999</v>
      </c>
      <c r="H239">
        <v>9.3931578000000002E-2</v>
      </c>
      <c r="I239">
        <v>3.7215691000000002E-2</v>
      </c>
      <c r="K239" s="416">
        <v>1.2150117119999999</v>
      </c>
      <c r="L239" s="416">
        <v>0.82951523800000004</v>
      </c>
      <c r="M239">
        <v>7.2639156999999996E-2</v>
      </c>
      <c r="N239">
        <v>1.8375309999999999E-2</v>
      </c>
      <c r="P239" s="417">
        <v>48.78</v>
      </c>
      <c r="Q239" s="417">
        <v>0.285012447</v>
      </c>
      <c r="R239" s="417">
        <v>11696.737499999999</v>
      </c>
      <c r="S239" s="417">
        <v>948.75752</v>
      </c>
      <c r="T239">
        <v>0.104923531</v>
      </c>
      <c r="U239">
        <v>1.0509875E-2</v>
      </c>
      <c r="W239" s="420">
        <v>24.1</v>
      </c>
      <c r="X239" s="420">
        <v>112.44</v>
      </c>
      <c r="Y239">
        <v>3.9357021999999998E-2</v>
      </c>
      <c r="Z239">
        <v>7.0225920000000002E-3</v>
      </c>
      <c r="AB239" s="421">
        <v>43.4</v>
      </c>
      <c r="AC239" s="421">
        <v>3.25</v>
      </c>
      <c r="AD239" s="421">
        <v>31.1</v>
      </c>
      <c r="AE239">
        <v>0.111587916</v>
      </c>
      <c r="AF239">
        <v>8.0603299999999992E-3</v>
      </c>
      <c r="AH239">
        <v>0.39576655549076201</v>
      </c>
      <c r="AI239">
        <v>8.1183798000000001E-2</v>
      </c>
      <c r="AK239">
        <v>0.157352984</v>
      </c>
      <c r="AL239">
        <v>5.9551168000000002E-2</v>
      </c>
      <c r="AM239">
        <v>0.10000000100000001</v>
      </c>
      <c r="AN239">
        <v>3.5131138999999999E-2</v>
      </c>
      <c r="AP239" s="422">
        <v>0.29808918162257197</v>
      </c>
    </row>
    <row r="240" spans="1:42" x14ac:dyDescent="0.3">
      <c r="A240" t="s">
        <v>55</v>
      </c>
      <c r="C240" s="415">
        <v>0.80424170699999997</v>
      </c>
      <c r="D240" s="415">
        <v>0.673434168</v>
      </c>
      <c r="E240" s="415">
        <v>1.8160731240000001</v>
      </c>
      <c r="F240" s="415">
        <v>1.3455037409999999</v>
      </c>
      <c r="G240" s="415">
        <v>0.32749754399999997</v>
      </c>
      <c r="H240">
        <v>8.8738549E-2</v>
      </c>
      <c r="I240">
        <v>3.5158213000000001E-2</v>
      </c>
      <c r="K240" s="416">
        <v>1.237419721</v>
      </c>
      <c r="L240" s="416">
        <v>0.82534337199999996</v>
      </c>
      <c r="M240">
        <v>7.4413455000000003E-2</v>
      </c>
      <c r="N240">
        <v>1.8824147999999999E-2</v>
      </c>
      <c r="P240" s="417">
        <v>50.56</v>
      </c>
      <c r="Q240" s="417">
        <v>0.270952794</v>
      </c>
      <c r="R240" s="417">
        <v>12719.183300000001</v>
      </c>
      <c r="S240" s="417">
        <v>1030.300909</v>
      </c>
      <c r="T240">
        <v>0.14641741599999999</v>
      </c>
      <c r="U240">
        <v>1.4666192999999999E-2</v>
      </c>
      <c r="W240" s="420">
        <v>24.1</v>
      </c>
      <c r="X240" s="420">
        <v>108.84</v>
      </c>
      <c r="Y240">
        <v>7.9714182999999994E-2</v>
      </c>
      <c r="Z240">
        <v>1.4223641E-2</v>
      </c>
      <c r="AB240" s="421">
        <v>47.6</v>
      </c>
      <c r="AC240" s="421">
        <v>3.46</v>
      </c>
      <c r="AD240" s="421">
        <v>31.2</v>
      </c>
      <c r="AE240">
        <v>0.12249119999999999</v>
      </c>
      <c r="AF240">
        <v>8.8479070000000003E-3</v>
      </c>
      <c r="AH240">
        <v>0.44207003177954202</v>
      </c>
      <c r="AI240">
        <v>9.1720101999999998E-2</v>
      </c>
      <c r="AP240" s="422">
        <v>0.33514858826255001</v>
      </c>
    </row>
    <row r="241" spans="1:42" x14ac:dyDescent="0.3">
      <c r="A241" t="s">
        <v>56</v>
      </c>
      <c r="C241" s="415">
        <v>0.85098423199999995</v>
      </c>
      <c r="D241" s="415">
        <v>0.66690216599999996</v>
      </c>
      <c r="E241" s="415">
        <v>1.8920992679999999</v>
      </c>
      <c r="F241" s="415">
        <v>1.395853172</v>
      </c>
      <c r="G241" s="415">
        <v>0.28234557100000002</v>
      </c>
      <c r="H241">
        <v>9.3818375999999995E-2</v>
      </c>
      <c r="I241">
        <v>3.7170841000000003E-2</v>
      </c>
      <c r="K241" s="416">
        <v>1.3060538580000001</v>
      </c>
      <c r="L241" s="416">
        <v>0.79209245699999997</v>
      </c>
      <c r="M241">
        <v>7.5435064999999996E-2</v>
      </c>
      <c r="N241">
        <v>1.9082582000000001E-2</v>
      </c>
      <c r="P241" s="417">
        <v>52.24</v>
      </c>
      <c r="Q241" s="417">
        <v>0.26734852799999997</v>
      </c>
      <c r="R241" s="417">
        <v>13830.744000000001</v>
      </c>
      <c r="S241" s="417">
        <v>1226.846233</v>
      </c>
      <c r="T241">
        <v>0.16147371499999999</v>
      </c>
      <c r="U241">
        <v>1.6174338E-2</v>
      </c>
      <c r="W241" s="420">
        <v>24.1</v>
      </c>
      <c r="X241" s="420">
        <v>103.92</v>
      </c>
      <c r="Y241">
        <v>0.13487217400000001</v>
      </c>
      <c r="Z241">
        <v>2.4065646999999999E-2</v>
      </c>
      <c r="AB241" s="421">
        <v>51.8</v>
      </c>
      <c r="AC241" s="421">
        <v>3.41</v>
      </c>
      <c r="AD241" s="421">
        <v>29.2</v>
      </c>
      <c r="AE241">
        <v>0.12934757799999999</v>
      </c>
      <c r="AF241">
        <v>9.3431639999999993E-3</v>
      </c>
      <c r="AH241">
        <v>0.50063489207622103</v>
      </c>
      <c r="AI241">
        <v>0.105836572</v>
      </c>
      <c r="AP241" s="422">
        <v>0.37604389274260402</v>
      </c>
    </row>
    <row r="242" spans="1:42" x14ac:dyDescent="0.3">
      <c r="A242" t="s">
        <v>57</v>
      </c>
      <c r="C242" s="415">
        <v>0.89103951199999998</v>
      </c>
      <c r="D242" s="415">
        <v>0.70183122399999998</v>
      </c>
      <c r="E242" s="415">
        <v>1.9581826170000001</v>
      </c>
      <c r="F242" s="415">
        <v>1.4285862579999999</v>
      </c>
      <c r="G242" s="415">
        <v>0.28502991799999999</v>
      </c>
      <c r="H242">
        <v>0.123222184</v>
      </c>
      <c r="I242">
        <v>4.8820628999999997E-2</v>
      </c>
      <c r="K242" s="416">
        <v>1.378338058</v>
      </c>
      <c r="L242" s="416">
        <v>0.75892334100000003</v>
      </c>
      <c r="M242">
        <v>8.4542661000000005E-2</v>
      </c>
      <c r="N242">
        <v>2.1386503000000001E-2</v>
      </c>
      <c r="P242" s="417">
        <v>54.01</v>
      </c>
      <c r="Q242" s="417">
        <v>0.26244934599999997</v>
      </c>
      <c r="R242" s="417">
        <v>15163.747100000001</v>
      </c>
      <c r="S242" s="417">
        <v>1459.300303</v>
      </c>
      <c r="T242">
        <v>0.178548594</v>
      </c>
      <c r="U242">
        <v>1.7884677000000002E-2</v>
      </c>
      <c r="W242" s="420">
        <v>24.1</v>
      </c>
      <c r="X242" s="420">
        <v>100.1</v>
      </c>
      <c r="Y242">
        <v>0.17769865800000001</v>
      </c>
      <c r="Z242">
        <v>3.1707304999999998E-2</v>
      </c>
      <c r="AB242" s="421">
        <v>56</v>
      </c>
      <c r="AC242" s="421">
        <v>3.5</v>
      </c>
      <c r="AD242" s="421">
        <v>30.1</v>
      </c>
      <c r="AE242">
        <v>0.14470379899999999</v>
      </c>
      <c r="AF242">
        <v>1.0452390000000001E-2</v>
      </c>
      <c r="AH242">
        <v>0.61044263555477696</v>
      </c>
      <c r="AI242">
        <v>0.13025150399999999</v>
      </c>
      <c r="AP242" s="422">
        <v>0.424175359442167</v>
      </c>
    </row>
    <row r="243" spans="1:42" x14ac:dyDescent="0.3">
      <c r="A243" t="s">
        <v>58</v>
      </c>
      <c r="C243" s="415">
        <v>0.94605682599999996</v>
      </c>
      <c r="D243" s="415">
        <v>0.73859320900000003</v>
      </c>
      <c r="E243" s="415">
        <v>2.0357574500000002</v>
      </c>
      <c r="F243" s="415">
        <v>1.4883977820000001</v>
      </c>
      <c r="G243" s="415">
        <v>0.29864960600000001</v>
      </c>
      <c r="H243">
        <v>0.159587065</v>
      </c>
      <c r="I243">
        <v>6.3228395000000007E-2</v>
      </c>
      <c r="K243" s="416">
        <v>1.4502702700000001</v>
      </c>
      <c r="L243" s="416">
        <v>0.72578211400000003</v>
      </c>
      <c r="M243">
        <v>9.4428897999999997E-2</v>
      </c>
      <c r="N243">
        <v>2.3887394999999999E-2</v>
      </c>
      <c r="P243" s="417">
        <v>55.43</v>
      </c>
      <c r="Q243" s="417">
        <v>0.27839629999999999</v>
      </c>
      <c r="R243" s="417">
        <v>16107.9342</v>
      </c>
      <c r="S243" s="417">
        <v>1285.6446000000001</v>
      </c>
      <c r="T243">
        <v>0.13429326599999999</v>
      </c>
      <c r="U243">
        <v>1.3451754E-2</v>
      </c>
      <c r="W243" s="420">
        <v>24.1</v>
      </c>
      <c r="X243" s="420">
        <v>96.28</v>
      </c>
      <c r="Y243">
        <v>0.220525322</v>
      </c>
      <c r="Z243">
        <v>3.9348994999999998E-2</v>
      </c>
      <c r="AB243" s="421">
        <v>60.2</v>
      </c>
      <c r="AC243" s="421">
        <v>3.59</v>
      </c>
      <c r="AD243" s="421">
        <v>31.7</v>
      </c>
      <c r="AE243">
        <v>0.161285023</v>
      </c>
      <c r="AF243">
        <v>1.1650101E-2</v>
      </c>
      <c r="AH243">
        <v>0.70265460459128004</v>
      </c>
      <c r="AI243">
        <v>0.15156664</v>
      </c>
      <c r="AP243" s="422">
        <v>0.480536648678213</v>
      </c>
    </row>
    <row r="244" spans="1:42" x14ac:dyDescent="0.3">
      <c r="A244" t="s">
        <v>59</v>
      </c>
      <c r="C244" s="415">
        <v>0.94624994600000001</v>
      </c>
      <c r="D244" s="415">
        <v>0.75809656000000003</v>
      </c>
      <c r="E244" s="415">
        <v>2.1262785750000002</v>
      </c>
      <c r="F244" s="415">
        <v>1.5576150609999999</v>
      </c>
      <c r="G244" s="415">
        <v>0.29382070599999999</v>
      </c>
      <c r="H244">
        <v>0.16214926800000001</v>
      </c>
      <c r="I244">
        <v>6.4243540000000002E-2</v>
      </c>
      <c r="K244" s="416">
        <v>1.5399586460000001</v>
      </c>
      <c r="L244" s="416">
        <v>0.699777396</v>
      </c>
      <c r="M244">
        <v>0.104000628</v>
      </c>
      <c r="N244">
        <v>2.6308727000000001E-2</v>
      </c>
      <c r="P244" s="417">
        <v>56.45</v>
      </c>
      <c r="Q244" s="417">
        <v>0.29436801899999998</v>
      </c>
      <c r="R244" s="417">
        <v>17533.3</v>
      </c>
      <c r="S244" s="417">
        <v>1711.2</v>
      </c>
      <c r="T244">
        <v>9.2876553000000001E-2</v>
      </c>
      <c r="U244">
        <v>9.3031659999999999E-3</v>
      </c>
      <c r="W244" s="420">
        <v>24.1</v>
      </c>
      <c r="X244" s="420">
        <v>92.46</v>
      </c>
      <c r="Y244">
        <v>0.26335207700000002</v>
      </c>
      <c r="Z244">
        <v>4.6990701000000003E-2</v>
      </c>
      <c r="AB244" s="421">
        <v>64.400000000000006</v>
      </c>
      <c r="AC244" s="421">
        <v>3.93</v>
      </c>
      <c r="AD244" s="421">
        <v>26.8</v>
      </c>
      <c r="AE244">
        <v>0.14545775699999999</v>
      </c>
      <c r="AF244">
        <v>1.050685E-2</v>
      </c>
      <c r="AH244">
        <v>0.72144548781128903</v>
      </c>
      <c r="AI244">
        <v>0.157352984</v>
      </c>
      <c r="AP244" s="422">
        <v>0.54114509738170502</v>
      </c>
    </row>
    <row r="245" spans="1:42" x14ac:dyDescent="0.3">
      <c r="C245">
        <v>0.34859108599999999</v>
      </c>
      <c r="D245">
        <v>0.177916461</v>
      </c>
      <c r="E245">
        <v>0.14030917500000001</v>
      </c>
      <c r="F245">
        <v>0.128556267</v>
      </c>
      <c r="G245">
        <v>0.204627011</v>
      </c>
      <c r="K245">
        <v>0.52454113800000002</v>
      </c>
      <c r="L245">
        <v>0.47545886199999998</v>
      </c>
      <c r="P245">
        <v>1.5765584999999999E-2</v>
      </c>
      <c r="Q245">
        <v>0.69095521299999996</v>
      </c>
      <c r="R245">
        <v>9.7044646999999998E-2</v>
      </c>
      <c r="S245">
        <v>0.196234555</v>
      </c>
      <c r="W245">
        <v>2.3726020000000001E-3</v>
      </c>
      <c r="X245">
        <v>0.997627398</v>
      </c>
      <c r="AB245">
        <v>0.45618962299999999</v>
      </c>
      <c r="AC245">
        <v>3.9770465999999997E-2</v>
      </c>
      <c r="AD245">
        <v>0.50403991100000001</v>
      </c>
      <c r="AP245" s="422"/>
    </row>
    <row r="246" spans="1:42" x14ac:dyDescent="0.3">
      <c r="C246">
        <v>0.13811178800000001</v>
      </c>
      <c r="D246">
        <v>7.0490501999999997E-2</v>
      </c>
      <c r="E246">
        <v>5.5590494999999997E-2</v>
      </c>
      <c r="F246">
        <v>5.0933992999999997E-2</v>
      </c>
      <c r="G246">
        <v>8.1073222E-2</v>
      </c>
      <c r="K246">
        <v>0.13269159799999999</v>
      </c>
      <c r="L246">
        <v>0.120275402</v>
      </c>
      <c r="P246">
        <v>1.579191E-3</v>
      </c>
      <c r="Q246">
        <v>6.9210911E-2</v>
      </c>
      <c r="R246">
        <v>9.7206710000000002E-3</v>
      </c>
      <c r="S246">
        <v>1.9656226999999998E-2</v>
      </c>
      <c r="W246">
        <v>4.2335000000000002E-4</v>
      </c>
      <c r="X246">
        <v>0.17800964999999999</v>
      </c>
      <c r="AB246">
        <v>3.2951945000000003E-2</v>
      </c>
      <c r="AC246">
        <v>2.8727399999999999E-3</v>
      </c>
      <c r="AD246">
        <v>3.6408314999999997E-2</v>
      </c>
      <c r="AP246" s="422"/>
    </row>
    <row r="247" spans="1:42" x14ac:dyDescent="0.3">
      <c r="AP247" s="422"/>
    </row>
    <row r="248" spans="1:42" x14ac:dyDescent="0.3">
      <c r="A248" s="414" t="s">
        <v>111</v>
      </c>
      <c r="C248" t="s">
        <v>36</v>
      </c>
      <c r="D248" t="s">
        <v>37</v>
      </c>
      <c r="E248" t="s">
        <v>38</v>
      </c>
      <c r="F248" t="s">
        <v>39</v>
      </c>
      <c r="G248" t="s">
        <v>40</v>
      </c>
      <c r="K248" t="s">
        <v>41</v>
      </c>
      <c r="L248" t="s">
        <v>42</v>
      </c>
      <c r="P248" t="s">
        <v>43</v>
      </c>
      <c r="Q248" t="s">
        <v>25</v>
      </c>
      <c r="R248" t="s">
        <v>26</v>
      </c>
      <c r="S248" t="s">
        <v>27</v>
      </c>
      <c r="W248" t="s">
        <v>28</v>
      </c>
      <c r="X248" t="s">
        <v>44</v>
      </c>
      <c r="AB248" t="s">
        <v>30</v>
      </c>
      <c r="AC248" t="s">
        <v>45</v>
      </c>
      <c r="AD248" t="s">
        <v>32</v>
      </c>
      <c r="AP248" s="422"/>
    </row>
    <row r="249" spans="1:42" x14ac:dyDescent="0.3">
      <c r="A249" t="s">
        <v>46</v>
      </c>
      <c r="AP249" s="422"/>
    </row>
    <row r="250" spans="1:42" x14ac:dyDescent="0.3">
      <c r="A250" t="s">
        <v>50</v>
      </c>
      <c r="C250" s="415">
        <v>0.46885010799999999</v>
      </c>
      <c r="D250" s="415">
        <v>0.480881049</v>
      </c>
      <c r="E250" s="415">
        <v>1.4497500240000001</v>
      </c>
      <c r="F250" s="415">
        <v>0.81020847100000004</v>
      </c>
      <c r="G250" s="415">
        <v>0.411806277</v>
      </c>
      <c r="H250">
        <v>2.622629E-3</v>
      </c>
      <c r="I250">
        <v>1.039086E-3</v>
      </c>
      <c r="K250" s="416">
        <v>0.72486746499999999</v>
      </c>
      <c r="L250" s="416">
        <v>0.91688289199999995</v>
      </c>
      <c r="M250">
        <v>4.9393469000000002E-2</v>
      </c>
      <c r="N250">
        <v>1.2494918000000001E-2</v>
      </c>
      <c r="P250" s="417">
        <v>53.23</v>
      </c>
      <c r="Q250" s="417">
        <v>0.34017999999999998</v>
      </c>
      <c r="R250" s="417">
        <v>8534.6</v>
      </c>
      <c r="S250" s="417">
        <v>717.81</v>
      </c>
      <c r="T250">
        <v>0</v>
      </c>
      <c r="U250">
        <v>0</v>
      </c>
      <c r="W250" s="420">
        <v>38.4</v>
      </c>
      <c r="X250" s="420">
        <v>61.84</v>
      </c>
      <c r="Y250">
        <v>0.18403180199999999</v>
      </c>
      <c r="Z250">
        <v>3.2837347000000003E-2</v>
      </c>
      <c r="AB250" s="421">
        <v>40.1</v>
      </c>
      <c r="AC250" s="421">
        <v>2.77</v>
      </c>
      <c r="AD250" s="421">
        <v>23.8</v>
      </c>
      <c r="AE250">
        <v>0</v>
      </c>
      <c r="AF250">
        <v>0</v>
      </c>
      <c r="AH250">
        <v>0.197661537301171</v>
      </c>
      <c r="AI250">
        <v>4.6371350999999998E-2</v>
      </c>
      <c r="AP250" s="422">
        <v>0.23946146198068</v>
      </c>
    </row>
    <row r="251" spans="1:42" x14ac:dyDescent="0.3">
      <c r="A251" t="s">
        <v>51</v>
      </c>
      <c r="C251" s="415">
        <v>0.48971047699999998</v>
      </c>
      <c r="D251" s="415">
        <v>0.52856601800000003</v>
      </c>
      <c r="E251" s="415">
        <v>1.463948799</v>
      </c>
      <c r="F251" s="415">
        <v>0.83630304300000002</v>
      </c>
      <c r="G251" s="415">
        <v>0.41359679500000002</v>
      </c>
      <c r="H251">
        <v>3.5359287000000003E-2</v>
      </c>
      <c r="I251">
        <v>1.400935E-2</v>
      </c>
      <c r="K251" s="416">
        <v>0.77276514399999996</v>
      </c>
      <c r="L251" s="416">
        <v>0.91084856800000003</v>
      </c>
      <c r="M251">
        <v>5.8058485999999999E-2</v>
      </c>
      <c r="N251">
        <v>1.4686881000000001E-2</v>
      </c>
      <c r="P251" s="417">
        <v>54.51</v>
      </c>
      <c r="Q251" s="417">
        <v>0.32699363100000001</v>
      </c>
      <c r="R251" s="417">
        <v>9691.8037700000004</v>
      </c>
      <c r="S251" s="417">
        <v>864</v>
      </c>
      <c r="T251">
        <v>3.5954887999999997E-2</v>
      </c>
      <c r="U251">
        <v>3.6014929999999999E-3</v>
      </c>
      <c r="W251" s="420">
        <v>38.4</v>
      </c>
      <c r="X251" s="420">
        <v>65.73</v>
      </c>
      <c r="Y251">
        <v>5.3634045999999998E-2</v>
      </c>
      <c r="Z251">
        <v>9.5700839999999995E-3</v>
      </c>
      <c r="AB251" s="421">
        <v>43.1</v>
      </c>
      <c r="AC251" s="421">
        <v>2.81</v>
      </c>
      <c r="AD251" s="421">
        <v>24.6</v>
      </c>
      <c r="AE251">
        <v>1.9887426999999999E-2</v>
      </c>
      <c r="AF251">
        <v>1.436529E-3</v>
      </c>
      <c r="AH251">
        <v>0.190989824646947</v>
      </c>
      <c r="AI251">
        <v>4.3304336999999998E-2</v>
      </c>
      <c r="AP251" s="422">
        <v>0.28880235738036197</v>
      </c>
    </row>
    <row r="252" spans="1:42" x14ac:dyDescent="0.3">
      <c r="A252" t="s">
        <v>52</v>
      </c>
      <c r="C252" s="415">
        <v>0.50520934299999998</v>
      </c>
      <c r="D252" s="415">
        <v>0.54266111699999997</v>
      </c>
      <c r="E252" s="415">
        <v>1.480779976</v>
      </c>
      <c r="F252" s="415">
        <v>0.85944086500000005</v>
      </c>
      <c r="G252" s="415">
        <v>0.41551131699999999</v>
      </c>
      <c r="H252">
        <v>5.0664952999999999E-2</v>
      </c>
      <c r="I252">
        <v>2.0073454000000001E-2</v>
      </c>
      <c r="K252" s="416">
        <v>0.81587699800000002</v>
      </c>
      <c r="L252" s="416">
        <v>0.90469394800000003</v>
      </c>
      <c r="M252">
        <v>7.3417863999999999E-2</v>
      </c>
      <c r="N252">
        <v>1.8572297000000001E-2</v>
      </c>
      <c r="P252" s="417">
        <v>55.73</v>
      </c>
      <c r="Q252" s="417">
        <v>0.31380295899999999</v>
      </c>
      <c r="R252" s="417">
        <v>10849.056549999999</v>
      </c>
      <c r="S252" s="417">
        <v>1010.1893</v>
      </c>
      <c r="T252">
        <v>7.1722908000000002E-2</v>
      </c>
      <c r="U252">
        <v>7.1842679999999997E-3</v>
      </c>
      <c r="W252" s="420">
        <v>39.6</v>
      </c>
      <c r="X252" s="420">
        <v>67.33</v>
      </c>
      <c r="Y252" s="418">
        <v>6.0099999999999997E-5</v>
      </c>
      <c r="Z252" s="418">
        <v>1.0699999999999999E-5</v>
      </c>
      <c r="AB252" s="421">
        <v>45.3</v>
      </c>
      <c r="AC252" s="421">
        <v>3.03</v>
      </c>
      <c r="AD252" s="421">
        <v>25.4</v>
      </c>
      <c r="AE252">
        <v>3.6058440999999997E-2</v>
      </c>
      <c r="AF252">
        <v>2.6046089999999999E-3</v>
      </c>
      <c r="AH252">
        <v>0.217738252938555</v>
      </c>
      <c r="AI252">
        <v>4.8445354000000003E-2</v>
      </c>
      <c r="AP252" s="422">
        <v>0.34830991566895098</v>
      </c>
    </row>
    <row r="253" spans="1:42" x14ac:dyDescent="0.3">
      <c r="A253" t="s">
        <v>53</v>
      </c>
      <c r="C253" s="415">
        <v>0.55466222600000004</v>
      </c>
      <c r="D253" s="415">
        <v>0.55792578500000001</v>
      </c>
      <c r="E253" s="415">
        <v>1.5192064700000001</v>
      </c>
      <c r="F253" s="415">
        <v>0.91044338700000005</v>
      </c>
      <c r="G253" s="415">
        <v>0.422683321</v>
      </c>
      <c r="H253">
        <v>8.5086909000000002E-2</v>
      </c>
      <c r="I253">
        <v>3.3711432999999999E-2</v>
      </c>
      <c r="K253" s="416">
        <v>0.85026070399999998</v>
      </c>
      <c r="L253" s="416">
        <v>0.898290598</v>
      </c>
      <c r="M253">
        <v>8.8966832999999995E-2</v>
      </c>
      <c r="N253">
        <v>2.2505673E-2</v>
      </c>
      <c r="P253" s="417">
        <v>57.18</v>
      </c>
      <c r="Q253" s="417">
        <v>0.30119828900000001</v>
      </c>
      <c r="R253" s="417">
        <v>11843.885689999999</v>
      </c>
      <c r="S253" s="417">
        <v>1118.1495</v>
      </c>
      <c r="T253">
        <v>0.10510132599999999</v>
      </c>
      <c r="U253">
        <v>1.0527685E-2</v>
      </c>
      <c r="W253" s="420">
        <v>39.6</v>
      </c>
      <c r="X253" s="420">
        <v>65.61</v>
      </c>
      <c r="Y253">
        <v>5.7656626000000002E-2</v>
      </c>
      <c r="Z253">
        <v>1.0287845E-2</v>
      </c>
      <c r="AB253" s="421">
        <v>46.8</v>
      </c>
      <c r="AC253" s="421">
        <v>3.17</v>
      </c>
      <c r="AD253" s="421">
        <v>26.2</v>
      </c>
      <c r="AE253">
        <v>4.7869063000000003E-2</v>
      </c>
      <c r="AF253">
        <v>3.4577259999999999E-3</v>
      </c>
      <c r="AH253">
        <v>0.360010726566593</v>
      </c>
      <c r="AI253">
        <v>8.0490361999999996E-2</v>
      </c>
      <c r="AP253" s="422">
        <v>0.42007897184000298</v>
      </c>
    </row>
    <row r="254" spans="1:42" x14ac:dyDescent="0.3">
      <c r="A254" t="s">
        <v>54</v>
      </c>
      <c r="C254" s="415">
        <v>0.53311536000000004</v>
      </c>
      <c r="D254" s="415">
        <v>0.58834385099999997</v>
      </c>
      <c r="E254" s="415">
        <v>1.50773073</v>
      </c>
      <c r="F254" s="415">
        <v>0.91818199099999998</v>
      </c>
      <c r="G254" s="415">
        <v>0.43610312400000001</v>
      </c>
      <c r="H254">
        <v>9.0162932000000001E-2</v>
      </c>
      <c r="I254">
        <v>3.5722553999999997E-2</v>
      </c>
      <c r="K254" s="416">
        <v>0.79838140800000001</v>
      </c>
      <c r="L254" s="416">
        <v>0.89129991500000005</v>
      </c>
      <c r="M254">
        <v>6.3627232000000006E-2</v>
      </c>
      <c r="N254">
        <v>1.609559E-2</v>
      </c>
      <c r="P254" s="417">
        <v>58.57</v>
      </c>
      <c r="Q254" s="417">
        <v>0.30126250100000002</v>
      </c>
      <c r="R254" s="417">
        <v>12724.96925</v>
      </c>
      <c r="S254" s="417">
        <v>1156.5968</v>
      </c>
      <c r="T254">
        <v>0.105759197</v>
      </c>
      <c r="U254">
        <v>1.0593580999999999E-2</v>
      </c>
      <c r="W254" s="420">
        <v>39.6</v>
      </c>
      <c r="X254" s="420">
        <v>65.849999999999994</v>
      </c>
      <c r="Y254">
        <v>4.9611523999999997E-2</v>
      </c>
      <c r="Z254">
        <v>8.8523330000000004E-3</v>
      </c>
      <c r="AB254" s="421">
        <v>51.4</v>
      </c>
      <c r="AC254" s="421">
        <v>3.24</v>
      </c>
      <c r="AD254" s="421">
        <v>27</v>
      </c>
      <c r="AE254">
        <v>7.6751309000000004E-2</v>
      </c>
      <c r="AF254">
        <v>5.5439770000000003E-3</v>
      </c>
      <c r="AH254">
        <v>0.344696834417072</v>
      </c>
      <c r="AI254">
        <v>7.6808034999999997E-2</v>
      </c>
      <c r="AK254">
        <v>0.197354522</v>
      </c>
      <c r="AL254">
        <v>4.3304336999999998E-2</v>
      </c>
      <c r="AM254">
        <v>0.1</v>
      </c>
      <c r="AN254">
        <v>5.3981411E-2</v>
      </c>
      <c r="AP254" s="422">
        <v>0.50663600042289703</v>
      </c>
    </row>
    <row r="255" spans="1:42" x14ac:dyDescent="0.3">
      <c r="A255" t="s">
        <v>55</v>
      </c>
      <c r="C255" s="415">
        <v>0.5435799</v>
      </c>
      <c r="D255" s="415">
        <v>0.589392464</v>
      </c>
      <c r="E255" s="415">
        <v>1.5195362779999999</v>
      </c>
      <c r="F255" s="415">
        <v>0.92687026100000003</v>
      </c>
      <c r="G255" s="415">
        <v>0.41880868900000001</v>
      </c>
      <c r="H255">
        <v>9.5966340999999997E-2</v>
      </c>
      <c r="I255">
        <v>3.8021864000000002E-2</v>
      </c>
      <c r="K255" s="416">
        <v>0.82795507899999998</v>
      </c>
      <c r="L255" s="416">
        <v>0.88683943099999996</v>
      </c>
      <c r="M255">
        <v>7.6338629000000005E-2</v>
      </c>
      <c r="N255">
        <v>1.9311154000000001E-2</v>
      </c>
      <c r="P255" s="417">
        <v>59.88</v>
      </c>
      <c r="Q255" s="417">
        <v>0.28647159900000002</v>
      </c>
      <c r="R255" s="417">
        <v>13812.0877</v>
      </c>
      <c r="S255" s="417">
        <v>1330.6663000000001</v>
      </c>
      <c r="T255">
        <v>0.14408415999999999</v>
      </c>
      <c r="U255">
        <v>1.4432478E-2</v>
      </c>
      <c r="W255" s="420">
        <v>39.6</v>
      </c>
      <c r="X255" s="420">
        <v>66.31</v>
      </c>
      <c r="Y255">
        <v>3.4191750999999999E-2</v>
      </c>
      <c r="Z255">
        <v>6.1009369999999999E-3</v>
      </c>
      <c r="AB255" s="421">
        <v>56</v>
      </c>
      <c r="AC255" s="421">
        <v>3.23</v>
      </c>
      <c r="AD255" s="421">
        <v>27.9</v>
      </c>
      <c r="AE255">
        <v>0.105849813</v>
      </c>
      <c r="AF255">
        <v>7.64585E-3</v>
      </c>
      <c r="AH255">
        <v>0.38604688389827102</v>
      </c>
      <c r="AI255">
        <v>8.5512282999999994E-2</v>
      </c>
      <c r="AP255" s="422">
        <v>0.61102805455892395</v>
      </c>
    </row>
    <row r="256" spans="1:42" x14ac:dyDescent="0.3">
      <c r="A256" t="s">
        <v>56</v>
      </c>
      <c r="C256" s="415">
        <v>0.56763288899999997</v>
      </c>
      <c r="D256" s="415">
        <v>0.57956340100000003</v>
      </c>
      <c r="E256" s="415">
        <v>1.5898486700000001</v>
      </c>
      <c r="F256" s="415">
        <v>0.96895628</v>
      </c>
      <c r="G256" s="415">
        <v>0.40150584</v>
      </c>
      <c r="H256">
        <v>0.11310484</v>
      </c>
      <c r="I256">
        <v>4.4812137000000002E-2</v>
      </c>
      <c r="K256" s="416">
        <v>0.88451512300000001</v>
      </c>
      <c r="L256" s="416">
        <v>0.84541152600000002</v>
      </c>
      <c r="M256">
        <v>0.101920988</v>
      </c>
      <c r="N256">
        <v>2.5782645999999999E-2</v>
      </c>
      <c r="P256" s="417">
        <v>61</v>
      </c>
      <c r="Q256" s="417">
        <v>0.281668052</v>
      </c>
      <c r="R256" s="417">
        <v>14977.81998</v>
      </c>
      <c r="S256" s="417">
        <v>1551.4295</v>
      </c>
      <c r="T256">
        <v>0.15939266199999999</v>
      </c>
      <c r="U256">
        <v>1.5965884999999999E-2</v>
      </c>
      <c r="W256" s="420">
        <v>39.6</v>
      </c>
      <c r="X256" s="420">
        <v>65.099999999999994</v>
      </c>
      <c r="Y256">
        <v>7.4752472E-2</v>
      </c>
      <c r="Z256">
        <v>1.3338308E-2</v>
      </c>
      <c r="AB256" s="421">
        <v>60.6</v>
      </c>
      <c r="AC256" s="421">
        <v>2.91</v>
      </c>
      <c r="AD256" s="421">
        <v>31.9</v>
      </c>
      <c r="AE256">
        <v>0.141657475</v>
      </c>
      <c r="AF256">
        <v>1.0232344000000001E-2</v>
      </c>
      <c r="AH256">
        <v>0.49393847921595602</v>
      </c>
      <c r="AI256">
        <v>0.11013132</v>
      </c>
      <c r="AP256" s="422">
        <v>0.73693003092243303</v>
      </c>
    </row>
    <row r="257" spans="1:42" x14ac:dyDescent="0.3">
      <c r="A257" t="s">
        <v>57</v>
      </c>
      <c r="C257" s="415">
        <v>0.57144235200000004</v>
      </c>
      <c r="D257" s="415">
        <v>0.61216499599999996</v>
      </c>
      <c r="E257" s="415">
        <v>1.6390324199999999</v>
      </c>
      <c r="F257" s="415">
        <v>0.96644717499999999</v>
      </c>
      <c r="G257" s="415">
        <v>0.40021401299999998</v>
      </c>
      <c r="H257">
        <v>0.130351626</v>
      </c>
      <c r="I257">
        <v>5.1645313999999998E-2</v>
      </c>
      <c r="K257" s="416">
        <v>0.94697185800000006</v>
      </c>
      <c r="L257" s="416">
        <v>0.80455542400000002</v>
      </c>
      <c r="M257">
        <v>0.134120028</v>
      </c>
      <c r="N257">
        <v>3.3927941000000003E-2</v>
      </c>
      <c r="P257" s="417">
        <v>61.83</v>
      </c>
      <c r="Q257" s="417">
        <v>0.27163973299999999</v>
      </c>
      <c r="R257" s="417">
        <v>16390.860970000002</v>
      </c>
      <c r="S257" s="417">
        <v>1807.6412</v>
      </c>
      <c r="T257">
        <v>0.18317941300000001</v>
      </c>
      <c r="U257">
        <v>1.8348532000000001E-2</v>
      </c>
      <c r="W257" s="420">
        <v>39.6</v>
      </c>
      <c r="X257" s="420">
        <v>63.5</v>
      </c>
      <c r="Y257">
        <v>0.12838651100000001</v>
      </c>
      <c r="Z257">
        <v>2.2908390000000001E-2</v>
      </c>
      <c r="AB257" s="421">
        <v>65.2</v>
      </c>
      <c r="AC257" s="421">
        <v>3.08</v>
      </c>
      <c r="AD257" s="421">
        <v>33.6</v>
      </c>
      <c r="AE257">
        <v>0.17274910299999999</v>
      </c>
      <c r="AF257">
        <v>1.2478186E-2</v>
      </c>
      <c r="AH257">
        <v>0.62203692891947804</v>
      </c>
      <c r="AI257">
        <v>0.13930836299999999</v>
      </c>
      <c r="AP257" s="422">
        <v>0.88877403651679299</v>
      </c>
    </row>
    <row r="258" spans="1:42" x14ac:dyDescent="0.3">
      <c r="A258" t="s">
        <v>58</v>
      </c>
      <c r="C258" s="415">
        <v>0.60141786100000005</v>
      </c>
      <c r="D258" s="415">
        <v>0.65468357200000005</v>
      </c>
      <c r="E258" s="415">
        <v>1.7584101430000001</v>
      </c>
      <c r="F258" s="415">
        <v>1.0243153250000001</v>
      </c>
      <c r="G258" s="415">
        <v>0.413706042</v>
      </c>
      <c r="H258">
        <v>0.17679327</v>
      </c>
      <c r="I258">
        <v>7.0045493E-2</v>
      </c>
      <c r="K258" s="416">
        <v>1.020081588</v>
      </c>
      <c r="L258" s="416">
        <v>0.78938207100000002</v>
      </c>
      <c r="M258">
        <v>0.170813506</v>
      </c>
      <c r="N258">
        <v>4.3210180000000001E-2</v>
      </c>
      <c r="P258" s="417">
        <v>62.89</v>
      </c>
      <c r="Q258" s="417">
        <v>0.297424939</v>
      </c>
      <c r="R258" s="417">
        <v>16305.908799999999</v>
      </c>
      <c r="S258" s="417">
        <v>1382.2982999999999</v>
      </c>
      <c r="T258">
        <v>0.11943611899999999</v>
      </c>
      <c r="U258">
        <v>1.1963557999999999E-2</v>
      </c>
      <c r="W258" s="420">
        <v>39.6</v>
      </c>
      <c r="X258" s="420">
        <v>61.9</v>
      </c>
      <c r="Y258">
        <v>0.182020555</v>
      </c>
      <c r="Z258">
        <v>3.2478474E-2</v>
      </c>
      <c r="AB258" s="421">
        <v>69.8</v>
      </c>
      <c r="AC258" s="421">
        <v>3.21</v>
      </c>
      <c r="AD258" s="421">
        <v>34.299999999999997</v>
      </c>
      <c r="AE258">
        <v>0.20179652000000001</v>
      </c>
      <c r="AF258">
        <v>1.4576367999999999E-2</v>
      </c>
      <c r="AH258">
        <v>0.76051357031579403</v>
      </c>
      <c r="AI258">
        <v>0.172274073</v>
      </c>
      <c r="AP258" s="422">
        <v>1.0719054114236499</v>
      </c>
    </row>
    <row r="259" spans="1:42" x14ac:dyDescent="0.3">
      <c r="A259" t="s">
        <v>59</v>
      </c>
      <c r="C259" s="415">
        <v>0.64267314499999995</v>
      </c>
      <c r="D259" s="415">
        <v>0.67550973000000003</v>
      </c>
      <c r="E259" s="415">
        <v>1.8852997929999999</v>
      </c>
      <c r="F259" s="415">
        <v>1.0894334269999999</v>
      </c>
      <c r="G259" s="415">
        <v>0.41572529899999999</v>
      </c>
      <c r="H259">
        <v>0.219887215</v>
      </c>
      <c r="I259">
        <v>8.7119314000000003E-2</v>
      </c>
      <c r="K259" s="416">
        <v>1.1000069750000001</v>
      </c>
      <c r="L259" s="416">
        <v>0.73778730699999995</v>
      </c>
      <c r="M259">
        <v>0.183342965</v>
      </c>
      <c r="N259">
        <v>4.6379719999999999E-2</v>
      </c>
      <c r="P259" s="417">
        <v>64.09</v>
      </c>
      <c r="Q259" s="417">
        <v>0.31906453800000001</v>
      </c>
      <c r="R259" s="417">
        <v>18259</v>
      </c>
      <c r="S259" s="417">
        <v>2032.3</v>
      </c>
      <c r="T259">
        <v>7.5369327999999999E-2</v>
      </c>
      <c r="U259">
        <v>7.5495190000000002E-3</v>
      </c>
      <c r="W259" s="420">
        <v>39.6</v>
      </c>
      <c r="X259" s="420">
        <v>60.3</v>
      </c>
      <c r="Y259">
        <v>0.23565460199999999</v>
      </c>
      <c r="Z259">
        <v>4.2048558E-2</v>
      </c>
      <c r="AB259" s="421">
        <v>74.400000000000006</v>
      </c>
      <c r="AC259" s="421">
        <v>3.41</v>
      </c>
      <c r="AD259" s="421">
        <v>29.3</v>
      </c>
      <c r="AE259">
        <v>0.19738085</v>
      </c>
      <c r="AF259">
        <v>1.4257410999999999E-2</v>
      </c>
      <c r="AH259">
        <v>0.86657352173987201</v>
      </c>
      <c r="AI259">
        <v>0.197354522</v>
      </c>
      <c r="AP259" s="422">
        <v>1.29277089994921</v>
      </c>
    </row>
    <row r="260" spans="1:42" x14ac:dyDescent="0.3">
      <c r="C260">
        <v>0.25265498199999997</v>
      </c>
      <c r="D260">
        <v>0.27848656700000002</v>
      </c>
      <c r="E260">
        <v>0.218468465</v>
      </c>
      <c r="F260">
        <v>0.233621948</v>
      </c>
      <c r="G260">
        <v>1.6768037999999999E-2</v>
      </c>
      <c r="K260">
        <v>0.76700833400000001</v>
      </c>
      <c r="L260">
        <v>0.23299166599999999</v>
      </c>
      <c r="P260">
        <v>6.4212310000000003E-3</v>
      </c>
      <c r="Q260">
        <v>0.73418835999999998</v>
      </c>
      <c r="R260">
        <v>9.4433504000000001E-2</v>
      </c>
      <c r="S260">
        <v>0.16495690499999999</v>
      </c>
      <c r="W260">
        <v>2.5181599999999998E-4</v>
      </c>
      <c r="X260">
        <v>0.99974818399999998</v>
      </c>
      <c r="AB260">
        <v>0.67852570700000003</v>
      </c>
      <c r="AC260">
        <v>6.6476011000000002E-2</v>
      </c>
      <c r="AD260">
        <v>0.25499828200000002</v>
      </c>
      <c r="AP260" s="422"/>
    </row>
    <row r="261" spans="1:42" x14ac:dyDescent="0.3">
      <c r="C261">
        <v>0.10010190400000001</v>
      </c>
      <c r="D261">
        <v>0.110336378</v>
      </c>
      <c r="E261">
        <v>8.6557205999999998E-2</v>
      </c>
      <c r="F261">
        <v>9.2561015999999996E-2</v>
      </c>
      <c r="G261">
        <v>6.6434969999999999E-3</v>
      </c>
      <c r="K261">
        <v>0.194027797</v>
      </c>
      <c r="L261">
        <v>5.8939203000000003E-2</v>
      </c>
      <c r="P261">
        <v>6.4319500000000005E-4</v>
      </c>
      <c r="Q261">
        <v>7.3541444999999997E-2</v>
      </c>
      <c r="R261">
        <v>9.4591209999999992E-3</v>
      </c>
      <c r="S261">
        <v>1.6523237999999999E-2</v>
      </c>
      <c r="W261" s="418">
        <v>4.49E-5</v>
      </c>
      <c r="X261">
        <v>0.17838806800000001</v>
      </c>
      <c r="AB261">
        <v>4.9011947E-2</v>
      </c>
      <c r="AC261">
        <v>4.8017620000000002E-3</v>
      </c>
      <c r="AD261">
        <v>1.8419291000000001E-2</v>
      </c>
      <c r="AP261" s="422"/>
    </row>
    <row r="262" spans="1:42" x14ac:dyDescent="0.3">
      <c r="AP262" s="422"/>
    </row>
    <row r="263" spans="1:42" x14ac:dyDescent="0.3">
      <c r="A263" s="414" t="s">
        <v>112</v>
      </c>
      <c r="C263" t="s">
        <v>36</v>
      </c>
      <c r="D263" t="s">
        <v>37</v>
      </c>
      <c r="E263" t="s">
        <v>38</v>
      </c>
      <c r="F263" t="s">
        <v>39</v>
      </c>
      <c r="G263" t="s">
        <v>40</v>
      </c>
      <c r="K263" t="s">
        <v>41</v>
      </c>
      <c r="L263" t="s">
        <v>42</v>
      </c>
      <c r="P263" t="s">
        <v>43</v>
      </c>
      <c r="Q263" t="s">
        <v>25</v>
      </c>
      <c r="R263" t="s">
        <v>26</v>
      </c>
      <c r="S263" t="s">
        <v>27</v>
      </c>
      <c r="W263" t="s">
        <v>28</v>
      </c>
      <c r="X263" t="s">
        <v>44</v>
      </c>
      <c r="AB263" t="s">
        <v>30</v>
      </c>
      <c r="AC263" t="s">
        <v>45</v>
      </c>
      <c r="AD263" t="s">
        <v>32</v>
      </c>
      <c r="AP263" s="422"/>
    </row>
    <row r="264" spans="1:42" x14ac:dyDescent="0.3">
      <c r="A264" t="s">
        <v>46</v>
      </c>
      <c r="AP264" s="422"/>
    </row>
    <row r="265" spans="1:42" x14ac:dyDescent="0.3">
      <c r="A265" t="s">
        <v>50</v>
      </c>
      <c r="C265" s="415">
        <v>0.72179868000000003</v>
      </c>
      <c r="D265" s="415">
        <v>0.64021216400000003</v>
      </c>
      <c r="E265" s="415">
        <v>1.9565346530000001</v>
      </c>
      <c r="F265" s="415">
        <v>1.1728618580000001</v>
      </c>
      <c r="G265" s="415">
        <v>0.37348815800000001</v>
      </c>
      <c r="H265">
        <v>1.0607315000000001E-2</v>
      </c>
      <c r="I265">
        <v>4.202618E-3</v>
      </c>
      <c r="K265" s="416">
        <v>1.22330033</v>
      </c>
      <c r="L265" s="416">
        <v>0.64370258000000002</v>
      </c>
      <c r="M265">
        <v>5.2585380000000001E-2</v>
      </c>
      <c r="N265">
        <v>1.3302365999999999E-2</v>
      </c>
      <c r="P265" s="417">
        <v>46.22</v>
      </c>
      <c r="Q265" s="417">
        <v>0.37015669899999998</v>
      </c>
      <c r="R265" s="417">
        <v>7996.9</v>
      </c>
      <c r="S265" s="417">
        <v>400.22</v>
      </c>
      <c r="T265">
        <v>0</v>
      </c>
      <c r="U265">
        <v>0</v>
      </c>
      <c r="W265" s="420">
        <v>47.8</v>
      </c>
      <c r="X265" s="420">
        <v>40.61</v>
      </c>
      <c r="Y265">
        <v>0.27955139600000001</v>
      </c>
      <c r="Z265">
        <v>4.9881193999999997E-2</v>
      </c>
      <c r="AB265" s="421">
        <v>33.299999999999997</v>
      </c>
      <c r="AC265" s="421">
        <v>3.64</v>
      </c>
      <c r="AD265" s="421">
        <v>17.100000000000001</v>
      </c>
      <c r="AE265">
        <v>0</v>
      </c>
      <c r="AF265">
        <v>0</v>
      </c>
      <c r="AH265">
        <v>0.250553113467953</v>
      </c>
      <c r="AI265">
        <v>6.7386178000000005E-2</v>
      </c>
      <c r="AP265" s="422">
        <v>0.18734739133894199</v>
      </c>
    </row>
    <row r="266" spans="1:42" x14ac:dyDescent="0.3">
      <c r="A266" t="s">
        <v>51</v>
      </c>
      <c r="C266" s="415">
        <v>0.72045788600000005</v>
      </c>
      <c r="D266" s="415">
        <v>0.74329437300000001</v>
      </c>
      <c r="E266" s="415">
        <v>2.0129340880000002</v>
      </c>
      <c r="F266" s="415">
        <v>1.2073719730000001</v>
      </c>
      <c r="G266" s="415">
        <v>0.36716531000000002</v>
      </c>
      <c r="H266">
        <v>5.2617248999999998E-2</v>
      </c>
      <c r="I266">
        <v>2.0846954000000001E-2</v>
      </c>
      <c r="K266" s="416">
        <v>1.309552958</v>
      </c>
      <c r="L266" s="416">
        <v>0.62871212099999996</v>
      </c>
      <c r="M266">
        <v>5.5319618000000001E-2</v>
      </c>
      <c r="N266">
        <v>1.3994038E-2</v>
      </c>
      <c r="P266" s="417">
        <v>47.63</v>
      </c>
      <c r="Q266" s="417">
        <v>0.34584771600000003</v>
      </c>
      <c r="R266" s="417">
        <v>9028.5532000000003</v>
      </c>
      <c r="S266" s="417">
        <v>798.8</v>
      </c>
      <c r="T266">
        <v>4.7817396999999998E-2</v>
      </c>
      <c r="U266">
        <v>4.7897249999999999E-3</v>
      </c>
      <c r="W266" s="420">
        <v>47.8</v>
      </c>
      <c r="X266" s="420">
        <v>41.73</v>
      </c>
      <c r="Y266">
        <v>0.21257469300000001</v>
      </c>
      <c r="Z266">
        <v>3.793034E-2</v>
      </c>
      <c r="AB266" s="421">
        <v>36.299999999999997</v>
      </c>
      <c r="AC266" s="421">
        <v>3.84</v>
      </c>
      <c r="AD266" s="421">
        <v>18</v>
      </c>
      <c r="AE266">
        <v>2.0217156E-2</v>
      </c>
      <c r="AF266">
        <v>1.460346E-3</v>
      </c>
      <c r="AH266">
        <v>0.30542976582749498</v>
      </c>
      <c r="AI266">
        <v>7.9021403000000004E-2</v>
      </c>
      <c r="AP266" s="422">
        <v>0.22133601658584801</v>
      </c>
    </row>
    <row r="267" spans="1:42" x14ac:dyDescent="0.3">
      <c r="A267" t="s">
        <v>52</v>
      </c>
      <c r="C267" s="415">
        <v>0.74209206999999999</v>
      </c>
      <c r="D267" s="415">
        <v>0.74757773000000005</v>
      </c>
      <c r="E267" s="415">
        <v>2.024254037</v>
      </c>
      <c r="F267" s="415">
        <v>1.220930345</v>
      </c>
      <c r="G267" s="415">
        <v>0.36399407499999997</v>
      </c>
      <c r="H267">
        <v>5.6862985999999997E-2</v>
      </c>
      <c r="I267">
        <v>2.2529114999999999E-2</v>
      </c>
      <c r="K267" s="416">
        <v>1.3671005060000001</v>
      </c>
      <c r="L267" s="416">
        <v>0.62759038</v>
      </c>
      <c r="M267">
        <v>6.2133042999999999E-2</v>
      </c>
      <c r="N267">
        <v>1.571761E-2</v>
      </c>
      <c r="P267" s="417">
        <v>48.98</v>
      </c>
      <c r="Q267" s="417">
        <v>0.342961764</v>
      </c>
      <c r="R267" s="417">
        <v>10060.165300000001</v>
      </c>
      <c r="S267" s="417">
        <v>1112.1156570000001</v>
      </c>
      <c r="T267">
        <v>5.9062979000000002E-2</v>
      </c>
      <c r="U267">
        <v>5.9161609999999996E-3</v>
      </c>
      <c r="W267" s="420">
        <v>49.7</v>
      </c>
      <c r="X267" s="420">
        <v>42.59</v>
      </c>
      <c r="Y267">
        <v>0.16107777000000001</v>
      </c>
      <c r="Z267">
        <v>2.8741590000000001E-2</v>
      </c>
      <c r="AB267" s="421">
        <v>38.6</v>
      </c>
      <c r="AC267" s="421">
        <v>3.88</v>
      </c>
      <c r="AD267" s="421">
        <v>18.899999999999999</v>
      </c>
      <c r="AE267">
        <v>3.6122636999999999E-2</v>
      </c>
      <c r="AF267">
        <v>2.609246E-3</v>
      </c>
      <c r="AH267">
        <v>0.29766809862150401</v>
      </c>
      <c r="AI267">
        <v>7.5513722000000005E-2</v>
      </c>
      <c r="AP267" s="422">
        <v>0.26141022697098398</v>
      </c>
    </row>
    <row r="268" spans="1:42" x14ac:dyDescent="0.3">
      <c r="A268" t="s">
        <v>53</v>
      </c>
      <c r="C268" s="415">
        <v>0.74555684099999997</v>
      </c>
      <c r="D268" s="415">
        <v>0.76237289799999997</v>
      </c>
      <c r="E268" s="415">
        <v>2.013209002</v>
      </c>
      <c r="F268" s="415">
        <v>1.2176931230000001</v>
      </c>
      <c r="G268" s="415">
        <v>0.37085754700000001</v>
      </c>
      <c r="H268">
        <v>6.3404928999999999E-2</v>
      </c>
      <c r="I268">
        <v>2.5121033000000001E-2</v>
      </c>
      <c r="K268" s="416">
        <v>1.4201869789999999</v>
      </c>
      <c r="L268" s="416">
        <v>0.62739228999999996</v>
      </c>
      <c r="M268">
        <v>7.0258068000000007E-2</v>
      </c>
      <c r="N268">
        <v>1.7772973000000001E-2</v>
      </c>
      <c r="P268" s="417">
        <v>50.79</v>
      </c>
      <c r="Q268" s="417">
        <v>0.329074902</v>
      </c>
      <c r="R268" s="417">
        <v>10992.547699999999</v>
      </c>
      <c r="S268" s="417">
        <v>1276.392427</v>
      </c>
      <c r="T268">
        <v>8.4948068000000002E-2</v>
      </c>
      <c r="U268">
        <v>8.5089929999999994E-3</v>
      </c>
      <c r="W268" s="420">
        <v>49.7</v>
      </c>
      <c r="X268" s="420">
        <v>43.64</v>
      </c>
      <c r="Y268">
        <v>9.8203567000000005E-2</v>
      </c>
      <c r="Z268">
        <v>1.7522757E-2</v>
      </c>
      <c r="AB268" s="421">
        <v>39.9</v>
      </c>
      <c r="AC268" s="421">
        <v>4.09</v>
      </c>
      <c r="AD268" s="421">
        <v>19.8</v>
      </c>
      <c r="AE268">
        <v>4.7959210000000002E-2</v>
      </c>
      <c r="AF268">
        <v>3.4642380000000001E-3</v>
      </c>
      <c r="AH268">
        <v>0.29451281991714301</v>
      </c>
      <c r="AI268">
        <v>7.2389993999999999E-2</v>
      </c>
      <c r="AP268" s="422">
        <v>0.30658441714124202</v>
      </c>
    </row>
    <row r="269" spans="1:42" x14ac:dyDescent="0.3">
      <c r="A269" t="s">
        <v>54</v>
      </c>
      <c r="C269" s="415">
        <v>0.73572444400000003</v>
      </c>
      <c r="D269" s="415">
        <v>0.76961457799999999</v>
      </c>
      <c r="E269" s="415">
        <v>2.0106298360000001</v>
      </c>
      <c r="F269" s="415">
        <v>1.207766288</v>
      </c>
      <c r="G269" s="415">
        <v>0.37657587100000001</v>
      </c>
      <c r="H269">
        <v>6.5518062000000002E-2</v>
      </c>
      <c r="I269">
        <v>2.5958255999999999E-2</v>
      </c>
      <c r="K269" s="416">
        <v>1.4697471499999999</v>
      </c>
      <c r="L269" s="416">
        <v>0.62621886800000004</v>
      </c>
      <c r="M269">
        <v>7.8769546999999995E-2</v>
      </c>
      <c r="N269">
        <v>1.9926096000000001E-2</v>
      </c>
      <c r="P269" s="417">
        <v>52.7</v>
      </c>
      <c r="Q269" s="417">
        <v>0.31709842100000002</v>
      </c>
      <c r="R269" s="417">
        <v>11930.409900000001</v>
      </c>
      <c r="S269" s="417">
        <v>1477.3242279999999</v>
      </c>
      <c r="T269">
        <v>0.108401943</v>
      </c>
      <c r="U269">
        <v>1.0858296999999999E-2</v>
      </c>
      <c r="W269" s="420">
        <v>49.7</v>
      </c>
      <c r="X269" s="420">
        <v>43.69</v>
      </c>
      <c r="Y269">
        <v>9.5209558E-2</v>
      </c>
      <c r="Z269">
        <v>1.6988527E-2</v>
      </c>
      <c r="AB269" s="421">
        <v>44.4</v>
      </c>
      <c r="AC269" s="421">
        <v>4.1500000000000004</v>
      </c>
      <c r="AD269" s="421">
        <v>20.7</v>
      </c>
      <c r="AE269">
        <v>7.4874079999999996E-2</v>
      </c>
      <c r="AF269">
        <v>5.4083789999999996E-3</v>
      </c>
      <c r="AH269">
        <v>0.32704861387578599</v>
      </c>
      <c r="AI269">
        <v>7.9139555E-2</v>
      </c>
      <c r="AK269">
        <v>0.17911975199999999</v>
      </c>
      <c r="AL269">
        <v>6.7386178000000005E-2</v>
      </c>
      <c r="AM269">
        <v>0.1</v>
      </c>
      <c r="AN269">
        <v>3.8270572000000003E-2</v>
      </c>
      <c r="AP269" s="422">
        <v>0.35893545684959699</v>
      </c>
    </row>
    <row r="270" spans="1:42" x14ac:dyDescent="0.3">
      <c r="A270" t="s">
        <v>55</v>
      </c>
      <c r="C270" s="415">
        <v>0.74044808500000003</v>
      </c>
      <c r="D270" s="415">
        <v>0.76918814700000004</v>
      </c>
      <c r="E270" s="415">
        <v>2.0048108889999998</v>
      </c>
      <c r="F270" s="415">
        <v>1.1994579620000001</v>
      </c>
      <c r="G270" s="415">
        <v>0.36421737500000001</v>
      </c>
      <c r="H270">
        <v>6.4491712000000007E-2</v>
      </c>
      <c r="I270">
        <v>2.5551615999999999E-2</v>
      </c>
      <c r="K270" s="416">
        <v>1.5068248609999999</v>
      </c>
      <c r="L270" s="416">
        <v>0.62581034199999996</v>
      </c>
      <c r="M270">
        <v>8.5768907000000005E-2</v>
      </c>
      <c r="N270">
        <v>2.1696703000000001E-2</v>
      </c>
      <c r="P270" s="417">
        <v>54.62</v>
      </c>
      <c r="Q270" s="417">
        <v>0.30529854899999997</v>
      </c>
      <c r="R270" s="417">
        <v>12935.7775</v>
      </c>
      <c r="S270" s="417">
        <v>1710.2296260000001</v>
      </c>
      <c r="T270">
        <v>0.131796161</v>
      </c>
      <c r="U270">
        <v>1.3201625999999999E-2</v>
      </c>
      <c r="W270" s="420">
        <v>49.7</v>
      </c>
      <c r="X270" s="420">
        <v>44.16</v>
      </c>
      <c r="Y270">
        <v>6.7065877999999995E-2</v>
      </c>
      <c r="Z270">
        <v>1.1966766E-2</v>
      </c>
      <c r="AB270" s="421">
        <v>48.9</v>
      </c>
      <c r="AC270" s="421">
        <v>4.97</v>
      </c>
      <c r="AD270" s="421">
        <v>22.2</v>
      </c>
      <c r="AE270">
        <v>0.10771776700000001</v>
      </c>
      <c r="AF270">
        <v>7.780777E-3</v>
      </c>
      <c r="AH270">
        <v>0.33924862604429301</v>
      </c>
      <c r="AI270">
        <v>8.0197487999999997E-2</v>
      </c>
      <c r="AP270" s="422">
        <v>0.41550261234789398</v>
      </c>
    </row>
    <row r="271" spans="1:42" x14ac:dyDescent="0.3">
      <c r="A271" t="s">
        <v>56</v>
      </c>
      <c r="C271" s="415">
        <v>0.77707513900000003</v>
      </c>
      <c r="D271" s="415">
        <v>0.80031875799999996</v>
      </c>
      <c r="E271" s="415">
        <v>2.0850595099999998</v>
      </c>
      <c r="F271" s="415">
        <v>1.22050847</v>
      </c>
      <c r="G271" s="415">
        <v>0.35097601099999998</v>
      </c>
      <c r="H271">
        <v>8.5891917999999998E-2</v>
      </c>
      <c r="I271">
        <v>3.4030378E-2</v>
      </c>
      <c r="K271" s="416">
        <v>1.629410555</v>
      </c>
      <c r="L271" s="416">
        <v>0.58629992500000006</v>
      </c>
      <c r="M271">
        <v>0.107005322</v>
      </c>
      <c r="N271">
        <v>2.7068815E-2</v>
      </c>
      <c r="P271" s="417">
        <v>56.09</v>
      </c>
      <c r="Q271" s="417">
        <v>0.29196189900000002</v>
      </c>
      <c r="R271" s="417">
        <v>14092.5106</v>
      </c>
      <c r="S271" s="417">
        <v>1678.5890649999999</v>
      </c>
      <c r="T271">
        <v>0.147146162</v>
      </c>
      <c r="U271">
        <v>1.4739189999999999E-2</v>
      </c>
      <c r="W271" s="420">
        <v>49.7</v>
      </c>
      <c r="X271" s="420">
        <v>44.56</v>
      </c>
      <c r="Y271">
        <v>4.3113828E-2</v>
      </c>
      <c r="Z271">
        <v>7.6929299999999997E-3</v>
      </c>
      <c r="AB271" s="421">
        <v>53.4</v>
      </c>
      <c r="AC271" s="421">
        <v>4.18</v>
      </c>
      <c r="AD271" s="421">
        <v>27.4</v>
      </c>
      <c r="AE271">
        <v>0.147526879</v>
      </c>
      <c r="AF271">
        <v>1.0656308999999999E-2</v>
      </c>
      <c r="AH271">
        <v>0.39945493939256999</v>
      </c>
      <c r="AI271">
        <v>9.4187621999999999E-2</v>
      </c>
      <c r="AP271" s="422">
        <v>0.47861093698392099</v>
      </c>
    </row>
    <row r="272" spans="1:42" x14ac:dyDescent="0.3">
      <c r="A272" t="s">
        <v>57</v>
      </c>
      <c r="C272" s="415">
        <v>0.81969580099999995</v>
      </c>
      <c r="D272" s="415">
        <v>0.86682188900000001</v>
      </c>
      <c r="E272" s="415">
        <v>2.2381764579999999</v>
      </c>
      <c r="F272" s="415">
        <v>1.2720103599999999</v>
      </c>
      <c r="G272" s="415">
        <v>0.38171539399999999</v>
      </c>
      <c r="H272">
        <v>0.13163925200000001</v>
      </c>
      <c r="I272">
        <v>5.2155472000000001E-2</v>
      </c>
      <c r="K272" s="416">
        <v>1.7832635290000001</v>
      </c>
      <c r="L272" s="416">
        <v>0.54656626500000005</v>
      </c>
      <c r="M272">
        <v>0.13841493599999999</v>
      </c>
      <c r="N272">
        <v>3.5014411000000002E-2</v>
      </c>
      <c r="P272" s="417">
        <v>57.45</v>
      </c>
      <c r="Q272" s="417">
        <v>0.28813355299999999</v>
      </c>
      <c r="R272" s="417">
        <v>15394.7901</v>
      </c>
      <c r="S272" s="417">
        <v>1850.974252</v>
      </c>
      <c r="T272">
        <v>0.15621553299999999</v>
      </c>
      <c r="U272">
        <v>1.5647641E-2</v>
      </c>
      <c r="W272" s="420">
        <v>49.7</v>
      </c>
      <c r="X272" s="420">
        <v>44.8</v>
      </c>
      <c r="Y272">
        <v>2.8742624000000001E-2</v>
      </c>
      <c r="Z272">
        <v>5.1286329999999996E-3</v>
      </c>
      <c r="AB272" s="421">
        <v>57.9</v>
      </c>
      <c r="AC272" s="421">
        <v>4.32</v>
      </c>
      <c r="AD272" s="421">
        <v>27.2</v>
      </c>
      <c r="AE272">
        <v>0.170812098</v>
      </c>
      <c r="AF272">
        <v>1.233827E-2</v>
      </c>
      <c r="AH272">
        <v>0.50293786495519699</v>
      </c>
      <c r="AI272">
        <v>0.120284427</v>
      </c>
      <c r="AP272" s="422">
        <v>0.55235627028982803</v>
      </c>
    </row>
    <row r="273" spans="1:42" x14ac:dyDescent="0.3">
      <c r="A273" t="s">
        <v>58</v>
      </c>
      <c r="C273" s="415">
        <v>0.89514591899999996</v>
      </c>
      <c r="D273" s="415">
        <v>0.94294154299999999</v>
      </c>
      <c r="E273" s="415">
        <v>2.4938782169999998</v>
      </c>
      <c r="F273" s="415">
        <v>1.4116171360000001</v>
      </c>
      <c r="G273" s="415">
        <v>0.42587819999999998</v>
      </c>
      <c r="H273">
        <v>0.20337237499999999</v>
      </c>
      <c r="I273">
        <v>8.0576134999999993E-2</v>
      </c>
      <c r="K273" s="416">
        <v>1.9561648309999999</v>
      </c>
      <c r="L273" s="416">
        <v>0.50689240000000002</v>
      </c>
      <c r="M273">
        <v>0.16848592200000001</v>
      </c>
      <c r="N273">
        <v>4.2621378000000001E-2</v>
      </c>
      <c r="P273" s="417">
        <v>58.76</v>
      </c>
      <c r="Q273" s="417">
        <v>0.309599344</v>
      </c>
      <c r="R273" s="417">
        <v>16584.57</v>
      </c>
      <c r="S273" s="417">
        <v>1783.8306</v>
      </c>
      <c r="T273">
        <v>0.12964201</v>
      </c>
      <c r="U273">
        <v>1.2985851E-2</v>
      </c>
      <c r="W273" s="420">
        <v>49.7</v>
      </c>
      <c r="X273" s="420">
        <v>45.04</v>
      </c>
      <c r="Y273">
        <v>1.4371511999999999E-2</v>
      </c>
      <c r="Z273">
        <v>2.5643520000000002E-3</v>
      </c>
      <c r="AB273" s="421">
        <v>62.4</v>
      </c>
      <c r="AC273" s="421">
        <v>4.2699999999999996</v>
      </c>
      <c r="AD273" s="421">
        <v>27.7</v>
      </c>
      <c r="AE273">
        <v>0.19398531799999999</v>
      </c>
      <c r="AF273">
        <v>1.4012142E-2</v>
      </c>
      <c r="AH273">
        <v>0.62183379240945402</v>
      </c>
      <c r="AI273">
        <v>0.152759858</v>
      </c>
      <c r="AP273" s="422">
        <v>0.64123675842468397</v>
      </c>
    </row>
    <row r="274" spans="1:42" x14ac:dyDescent="0.3">
      <c r="A274" t="s">
        <v>59</v>
      </c>
      <c r="C274" s="415">
        <v>0.98936731700000002</v>
      </c>
      <c r="D274" s="415">
        <v>1.008035657</v>
      </c>
      <c r="E274" s="415">
        <v>2.7367767270000001</v>
      </c>
      <c r="F274" s="415">
        <v>1.5313026970000001</v>
      </c>
      <c r="G274" s="415">
        <v>0.40631476500000002</v>
      </c>
      <c r="H274">
        <v>0.26559420299999997</v>
      </c>
      <c r="I274">
        <v>0.105228423</v>
      </c>
      <c r="K274" s="416">
        <v>2.1485486260000002</v>
      </c>
      <c r="L274" s="416">
        <v>0.469254002</v>
      </c>
      <c r="M274">
        <v>0.18125925600000001</v>
      </c>
      <c r="N274">
        <v>4.5852610000000002E-2</v>
      </c>
      <c r="P274" s="417">
        <v>59.71</v>
      </c>
      <c r="Q274" s="417">
        <v>0.30996360000000001</v>
      </c>
      <c r="R274" s="417">
        <v>18295.2</v>
      </c>
      <c r="S274" s="417">
        <v>2212.1</v>
      </c>
      <c r="T274">
        <v>0.134969748</v>
      </c>
      <c r="U274">
        <v>1.3519514999999999E-2</v>
      </c>
      <c r="W274" s="420">
        <v>49.7</v>
      </c>
      <c r="X274" s="420">
        <v>45.28</v>
      </c>
      <c r="Y274" s="418">
        <v>8.92E-5</v>
      </c>
      <c r="Z274" s="418">
        <v>1.59E-5</v>
      </c>
      <c r="AB274" s="421">
        <v>66.900000000000006</v>
      </c>
      <c r="AC274" s="421">
        <v>4.0999999999999996</v>
      </c>
      <c r="AD274" s="421">
        <v>26.3</v>
      </c>
      <c r="AE274">
        <v>0.20078485400000001</v>
      </c>
      <c r="AF274">
        <v>1.4503291999999999E-2</v>
      </c>
      <c r="AH274">
        <v>0.72149930497046499</v>
      </c>
      <c r="AI274">
        <v>0.17911975199999999</v>
      </c>
      <c r="AP274" s="422">
        <v>0.746656630917923</v>
      </c>
    </row>
    <row r="275" spans="1:42" x14ac:dyDescent="0.3">
      <c r="C275">
        <v>0.22300678400000001</v>
      </c>
      <c r="D275">
        <v>0.317784014</v>
      </c>
      <c r="E275">
        <v>0.25308148899999999</v>
      </c>
      <c r="F275">
        <v>0.14427825</v>
      </c>
      <c r="G275">
        <v>6.1849464E-2</v>
      </c>
      <c r="K275">
        <v>0.75690784300000002</v>
      </c>
      <c r="L275">
        <v>0.243092157</v>
      </c>
      <c r="P275">
        <v>1.2905379999999999E-2</v>
      </c>
      <c r="Q275">
        <v>0.61198039999999998</v>
      </c>
      <c r="R275">
        <v>0.11169674</v>
      </c>
      <c r="S275">
        <v>0.26341747999999998</v>
      </c>
      <c r="W275">
        <v>3.0560299999999999E-4</v>
      </c>
      <c r="X275">
        <v>0.99969439699999996</v>
      </c>
      <c r="AB275">
        <v>0.57549920600000004</v>
      </c>
      <c r="AC275">
        <v>7.2824837000000003E-2</v>
      </c>
      <c r="AD275">
        <v>0.35167595699999998</v>
      </c>
      <c r="AP275" s="422"/>
    </row>
    <row r="276" spans="1:42" x14ac:dyDescent="0.3">
      <c r="C276">
        <v>8.8355288000000004E-2</v>
      </c>
      <c r="D276">
        <v>0.125906026</v>
      </c>
      <c r="E276">
        <v>0.100270886</v>
      </c>
      <c r="F276">
        <v>5.7163042999999997E-2</v>
      </c>
      <c r="G276">
        <v>2.4504758000000001E-2</v>
      </c>
      <c r="K276">
        <v>0.19147270599999999</v>
      </c>
      <c r="L276">
        <v>6.1494293999999998E-2</v>
      </c>
      <c r="P276">
        <v>1.2926929999999999E-3</v>
      </c>
      <c r="Q276">
        <v>6.1300240999999998E-2</v>
      </c>
      <c r="R276">
        <v>1.1188327E-2</v>
      </c>
      <c r="S276">
        <v>2.6385738999999998E-2</v>
      </c>
      <c r="W276" s="418">
        <v>5.4500000000000003E-5</v>
      </c>
      <c r="X276">
        <v>0.17837847000000001</v>
      </c>
      <c r="AB276">
        <v>4.1570033999999999E-2</v>
      </c>
      <c r="AC276">
        <v>5.2603559999999999E-3</v>
      </c>
      <c r="AD276">
        <v>2.5402609E-2</v>
      </c>
      <c r="AG276" s="418"/>
      <c r="AP276" s="422"/>
    </row>
    <row r="277" spans="1:42" x14ac:dyDescent="0.3">
      <c r="AP277" s="422"/>
    </row>
    <row r="278" spans="1:42" x14ac:dyDescent="0.3">
      <c r="A278" s="414" t="s">
        <v>113</v>
      </c>
      <c r="C278" t="s">
        <v>36</v>
      </c>
      <c r="D278" t="s">
        <v>37</v>
      </c>
      <c r="E278" t="s">
        <v>38</v>
      </c>
      <c r="F278" t="s">
        <v>39</v>
      </c>
      <c r="G278" t="s">
        <v>40</v>
      </c>
      <c r="K278" t="s">
        <v>41</v>
      </c>
      <c r="L278" t="s">
        <v>42</v>
      </c>
      <c r="P278" t="s">
        <v>43</v>
      </c>
      <c r="Q278" t="s">
        <v>25</v>
      </c>
      <c r="R278" t="s">
        <v>26</v>
      </c>
      <c r="S278" t="s">
        <v>27</v>
      </c>
      <c r="W278" t="s">
        <v>28</v>
      </c>
      <c r="X278" t="s">
        <v>44</v>
      </c>
      <c r="AB278" t="s">
        <v>30</v>
      </c>
      <c r="AC278" t="s">
        <v>45</v>
      </c>
      <c r="AD278" t="s">
        <v>32</v>
      </c>
      <c r="AP278" s="422"/>
    </row>
    <row r="279" spans="1:42" x14ac:dyDescent="0.3">
      <c r="A279" t="s">
        <v>46</v>
      </c>
      <c r="AP279" s="422"/>
    </row>
    <row r="280" spans="1:42" x14ac:dyDescent="0.3">
      <c r="A280" t="s">
        <v>50</v>
      </c>
      <c r="C280" s="415">
        <v>0.49448154799999999</v>
      </c>
      <c r="D280" s="415">
        <v>0.71535320400000002</v>
      </c>
      <c r="E280" s="415">
        <v>1.621352517</v>
      </c>
      <c r="F280" s="415">
        <v>0.88974163299999998</v>
      </c>
      <c r="G280" s="415">
        <v>0.46105193300000002</v>
      </c>
      <c r="H280">
        <v>2.22188E-2</v>
      </c>
      <c r="I280">
        <v>8.8030880000000006E-3</v>
      </c>
      <c r="K280" s="416">
        <v>0.95282219599999995</v>
      </c>
      <c r="L280" s="416">
        <v>0.23732451800000001</v>
      </c>
      <c r="M280">
        <v>0.101216761</v>
      </c>
      <c r="N280">
        <v>2.5604499999999999E-2</v>
      </c>
      <c r="P280" s="417">
        <v>67.150000000000006</v>
      </c>
      <c r="Q280" s="417">
        <v>0.44646000000000002</v>
      </c>
      <c r="R280" s="417">
        <v>9890</v>
      </c>
      <c r="S280" s="417">
        <v>665.58</v>
      </c>
      <c r="T280">
        <v>0</v>
      </c>
      <c r="U280">
        <v>0</v>
      </c>
      <c r="W280" s="420">
        <v>51.3</v>
      </c>
      <c r="X280" s="420">
        <v>75.599999999999994</v>
      </c>
      <c r="Y280">
        <v>0.15293369500000001</v>
      </c>
      <c r="Z280">
        <v>2.7288417999999998E-2</v>
      </c>
      <c r="AB280" s="421">
        <v>63.1</v>
      </c>
      <c r="AC280" s="421">
        <v>4.91</v>
      </c>
      <c r="AD280" s="421">
        <v>22.5</v>
      </c>
      <c r="AE280">
        <v>0</v>
      </c>
      <c r="AF280">
        <v>0</v>
      </c>
      <c r="AH280">
        <v>0.29891459208240301</v>
      </c>
      <c r="AI280">
        <v>6.1696005999999998E-2</v>
      </c>
      <c r="AP280" s="422">
        <v>0.36</v>
      </c>
    </row>
    <row r="281" spans="1:42" x14ac:dyDescent="0.3">
      <c r="A281" t="s">
        <v>51</v>
      </c>
      <c r="C281" s="415">
        <v>0.45864673099999997</v>
      </c>
      <c r="D281" s="415">
        <v>0.67539858100000005</v>
      </c>
      <c r="E281" s="415">
        <v>1.593626516</v>
      </c>
      <c r="F281" s="415">
        <v>0.86449004500000004</v>
      </c>
      <c r="G281" s="415">
        <v>0.445053217</v>
      </c>
      <c r="H281">
        <v>6.9707220000000004E-3</v>
      </c>
      <c r="I281">
        <v>2.7618E-3</v>
      </c>
      <c r="K281" s="416">
        <v>0.97829353900000005</v>
      </c>
      <c r="L281" s="416">
        <v>0.23263531500000001</v>
      </c>
      <c r="M281">
        <v>0.10067356700000001</v>
      </c>
      <c r="N281">
        <v>2.5467090000000001E-2</v>
      </c>
      <c r="P281" s="417">
        <v>68.09</v>
      </c>
      <c r="Q281" s="417">
        <v>0.420821324</v>
      </c>
      <c r="R281" s="417">
        <v>11067.788500000001</v>
      </c>
      <c r="S281" s="417">
        <v>791.9</v>
      </c>
      <c r="T281">
        <v>5.5224837999999998E-2</v>
      </c>
      <c r="U281">
        <v>5.5317059999999999E-3</v>
      </c>
      <c r="W281" s="420">
        <v>51.3</v>
      </c>
      <c r="X281" s="420">
        <v>75.27</v>
      </c>
      <c r="Y281">
        <v>0.15670972699999999</v>
      </c>
      <c r="Z281">
        <v>2.7962186999999999E-2</v>
      </c>
      <c r="AB281" s="421">
        <v>66</v>
      </c>
      <c r="AC281" s="421">
        <v>4.99</v>
      </c>
      <c r="AD281" s="421">
        <v>26.3</v>
      </c>
      <c r="AE281">
        <v>3.2602709000000001E-2</v>
      </c>
      <c r="AF281">
        <v>2.3549909999999999E-3</v>
      </c>
      <c r="AH281">
        <v>0.33377553669471</v>
      </c>
      <c r="AI281">
        <v>6.4077774000000004E-2</v>
      </c>
      <c r="AP281" s="422">
        <v>0.47</v>
      </c>
    </row>
    <row r="282" spans="1:42" x14ac:dyDescent="0.3">
      <c r="A282" t="s">
        <v>52</v>
      </c>
      <c r="C282" s="415">
        <v>0.468863645</v>
      </c>
      <c r="D282" s="415">
        <v>0.67510006499999997</v>
      </c>
      <c r="E282" s="415">
        <v>1.6106392709999999</v>
      </c>
      <c r="F282" s="415">
        <v>0.85048221700000004</v>
      </c>
      <c r="G282" s="415">
        <v>0.43806740399999999</v>
      </c>
      <c r="H282">
        <v>6.2177029999999998E-3</v>
      </c>
      <c r="I282">
        <v>2.4634539999999999E-3</v>
      </c>
      <c r="K282" s="416">
        <v>1.003457477</v>
      </c>
      <c r="L282" s="416">
        <v>0.22833144699999999</v>
      </c>
      <c r="M282">
        <v>0.100289111</v>
      </c>
      <c r="N282">
        <v>2.5369836E-2</v>
      </c>
      <c r="P282" s="417">
        <v>68.62</v>
      </c>
      <c r="Q282" s="417">
        <v>0.39518451900000001</v>
      </c>
      <c r="R282" s="417">
        <v>12245.555</v>
      </c>
      <c r="S282" s="417">
        <v>918.21549500000003</v>
      </c>
      <c r="T282">
        <v>0.10756915</v>
      </c>
      <c r="U282">
        <v>1.0774878999999999E-2</v>
      </c>
      <c r="W282" s="420">
        <v>53.5</v>
      </c>
      <c r="X282" s="420">
        <v>77.59</v>
      </c>
      <c r="Y282">
        <v>0.129379984</v>
      </c>
      <c r="Z282">
        <v>2.3085659000000001E-2</v>
      </c>
      <c r="AB282" s="421">
        <v>68.5</v>
      </c>
      <c r="AC282" s="421">
        <v>5.0599999999999996</v>
      </c>
      <c r="AD282" s="421">
        <v>30.1</v>
      </c>
      <c r="AE282">
        <v>6.4971198999999993E-2</v>
      </c>
      <c r="AF282">
        <v>4.6930649999999997E-3</v>
      </c>
      <c r="AH282">
        <v>0.34400185766819302</v>
      </c>
      <c r="AI282">
        <v>6.6386893000000002E-2</v>
      </c>
      <c r="AP282" s="422">
        <v>0.6</v>
      </c>
    </row>
    <row r="283" spans="1:42" x14ac:dyDescent="0.3">
      <c r="A283" t="s">
        <v>53</v>
      </c>
      <c r="C283" s="415">
        <v>0.46319048899999998</v>
      </c>
      <c r="D283" s="415">
        <v>0.67862303599999996</v>
      </c>
      <c r="E283" s="415">
        <v>1.603482549</v>
      </c>
      <c r="F283" s="415">
        <v>0.83844948200000002</v>
      </c>
      <c r="G283" s="415">
        <v>0.43330511399999999</v>
      </c>
      <c r="H283">
        <v>3.2077939999999999E-3</v>
      </c>
      <c r="I283">
        <v>1.2709279999999999E-3</v>
      </c>
      <c r="K283" s="416">
        <v>1.030922436</v>
      </c>
      <c r="L283" s="416">
        <v>0.22400239799999999</v>
      </c>
      <c r="M283">
        <v>0.100067896</v>
      </c>
      <c r="N283">
        <v>2.5313875999999999E-2</v>
      </c>
      <c r="P283" s="417">
        <v>69.510000000000005</v>
      </c>
      <c r="Q283" s="417">
        <v>0.40631565400000003</v>
      </c>
      <c r="R283" s="417">
        <v>13360.4437</v>
      </c>
      <c r="S283" s="417">
        <v>952.40644299999997</v>
      </c>
      <c r="T283">
        <v>8.7397330999999995E-2</v>
      </c>
      <c r="U283">
        <v>8.7543280000000005E-3</v>
      </c>
      <c r="W283" s="420">
        <v>53.5</v>
      </c>
      <c r="X283" s="420">
        <v>78.7</v>
      </c>
      <c r="Y283">
        <v>0.116240763</v>
      </c>
      <c r="Z283">
        <v>2.0741188000000001E-2</v>
      </c>
      <c r="AB283" s="421">
        <v>72.400000000000006</v>
      </c>
      <c r="AC283" s="421">
        <v>5.61</v>
      </c>
      <c r="AD283" s="421">
        <v>33.9</v>
      </c>
      <c r="AE283">
        <v>9.8732048000000003E-2</v>
      </c>
      <c r="AF283">
        <v>7.1317120000000001E-3</v>
      </c>
      <c r="AH283">
        <v>0.33004199028322101</v>
      </c>
      <c r="AI283">
        <v>6.3212032000000001E-2</v>
      </c>
      <c r="AP283" s="422">
        <v>0.73</v>
      </c>
    </row>
    <row r="284" spans="1:42" x14ac:dyDescent="0.3">
      <c r="A284" t="s">
        <v>54</v>
      </c>
      <c r="C284" s="415">
        <v>0.46181162799999997</v>
      </c>
      <c r="D284" s="415">
        <v>0.68126246400000001</v>
      </c>
      <c r="E284" s="415">
        <v>1.6036048469999999</v>
      </c>
      <c r="F284" s="415">
        <v>0.83516643700000004</v>
      </c>
      <c r="G284" s="415">
        <v>0.42939725499999998</v>
      </c>
      <c r="H284">
        <v>2.9365139999999999E-3</v>
      </c>
      <c r="I284">
        <v>1.163447E-3</v>
      </c>
      <c r="K284" s="416">
        <v>0.91674336599999995</v>
      </c>
      <c r="L284" s="416">
        <v>0.21897883800000001</v>
      </c>
      <c r="M284">
        <v>9.1162276E-2</v>
      </c>
      <c r="N284">
        <v>2.3061047000000001E-2</v>
      </c>
      <c r="P284" s="417">
        <v>70.150000000000006</v>
      </c>
      <c r="Q284" s="417">
        <v>0.40358739700000001</v>
      </c>
      <c r="R284" s="417">
        <v>14512.153</v>
      </c>
      <c r="S284" s="417">
        <v>1057.799299</v>
      </c>
      <c r="T284">
        <v>9.4850192E-2</v>
      </c>
      <c r="U284">
        <v>9.5008590000000004E-3</v>
      </c>
      <c r="W284" s="420">
        <v>53.5</v>
      </c>
      <c r="X284" s="420">
        <v>79.89</v>
      </c>
      <c r="Y284">
        <v>0.102154573</v>
      </c>
      <c r="Z284">
        <v>1.8227746999999999E-2</v>
      </c>
      <c r="AB284" s="421">
        <v>74</v>
      </c>
      <c r="AC284" s="421">
        <v>5.81</v>
      </c>
      <c r="AD284" s="421">
        <v>37.700000000000003</v>
      </c>
      <c r="AE284">
        <v>0.13037138200000001</v>
      </c>
      <c r="AF284">
        <v>9.4171159999999997E-3</v>
      </c>
      <c r="AH284">
        <v>0.32222134126137902</v>
      </c>
      <c r="AI284">
        <v>6.1370215999999998E-2</v>
      </c>
      <c r="AK284">
        <v>0.26100451899999999</v>
      </c>
      <c r="AL284">
        <v>6.1370215999999998E-2</v>
      </c>
      <c r="AM284">
        <v>0.1</v>
      </c>
      <c r="AN284">
        <v>6.6441838000000003E-2</v>
      </c>
      <c r="AP284" s="422">
        <v>0.88</v>
      </c>
    </row>
    <row r="285" spans="1:42" x14ac:dyDescent="0.3">
      <c r="A285" t="s">
        <v>55</v>
      </c>
      <c r="C285" s="415">
        <v>0.46488441000000003</v>
      </c>
      <c r="D285" s="415">
        <v>0.68334807900000005</v>
      </c>
      <c r="E285" s="415">
        <v>1.6261530179999999</v>
      </c>
      <c r="F285" s="415">
        <v>0.83460783900000002</v>
      </c>
      <c r="G285" s="415">
        <v>0.415153094</v>
      </c>
      <c r="H285">
        <v>5.2071699999999997E-3</v>
      </c>
      <c r="I285">
        <v>2.063081E-3</v>
      </c>
      <c r="K285" s="416">
        <v>0.92732623000000003</v>
      </c>
      <c r="L285" s="416">
        <v>0.21412569000000001</v>
      </c>
      <c r="M285">
        <v>8.9281133999999998E-2</v>
      </c>
      <c r="N285">
        <v>2.2585180999999999E-2</v>
      </c>
      <c r="P285" s="417">
        <v>70.739999999999995</v>
      </c>
      <c r="Q285" s="417">
        <v>0.40182496200000001</v>
      </c>
      <c r="R285" s="417">
        <v>15779.7408</v>
      </c>
      <c r="S285" s="417">
        <v>1185.9570349999999</v>
      </c>
      <c r="T285">
        <v>0.100865814</v>
      </c>
      <c r="U285">
        <v>1.0103426E-2</v>
      </c>
      <c r="W285" s="420">
        <v>53.5</v>
      </c>
      <c r="X285" s="420">
        <v>77.709999999999994</v>
      </c>
      <c r="Y285">
        <v>0.12795952799999999</v>
      </c>
      <c r="Z285">
        <v>2.2832201999999999E-2</v>
      </c>
      <c r="AB285" s="421">
        <v>75.599999999999994</v>
      </c>
      <c r="AC285" s="421">
        <v>5.52</v>
      </c>
      <c r="AD285" s="421">
        <v>41.6</v>
      </c>
      <c r="AE285">
        <v>0.153794036</v>
      </c>
      <c r="AF285">
        <v>1.1109005E-2</v>
      </c>
      <c r="AH285">
        <v>0.36495147826227398</v>
      </c>
      <c r="AI285">
        <v>6.8692895000000004E-2</v>
      </c>
      <c r="AP285" s="422">
        <v>1.03</v>
      </c>
    </row>
    <row r="286" spans="1:42" x14ac:dyDescent="0.3">
      <c r="A286" t="s">
        <v>56</v>
      </c>
      <c r="C286" s="415">
        <v>0.53025146599999995</v>
      </c>
      <c r="D286" s="415">
        <v>0.78694686300000005</v>
      </c>
      <c r="E286" s="415">
        <v>1.901261774</v>
      </c>
      <c r="F286" s="415">
        <v>0.95567798100000001</v>
      </c>
      <c r="G286" s="415">
        <v>0.406533906</v>
      </c>
      <c r="H286">
        <v>6.1667358999999998E-2</v>
      </c>
      <c r="I286">
        <v>2.4432608000000001E-2</v>
      </c>
      <c r="K286" s="416">
        <v>1.079589479</v>
      </c>
      <c r="L286" s="416">
        <v>0.182280531</v>
      </c>
      <c r="M286">
        <v>8.0336968999999994E-2</v>
      </c>
      <c r="N286">
        <v>2.0322601999999999E-2</v>
      </c>
      <c r="P286" s="417">
        <v>71.81</v>
      </c>
      <c r="Q286" s="417">
        <v>0.366041016</v>
      </c>
      <c r="R286" s="417">
        <v>17167.737000000001</v>
      </c>
      <c r="S286" s="417">
        <v>1473.0377860000001</v>
      </c>
      <c r="T286">
        <v>0.165636913</v>
      </c>
      <c r="U286">
        <v>1.6591353E-2</v>
      </c>
      <c r="W286" s="420">
        <v>53.5</v>
      </c>
      <c r="X286" s="420">
        <v>88.52</v>
      </c>
      <c r="Y286">
        <v>1.3241699999999999E-4</v>
      </c>
      <c r="Z286" s="418">
        <v>2.3600000000000001E-5</v>
      </c>
      <c r="AB286" s="421">
        <v>77.2</v>
      </c>
      <c r="AC286" s="421">
        <v>5.4</v>
      </c>
      <c r="AD286" s="421">
        <v>35.299999999999997</v>
      </c>
      <c r="AE286">
        <v>0.111657435</v>
      </c>
      <c r="AF286">
        <v>8.0653519999999996E-3</v>
      </c>
      <c r="AH286">
        <v>0.27455209901413502</v>
      </c>
      <c r="AI286">
        <v>6.9435543000000002E-2</v>
      </c>
      <c r="AP286" s="422">
        <v>1.2</v>
      </c>
    </row>
    <row r="287" spans="1:42" x14ac:dyDescent="0.3">
      <c r="A287" t="s">
        <v>57</v>
      </c>
      <c r="C287" s="415">
        <v>0.652400231</v>
      </c>
      <c r="D287" s="415">
        <v>0.93307219100000005</v>
      </c>
      <c r="E287" s="415">
        <v>2.2910668279999999</v>
      </c>
      <c r="F287" s="415">
        <v>1.136042904</v>
      </c>
      <c r="G287" s="415">
        <v>0.408159824</v>
      </c>
      <c r="H287">
        <v>0.14941112200000001</v>
      </c>
      <c r="I287">
        <v>5.9196686999999998E-2</v>
      </c>
      <c r="K287" s="416">
        <v>1.2912298230000001</v>
      </c>
      <c r="L287" s="416">
        <v>0.152286012</v>
      </c>
      <c r="M287">
        <v>8.3596776999999997E-2</v>
      </c>
      <c r="N287">
        <v>2.1147226000000002E-2</v>
      </c>
      <c r="P287" s="417">
        <v>72.650000000000006</v>
      </c>
      <c r="Q287" s="417">
        <v>0.37106098599999998</v>
      </c>
      <c r="R287" s="417">
        <v>18818.4228</v>
      </c>
      <c r="S287" s="417">
        <v>1602.6725039999999</v>
      </c>
      <c r="T287">
        <v>0.16819057400000001</v>
      </c>
      <c r="U287">
        <v>1.6847145000000001E-2</v>
      </c>
      <c r="W287" s="420">
        <v>53.5</v>
      </c>
      <c r="X287" s="420">
        <v>85.5</v>
      </c>
      <c r="Y287">
        <v>3.5748360999999999E-2</v>
      </c>
      <c r="Z287">
        <v>6.3786870000000001E-3</v>
      </c>
      <c r="AB287" s="421">
        <v>78.8</v>
      </c>
      <c r="AC287" s="421">
        <v>5.83</v>
      </c>
      <c r="AD287" s="421">
        <v>38.4</v>
      </c>
      <c r="AE287">
        <v>0.13859049300000001</v>
      </c>
      <c r="AF287">
        <v>1.0010807E-2</v>
      </c>
      <c r="AH287">
        <v>0.40569772011146099</v>
      </c>
      <c r="AI287">
        <v>0.113580552</v>
      </c>
      <c r="AP287" s="422">
        <v>1.38</v>
      </c>
    </row>
    <row r="288" spans="1:42" x14ac:dyDescent="0.3">
      <c r="A288" t="s">
        <v>58</v>
      </c>
      <c r="C288" s="415">
        <v>0.81620090099999998</v>
      </c>
      <c r="D288" s="415">
        <v>1.141918867</v>
      </c>
      <c r="E288" s="415">
        <v>2.8665872499999998</v>
      </c>
      <c r="F288" s="415">
        <v>1.4196329679999999</v>
      </c>
      <c r="G288" s="415">
        <v>0.425177678</v>
      </c>
      <c r="H288">
        <v>0.27646670600000001</v>
      </c>
      <c r="I288">
        <v>0.10953610900000001</v>
      </c>
      <c r="K288" s="416">
        <v>1.606844816</v>
      </c>
      <c r="L288" s="416">
        <v>0.123019645</v>
      </c>
      <c r="M288">
        <v>0.111523362</v>
      </c>
      <c r="N288">
        <v>2.8211730000000001E-2</v>
      </c>
      <c r="P288" s="417">
        <v>74.150000000000006</v>
      </c>
      <c r="Q288" s="417">
        <v>0.40810736199999997</v>
      </c>
      <c r="R288" s="417">
        <v>20143.430199999999</v>
      </c>
      <c r="S288" s="417">
        <v>1275.5038</v>
      </c>
      <c r="T288">
        <v>9.1954345000000007E-2</v>
      </c>
      <c r="U288">
        <v>9.2107909999999994E-3</v>
      </c>
      <c r="W288" s="420">
        <v>53.5</v>
      </c>
      <c r="X288" s="420">
        <v>82.48</v>
      </c>
      <c r="Y288">
        <v>7.1496409999999996E-2</v>
      </c>
      <c r="Z288">
        <v>1.2757319E-2</v>
      </c>
      <c r="AB288" s="421">
        <v>80.400000000000006</v>
      </c>
      <c r="AC288" s="421">
        <v>5.78</v>
      </c>
      <c r="AD288" s="421">
        <v>39.700000000000003</v>
      </c>
      <c r="AE288">
        <v>0.14989855099999999</v>
      </c>
      <c r="AF288">
        <v>1.0827622E-2</v>
      </c>
      <c r="AH288">
        <v>0.546696269486039</v>
      </c>
      <c r="AI288">
        <v>0.170543571</v>
      </c>
      <c r="AP288" s="422">
        <v>1.57</v>
      </c>
    </row>
    <row r="289" spans="1:42" x14ac:dyDescent="0.3">
      <c r="A289" t="s">
        <v>59</v>
      </c>
      <c r="C289" s="415">
        <v>1.0629266669999999</v>
      </c>
      <c r="D289" s="415">
        <v>1.471397724</v>
      </c>
      <c r="E289" s="415">
        <v>3.7358691140000002</v>
      </c>
      <c r="F289" s="415">
        <v>1.8379204389999999</v>
      </c>
      <c r="G289" s="415">
        <v>0.41599164</v>
      </c>
      <c r="H289">
        <v>0.46569611</v>
      </c>
      <c r="I289">
        <v>0.184508799</v>
      </c>
      <c r="K289" s="416">
        <v>2.0965700520000001</v>
      </c>
      <c r="L289" s="416">
        <v>9.4930621000000007E-2</v>
      </c>
      <c r="M289">
        <v>0.14185214700000001</v>
      </c>
      <c r="N289">
        <v>3.5883911999999997E-2</v>
      </c>
      <c r="P289" s="417">
        <v>74.63</v>
      </c>
      <c r="Q289" s="417">
        <v>0.39313804899999999</v>
      </c>
      <c r="R289" s="417">
        <v>22306</v>
      </c>
      <c r="S289" s="417">
        <v>1789.4</v>
      </c>
      <c r="T289">
        <v>0.12831084300000001</v>
      </c>
      <c r="U289">
        <v>1.2852512E-2</v>
      </c>
      <c r="W289" s="420">
        <v>53.5</v>
      </c>
      <c r="X289" s="420">
        <v>79.459999999999994</v>
      </c>
      <c r="Y289">
        <v>0.107244541</v>
      </c>
      <c r="Z289">
        <v>1.9135965000000001E-2</v>
      </c>
      <c r="AB289" s="421">
        <v>82</v>
      </c>
      <c r="AC289" s="421">
        <v>5.79</v>
      </c>
      <c r="AD289" s="421">
        <v>36</v>
      </c>
      <c r="AE289">
        <v>0.11938214699999999</v>
      </c>
      <c r="AF289">
        <v>8.6233309999999997E-3</v>
      </c>
      <c r="AH289">
        <v>0.78543271085605404</v>
      </c>
      <c r="AI289">
        <v>0.26100451899999999</v>
      </c>
      <c r="AP289" s="422">
        <v>1.77</v>
      </c>
    </row>
    <row r="290" spans="1:42" x14ac:dyDescent="0.3">
      <c r="C290">
        <v>0.26437804799999998</v>
      </c>
      <c r="D290">
        <v>0.22486240199999999</v>
      </c>
      <c r="E290">
        <v>0.27906312799999999</v>
      </c>
      <c r="F290">
        <v>0.22763981599999999</v>
      </c>
      <c r="G290">
        <v>4.0566070000000003E-3</v>
      </c>
      <c r="K290">
        <v>0.54232961999999996</v>
      </c>
      <c r="L290">
        <v>0.45767037999999999</v>
      </c>
      <c r="P290">
        <v>2.4690549999999999E-3</v>
      </c>
      <c r="Q290">
        <v>0.67947901700000002</v>
      </c>
      <c r="R290">
        <v>0.13230050300000001</v>
      </c>
      <c r="S290">
        <v>0.185751425</v>
      </c>
      <c r="W290">
        <v>8.3056899999999997E-4</v>
      </c>
      <c r="X290">
        <v>0.999169431</v>
      </c>
      <c r="AB290">
        <v>0.16160899200000001</v>
      </c>
      <c r="AC290">
        <v>9.7609899999999999E-2</v>
      </c>
      <c r="AD290">
        <v>0.74078110900000005</v>
      </c>
      <c r="AP290" s="422"/>
    </row>
    <row r="291" spans="1:42" x14ac:dyDescent="0.3">
      <c r="C291">
        <v>0.104746583</v>
      </c>
      <c r="D291">
        <v>8.9090483999999998E-2</v>
      </c>
      <c r="E291">
        <v>0.110564811</v>
      </c>
      <c r="F291">
        <v>9.0190894999999993E-2</v>
      </c>
      <c r="G291">
        <v>1.607228E-3</v>
      </c>
      <c r="K291">
        <v>0.137191497</v>
      </c>
      <c r="L291">
        <v>0.115775503</v>
      </c>
      <c r="P291">
        <v>2.4731800000000001E-4</v>
      </c>
      <c r="Q291">
        <v>6.8061374999999993E-2</v>
      </c>
      <c r="R291">
        <v>1.3252144E-2</v>
      </c>
      <c r="S291">
        <v>1.8606162999999998E-2</v>
      </c>
      <c r="W291">
        <v>1.4820100000000001E-4</v>
      </c>
      <c r="X291">
        <v>0.17828479899999999</v>
      </c>
      <c r="AB291">
        <v>1.1673502000000001E-2</v>
      </c>
      <c r="AC291">
        <v>7.0506559999999998E-3</v>
      </c>
      <c r="AD291">
        <v>5.3508842000000001E-2</v>
      </c>
      <c r="AP291" s="422"/>
    </row>
    <row r="292" spans="1:42" x14ac:dyDescent="0.3">
      <c r="AP292" s="422"/>
    </row>
    <row r="293" spans="1:42" x14ac:dyDescent="0.3">
      <c r="A293" s="414" t="s">
        <v>114</v>
      </c>
      <c r="C293" t="s">
        <v>36</v>
      </c>
      <c r="D293" t="s">
        <v>37</v>
      </c>
      <c r="E293" t="s">
        <v>38</v>
      </c>
      <c r="F293" t="s">
        <v>39</v>
      </c>
      <c r="G293" t="s">
        <v>40</v>
      </c>
      <c r="K293" t="s">
        <v>41</v>
      </c>
      <c r="L293" t="s">
        <v>42</v>
      </c>
      <c r="P293" t="s">
        <v>43</v>
      </c>
      <c r="Q293" t="s">
        <v>25</v>
      </c>
      <c r="R293" t="s">
        <v>26</v>
      </c>
      <c r="S293" t="s">
        <v>27</v>
      </c>
      <c r="W293" t="s">
        <v>28</v>
      </c>
      <c r="X293" t="s">
        <v>44</v>
      </c>
      <c r="AB293" t="s">
        <v>30</v>
      </c>
      <c r="AC293" t="s">
        <v>45</v>
      </c>
      <c r="AD293" t="s">
        <v>32</v>
      </c>
      <c r="AP293" s="422"/>
    </row>
    <row r="294" spans="1:42" x14ac:dyDescent="0.3">
      <c r="A294" t="s">
        <v>46</v>
      </c>
      <c r="AP294" s="422"/>
    </row>
    <row r="295" spans="1:42" x14ac:dyDescent="0.3">
      <c r="A295" t="s">
        <v>50</v>
      </c>
      <c r="C295" s="415">
        <v>0.32207971099999999</v>
      </c>
      <c r="D295" s="415">
        <v>0.34803883899999999</v>
      </c>
      <c r="E295" s="415">
        <v>1.3630258550000001</v>
      </c>
      <c r="F295" s="415">
        <v>0.67251665299999996</v>
      </c>
      <c r="G295" s="415">
        <v>0.40235538799999998</v>
      </c>
      <c r="H295">
        <v>2.6612878E-2</v>
      </c>
      <c r="I295">
        <v>1.0544022E-2</v>
      </c>
      <c r="K295" s="416">
        <v>0.721668737</v>
      </c>
      <c r="L295" s="416">
        <v>0.94343843199999999</v>
      </c>
      <c r="M295">
        <v>8.0370438000000002E-2</v>
      </c>
      <c r="N295">
        <v>2.0331069E-2</v>
      </c>
      <c r="P295" s="417">
        <v>43.48</v>
      </c>
      <c r="Q295" s="417">
        <v>0.36503999999999998</v>
      </c>
      <c r="R295" s="417">
        <v>6902.8</v>
      </c>
      <c r="S295" s="417">
        <v>565.9</v>
      </c>
      <c r="T295">
        <v>1.3706615E-2</v>
      </c>
      <c r="U295">
        <v>1.37295E-3</v>
      </c>
      <c r="W295" s="420">
        <v>56.5</v>
      </c>
      <c r="X295" s="420">
        <v>61.66</v>
      </c>
      <c r="Y295">
        <v>5.3817777999999997E-2</v>
      </c>
      <c r="Z295">
        <v>9.6028680000000005E-3</v>
      </c>
      <c r="AB295" s="421">
        <v>34.200000000000003</v>
      </c>
      <c r="AC295" s="421">
        <v>4.37</v>
      </c>
      <c r="AD295" s="421">
        <v>8.6</v>
      </c>
      <c r="AE295">
        <v>8.6382160000000006E-3</v>
      </c>
      <c r="AF295">
        <v>6.2396399999999996E-4</v>
      </c>
      <c r="AH295">
        <v>0.16372729204669001</v>
      </c>
      <c r="AI295">
        <v>4.2474873000000003E-2</v>
      </c>
      <c r="AP295" s="422">
        <v>0.31113565635597601</v>
      </c>
    </row>
    <row r="296" spans="1:42" x14ac:dyDescent="0.3">
      <c r="A296" t="s">
        <v>51</v>
      </c>
      <c r="C296" s="415">
        <v>0.32825949199999999</v>
      </c>
      <c r="D296" s="415">
        <v>0.35895596699999999</v>
      </c>
      <c r="E296" s="415">
        <v>1.374951351</v>
      </c>
      <c r="F296" s="415">
        <v>0.67297144399999997</v>
      </c>
      <c r="G296" s="415">
        <v>0.39089367000000003</v>
      </c>
      <c r="H296">
        <v>2.6526553000000001E-2</v>
      </c>
      <c r="I296">
        <v>1.050982E-2</v>
      </c>
      <c r="K296" s="416">
        <v>0.765484002</v>
      </c>
      <c r="L296" s="416">
        <v>0.93413654599999996</v>
      </c>
      <c r="M296">
        <v>8.1956285000000004E-2</v>
      </c>
      <c r="N296">
        <v>2.0732235000000002E-2</v>
      </c>
      <c r="P296" s="417">
        <v>45.11</v>
      </c>
      <c r="Q296" s="417">
        <v>0.36700450899999998</v>
      </c>
      <c r="R296" s="417">
        <v>7793</v>
      </c>
      <c r="S296" s="417">
        <v>624.20000000000005</v>
      </c>
      <c r="T296">
        <v>7.9016499999999996E-3</v>
      </c>
      <c r="U296">
        <v>7.9148499999999998E-4</v>
      </c>
      <c r="W296" s="420">
        <v>56.5</v>
      </c>
      <c r="X296" s="420">
        <v>63.3</v>
      </c>
      <c r="Y296">
        <v>2.5528948999999999E-2</v>
      </c>
      <c r="Z296">
        <v>4.5552070000000004E-3</v>
      </c>
      <c r="AB296" s="421">
        <v>37.9</v>
      </c>
      <c r="AC296" s="421">
        <v>4.1500000000000004</v>
      </c>
      <c r="AD296" s="421">
        <v>11.5</v>
      </c>
      <c r="AE296">
        <v>3.2530227000000002E-2</v>
      </c>
      <c r="AF296">
        <v>2.3497560000000002E-3</v>
      </c>
      <c r="AH296">
        <v>0.14946104748064301</v>
      </c>
      <c r="AI296">
        <v>3.8938502999999999E-2</v>
      </c>
      <c r="AP296" s="422">
        <v>0.41997091910295598</v>
      </c>
    </row>
    <row r="297" spans="1:42" x14ac:dyDescent="0.3">
      <c r="A297" t="s">
        <v>52</v>
      </c>
      <c r="C297" s="415">
        <v>0.32937215199999997</v>
      </c>
      <c r="D297" s="415">
        <v>0.36278711200000002</v>
      </c>
      <c r="E297" s="415">
        <v>1.3275808899999999</v>
      </c>
      <c r="F297" s="415">
        <v>0.66836723099999995</v>
      </c>
      <c r="G297" s="415">
        <v>0.38005892000000002</v>
      </c>
      <c r="H297">
        <v>2.3711939000000001E-2</v>
      </c>
      <c r="I297">
        <v>9.3946700000000008E-3</v>
      </c>
      <c r="K297" s="416">
        <v>0.80889962100000001</v>
      </c>
      <c r="L297" s="416">
        <v>0.92459119499999998</v>
      </c>
      <c r="M297">
        <v>8.4060265999999995E-2</v>
      </c>
      <c r="N297">
        <v>2.1264472999999999E-2</v>
      </c>
      <c r="P297" s="417">
        <v>46.54</v>
      </c>
      <c r="Q297" s="417">
        <v>0.36896620499999999</v>
      </c>
      <c r="R297" s="417">
        <v>8683.1821999999993</v>
      </c>
      <c r="S297" s="417">
        <v>682.49910799999998</v>
      </c>
      <c r="T297">
        <v>7.6838929999999998E-3</v>
      </c>
      <c r="U297">
        <v>7.6967300000000002E-4</v>
      </c>
      <c r="W297" s="420">
        <v>60.2</v>
      </c>
      <c r="X297" s="420">
        <v>64.650000000000006</v>
      </c>
      <c r="Y297">
        <v>2.25297E-3</v>
      </c>
      <c r="Z297">
        <v>4.0200400000000002E-4</v>
      </c>
      <c r="AB297" s="421">
        <v>39.4</v>
      </c>
      <c r="AC297" s="421">
        <v>4.03</v>
      </c>
      <c r="AD297" s="421">
        <v>14.4</v>
      </c>
      <c r="AE297">
        <v>6.1095486999999997E-2</v>
      </c>
      <c r="AF297">
        <v>4.4131099999999996E-3</v>
      </c>
      <c r="AH297">
        <v>0.141722606108656</v>
      </c>
      <c r="AI297">
        <v>3.6243930000000001E-2</v>
      </c>
      <c r="AP297" s="422">
        <v>0.54726816997238803</v>
      </c>
    </row>
    <row r="298" spans="1:42" x14ac:dyDescent="0.3">
      <c r="A298" t="s">
        <v>53</v>
      </c>
      <c r="C298" s="415">
        <v>0.325545737</v>
      </c>
      <c r="D298" s="415">
        <v>0.387724599</v>
      </c>
      <c r="E298" s="415">
        <v>1.380825932</v>
      </c>
      <c r="F298" s="415">
        <v>0.67023601300000002</v>
      </c>
      <c r="G298" s="415">
        <v>0.37409461700000002</v>
      </c>
      <c r="H298">
        <v>3.0729519E-2</v>
      </c>
      <c r="I298">
        <v>1.2175036E-2</v>
      </c>
      <c r="K298" s="416">
        <v>0.86390750299999997</v>
      </c>
      <c r="L298" s="416">
        <v>0.91504884600000003</v>
      </c>
      <c r="M298">
        <v>8.7896679000000005E-2</v>
      </c>
      <c r="N298">
        <v>2.2234958999999999E-2</v>
      </c>
      <c r="P298" s="417">
        <v>47.99</v>
      </c>
      <c r="Q298" s="417">
        <v>0.35354554100000002</v>
      </c>
      <c r="R298" s="417">
        <v>9466.5756000000001</v>
      </c>
      <c r="S298" s="417">
        <v>841.68546500000002</v>
      </c>
      <c r="T298">
        <v>5.5998196E-2</v>
      </c>
      <c r="U298">
        <v>5.6091709999999996E-3</v>
      </c>
      <c r="W298" s="420">
        <v>60.2</v>
      </c>
      <c r="X298" s="420">
        <v>64.78</v>
      </c>
      <c r="Y298">
        <v>2.1885000000000001E-4</v>
      </c>
      <c r="Z298" s="418">
        <v>3.9100000000000002E-5</v>
      </c>
      <c r="AB298" s="421">
        <v>42.8</v>
      </c>
      <c r="AC298" s="421">
        <v>3.97</v>
      </c>
      <c r="AD298" s="421">
        <v>17.3</v>
      </c>
      <c r="AE298">
        <v>9.0166099999999999E-2</v>
      </c>
      <c r="AF298">
        <v>6.5129680000000001E-3</v>
      </c>
      <c r="AH298">
        <v>0.18346792041730001</v>
      </c>
      <c r="AI298">
        <v>4.6571184000000002E-2</v>
      </c>
      <c r="AP298" s="422">
        <v>0.71008564949828001</v>
      </c>
    </row>
    <row r="299" spans="1:42" x14ac:dyDescent="0.3">
      <c r="A299" t="s">
        <v>54</v>
      </c>
      <c r="C299" s="415">
        <v>0.32286637400000001</v>
      </c>
      <c r="D299" s="415">
        <v>0.39385451999999999</v>
      </c>
      <c r="E299" s="415">
        <v>1.3575891330000001</v>
      </c>
      <c r="F299" s="415">
        <v>0.65917499000000002</v>
      </c>
      <c r="G299" s="415">
        <v>0.37392219599999998</v>
      </c>
      <c r="H299">
        <v>3.1428948999999998E-2</v>
      </c>
      <c r="I299">
        <v>1.2452148999999999E-2</v>
      </c>
      <c r="K299" s="416">
        <v>0.802543742</v>
      </c>
      <c r="L299" s="416">
        <v>0.90490014399999996</v>
      </c>
      <c r="M299">
        <v>8.1301254000000003E-2</v>
      </c>
      <c r="N299">
        <v>2.0566534000000001E-2</v>
      </c>
      <c r="P299" s="417">
        <v>49.24</v>
      </c>
      <c r="Q299" s="417">
        <v>0.34490251300000002</v>
      </c>
      <c r="R299" s="417">
        <v>10359.4719</v>
      </c>
      <c r="S299" s="417">
        <v>1000.810873</v>
      </c>
      <c r="T299">
        <v>8.7186161999999998E-2</v>
      </c>
      <c r="U299">
        <v>8.7331760000000005E-3</v>
      </c>
      <c r="W299" s="420">
        <v>60.2</v>
      </c>
      <c r="X299" s="420">
        <v>63.6</v>
      </c>
      <c r="Y299">
        <v>2.0355239000000001E-2</v>
      </c>
      <c r="Z299">
        <v>3.6320459999999999E-3</v>
      </c>
      <c r="AB299" s="421">
        <v>46.1</v>
      </c>
      <c r="AC299" s="421">
        <v>3.92</v>
      </c>
      <c r="AD299" s="421">
        <v>20.2</v>
      </c>
      <c r="AE299">
        <v>0.115057285</v>
      </c>
      <c r="AF299">
        <v>8.3109329999999995E-3</v>
      </c>
      <c r="AH299">
        <v>0.21850249703346999</v>
      </c>
      <c r="AI299">
        <v>5.3694838000000002E-2</v>
      </c>
      <c r="AK299">
        <v>0.24874560600000001</v>
      </c>
      <c r="AL299">
        <v>3.6243930000000001E-2</v>
      </c>
      <c r="AM299">
        <v>0.1</v>
      </c>
      <c r="AN299">
        <v>7.3716686000000003E-2</v>
      </c>
      <c r="AP299" s="422">
        <v>0.90548850520535396</v>
      </c>
    </row>
    <row r="300" spans="1:42" x14ac:dyDescent="0.3">
      <c r="A300" t="s">
        <v>55</v>
      </c>
      <c r="C300" s="415">
        <v>0.31236239300000002</v>
      </c>
      <c r="D300" s="415">
        <v>0.39452991500000001</v>
      </c>
      <c r="E300" s="415">
        <v>1.36065641</v>
      </c>
      <c r="F300" s="415">
        <v>0.65027008500000005</v>
      </c>
      <c r="G300" s="415">
        <v>0.34042109399999998</v>
      </c>
      <c r="H300">
        <v>2.7098434000000001E-2</v>
      </c>
      <c r="I300">
        <v>1.0736399000000001E-2</v>
      </c>
      <c r="K300" s="416">
        <v>0.833807407</v>
      </c>
      <c r="L300" s="416">
        <v>0.89413083400000004</v>
      </c>
      <c r="M300">
        <v>8.2666445000000005E-2</v>
      </c>
      <c r="N300">
        <v>2.0911882E-2</v>
      </c>
      <c r="P300" s="417">
        <v>50.59</v>
      </c>
      <c r="Q300" s="417">
        <v>0.32244159700000002</v>
      </c>
      <c r="R300" s="417">
        <v>11325.4571</v>
      </c>
      <c r="S300" s="417">
        <v>1127.8679729999999</v>
      </c>
      <c r="T300">
        <v>0.16410529900000001</v>
      </c>
      <c r="U300">
        <v>1.6437935000000001E-2</v>
      </c>
      <c r="W300" s="420">
        <v>60.2</v>
      </c>
      <c r="X300" s="420">
        <v>56.83</v>
      </c>
      <c r="Y300">
        <v>0.137132001</v>
      </c>
      <c r="Z300">
        <v>2.4468874000000002E-2</v>
      </c>
      <c r="AB300" s="421">
        <v>49.4</v>
      </c>
      <c r="AC300" s="421">
        <v>3.89</v>
      </c>
      <c r="AD300" s="421">
        <v>21.8</v>
      </c>
      <c r="AE300">
        <v>0.12756240299999999</v>
      </c>
      <c r="AF300">
        <v>9.2142149999999996E-3</v>
      </c>
      <c r="AH300">
        <v>0.35245087104890999</v>
      </c>
      <c r="AI300">
        <v>8.1769305E-2</v>
      </c>
      <c r="AP300" s="422">
        <v>1.1621102692833201</v>
      </c>
    </row>
    <row r="301" spans="1:42" x14ac:dyDescent="0.3">
      <c r="A301" t="s">
        <v>56</v>
      </c>
      <c r="C301" s="415">
        <v>0.35679384600000003</v>
      </c>
      <c r="D301" s="415">
        <v>0.42072720699999999</v>
      </c>
      <c r="E301" s="415">
        <v>1.5522351599999999</v>
      </c>
      <c r="F301" s="415">
        <v>0.72827736799999998</v>
      </c>
      <c r="G301" s="415">
        <v>0.32115154299999998</v>
      </c>
      <c r="H301">
        <v>6.3725414999999994E-2</v>
      </c>
      <c r="I301">
        <v>2.5248008999999998E-2</v>
      </c>
      <c r="K301" s="416">
        <v>0.97484665800000003</v>
      </c>
      <c r="L301" s="416">
        <v>0.77776430200000002</v>
      </c>
      <c r="M301">
        <v>8.5481061999999997E-2</v>
      </c>
      <c r="N301">
        <v>2.1623888000000001E-2</v>
      </c>
      <c r="P301" s="417">
        <v>51.82</v>
      </c>
      <c r="Q301" s="417">
        <v>0.30091494699999999</v>
      </c>
      <c r="R301" s="417">
        <v>12434.767900000001</v>
      </c>
      <c r="S301" s="417">
        <v>1246.8518349999999</v>
      </c>
      <c r="T301">
        <v>0.220203073</v>
      </c>
      <c r="U301">
        <v>2.2057080999999999E-2</v>
      </c>
      <c r="W301" s="420">
        <v>60.2</v>
      </c>
      <c r="X301" s="420">
        <v>52.69</v>
      </c>
      <c r="Y301">
        <v>0.20854404700000001</v>
      </c>
      <c r="Z301">
        <v>3.7211139999999997E-2</v>
      </c>
      <c r="AB301" s="421">
        <v>52.7</v>
      </c>
      <c r="AC301" s="421">
        <v>3.9</v>
      </c>
      <c r="AD301" s="421">
        <v>20</v>
      </c>
      <c r="AE301">
        <v>0.12686576399999999</v>
      </c>
      <c r="AF301">
        <v>9.163895E-3</v>
      </c>
      <c r="AH301">
        <v>0.47466507512461398</v>
      </c>
      <c r="AI301">
        <v>0.115304013</v>
      </c>
      <c r="AP301" s="422">
        <v>1.49682551967884</v>
      </c>
    </row>
    <row r="302" spans="1:42" x14ac:dyDescent="0.3">
      <c r="A302" t="s">
        <v>57</v>
      </c>
      <c r="C302" s="415">
        <v>0.402708913</v>
      </c>
      <c r="D302" s="415">
        <v>0.50485850799999998</v>
      </c>
      <c r="E302" s="415">
        <v>1.8107419279999999</v>
      </c>
      <c r="F302" s="415">
        <v>0.83051154900000002</v>
      </c>
      <c r="G302" s="415">
        <v>0.31436074400000003</v>
      </c>
      <c r="H302">
        <v>0.13654211199999999</v>
      </c>
      <c r="I302">
        <v>5.4097985000000001E-2</v>
      </c>
      <c r="K302" s="416">
        <v>1.160974725</v>
      </c>
      <c r="L302" s="416">
        <v>0.66391007599999996</v>
      </c>
      <c r="M302">
        <v>0.10677389499999999</v>
      </c>
      <c r="N302">
        <v>2.7010271999999998E-2</v>
      </c>
      <c r="P302" s="417">
        <v>52.98</v>
      </c>
      <c r="Q302" s="417">
        <v>0.30914246400000001</v>
      </c>
      <c r="R302" s="417">
        <v>13675.733399999999</v>
      </c>
      <c r="S302" s="417">
        <v>1498.064576</v>
      </c>
      <c r="T302">
        <v>0.213424954</v>
      </c>
      <c r="U302">
        <v>2.1378136999999998E-2</v>
      </c>
      <c r="W302" s="420">
        <v>60.2</v>
      </c>
      <c r="X302" s="420">
        <v>53.4</v>
      </c>
      <c r="Y302">
        <v>0.19629705</v>
      </c>
      <c r="Z302">
        <v>3.5025872E-2</v>
      </c>
      <c r="AB302" s="421">
        <v>56</v>
      </c>
      <c r="AC302" s="421">
        <v>3.85</v>
      </c>
      <c r="AD302" s="421">
        <v>21.5</v>
      </c>
      <c r="AE302">
        <v>0.14163885000000001</v>
      </c>
      <c r="AF302">
        <v>1.0230998999999999E-2</v>
      </c>
      <c r="AH302">
        <v>0.56098008191785498</v>
      </c>
      <c r="AI302">
        <v>0.14774326500000001</v>
      </c>
      <c r="AP302" s="422">
        <v>1.9213596864712701</v>
      </c>
    </row>
    <row r="303" spans="1:42" x14ac:dyDescent="0.3">
      <c r="A303" t="s">
        <v>58</v>
      </c>
      <c r="C303" s="415">
        <v>0.49502095699999998</v>
      </c>
      <c r="D303" s="415">
        <v>0.61897673099999995</v>
      </c>
      <c r="E303" s="415">
        <v>2.2067206239999999</v>
      </c>
      <c r="F303" s="415">
        <v>1.0139073569999999</v>
      </c>
      <c r="G303" s="415">
        <v>0.32673068100000002</v>
      </c>
      <c r="H303">
        <v>0.252239198</v>
      </c>
      <c r="I303">
        <v>9.9937170000000006E-2</v>
      </c>
      <c r="K303" s="416">
        <v>1.4096690270000001</v>
      </c>
      <c r="L303" s="416">
        <v>0.55142458699999997</v>
      </c>
      <c r="M303">
        <v>0.14263848500000001</v>
      </c>
      <c r="N303">
        <v>3.6082830000000003E-2</v>
      </c>
      <c r="P303" s="417">
        <v>54.2</v>
      </c>
      <c r="Q303" s="417">
        <v>0.34565870199999998</v>
      </c>
      <c r="R303" s="417">
        <v>14814.9313</v>
      </c>
      <c r="S303" s="417">
        <v>1408.1902</v>
      </c>
      <c r="T303">
        <v>9.1901803000000004E-2</v>
      </c>
      <c r="U303">
        <v>9.2055279999999993E-3</v>
      </c>
      <c r="W303" s="420">
        <v>60.2</v>
      </c>
      <c r="X303" s="420">
        <v>54.11</v>
      </c>
      <c r="Y303">
        <v>0.18405005499999999</v>
      </c>
      <c r="Z303">
        <v>3.2840603000000003E-2</v>
      </c>
      <c r="AB303" s="421">
        <v>59.3</v>
      </c>
      <c r="AC303" s="421">
        <v>3.79</v>
      </c>
      <c r="AD303" s="421">
        <v>20.8</v>
      </c>
      <c r="AE303">
        <v>0.14464786600000001</v>
      </c>
      <c r="AF303">
        <v>1.0448348999999999E-2</v>
      </c>
      <c r="AH303">
        <v>0.65218821510403302</v>
      </c>
      <c r="AI303">
        <v>0.18851448000000001</v>
      </c>
      <c r="AP303" s="422">
        <v>2.45612274152418</v>
      </c>
    </row>
    <row r="304" spans="1:42" x14ac:dyDescent="0.3">
      <c r="A304" t="s">
        <v>59</v>
      </c>
      <c r="C304" s="415">
        <v>0.62240876199999995</v>
      </c>
      <c r="D304" s="415">
        <v>0.73891008700000005</v>
      </c>
      <c r="E304" s="415">
        <v>2.7730484359999998</v>
      </c>
      <c r="F304" s="415">
        <v>1.2671993539999999</v>
      </c>
      <c r="G304" s="415">
        <v>0.30541399299999999</v>
      </c>
      <c r="H304">
        <v>0.381385005</v>
      </c>
      <c r="I304">
        <v>0.15110473899999999</v>
      </c>
      <c r="K304" s="416">
        <v>1.744557167</v>
      </c>
      <c r="L304" s="416">
        <v>0.44226722299999999</v>
      </c>
      <c r="M304">
        <v>0.16685519200000001</v>
      </c>
      <c r="N304">
        <v>4.2208857000000002E-2</v>
      </c>
      <c r="P304" s="417">
        <v>55.08</v>
      </c>
      <c r="Q304" s="417">
        <v>0.33289093800000003</v>
      </c>
      <c r="R304" s="417">
        <v>16362.9</v>
      </c>
      <c r="S304" s="417">
        <v>1820.6</v>
      </c>
      <c r="T304">
        <v>0.13788835499999999</v>
      </c>
      <c r="U304">
        <v>1.3811863000000001E-2</v>
      </c>
      <c r="W304" s="420">
        <v>60.2</v>
      </c>
      <c r="X304" s="420">
        <v>54.82</v>
      </c>
      <c r="Y304">
        <v>0.17180306100000001</v>
      </c>
      <c r="Z304">
        <v>3.0655335999999998E-2</v>
      </c>
      <c r="AB304" s="421">
        <v>62.6</v>
      </c>
      <c r="AC304" s="421">
        <v>3.48</v>
      </c>
      <c r="AD304" s="421">
        <v>21.9</v>
      </c>
      <c r="AE304">
        <v>0.15179780200000001</v>
      </c>
      <c r="AF304">
        <v>1.0964811E-2</v>
      </c>
      <c r="AH304">
        <v>0.81449582267786702</v>
      </c>
      <c r="AI304">
        <v>0.24874560600000001</v>
      </c>
      <c r="AP304" s="422">
        <v>3.1359243733888902</v>
      </c>
    </row>
    <row r="305" spans="1:42" x14ac:dyDescent="0.3">
      <c r="C305">
        <v>0.220643966</v>
      </c>
      <c r="D305">
        <v>0.261787302</v>
      </c>
      <c r="E305">
        <v>0.26929418199999999</v>
      </c>
      <c r="F305">
        <v>0.21369649199999999</v>
      </c>
      <c r="G305">
        <v>3.4578058000000002E-2</v>
      </c>
      <c r="K305">
        <v>0.63597537100000001</v>
      </c>
      <c r="L305">
        <v>0.36402462899999999</v>
      </c>
      <c r="P305">
        <v>5.6665489999999999E-3</v>
      </c>
      <c r="Q305">
        <v>0.78996644299999996</v>
      </c>
      <c r="R305">
        <v>7.0454291000000002E-2</v>
      </c>
      <c r="S305">
        <v>0.13391271699999999</v>
      </c>
      <c r="W305">
        <v>7.3689800000000005E-4</v>
      </c>
      <c r="X305">
        <v>0.99926310200000001</v>
      </c>
      <c r="AB305">
        <v>0.32669457000000002</v>
      </c>
      <c r="AC305">
        <v>2.8488507999999999E-2</v>
      </c>
      <c r="AD305">
        <v>0.64481692199999996</v>
      </c>
      <c r="AP305" s="422"/>
    </row>
    <row r="306" spans="1:42" x14ac:dyDescent="0.3">
      <c r="C306">
        <v>8.7419139000000007E-2</v>
      </c>
      <c r="D306">
        <v>0.10372012899999999</v>
      </c>
      <c r="E306">
        <v>0.106694355</v>
      </c>
      <c r="F306">
        <v>8.4666549999999993E-2</v>
      </c>
      <c r="G306">
        <v>1.3699826999999999E-2</v>
      </c>
      <c r="K306">
        <v>0.160880782</v>
      </c>
      <c r="L306">
        <v>9.2086217999999997E-2</v>
      </c>
      <c r="P306">
        <v>5.6760100000000004E-4</v>
      </c>
      <c r="Q306">
        <v>7.9128568999999996E-2</v>
      </c>
      <c r="R306">
        <v>7.0571949999999996E-3</v>
      </c>
      <c r="S306">
        <v>1.3413635E-2</v>
      </c>
      <c r="W306">
        <v>1.3148700000000001E-4</v>
      </c>
      <c r="X306">
        <v>0.17830151299999999</v>
      </c>
      <c r="AB306">
        <v>2.3598128999999999E-2</v>
      </c>
      <c r="AC306">
        <v>2.0578100000000002E-3</v>
      </c>
      <c r="AD306">
        <v>4.6577061000000003E-2</v>
      </c>
      <c r="AP306" s="422"/>
    </row>
    <row r="307" spans="1:42" x14ac:dyDescent="0.3">
      <c r="AP307" s="422"/>
    </row>
    <row r="308" spans="1:42" x14ac:dyDescent="0.3">
      <c r="A308" s="414" t="s">
        <v>115</v>
      </c>
      <c r="C308" t="s">
        <v>36</v>
      </c>
      <c r="D308" t="s">
        <v>37</v>
      </c>
      <c r="E308" t="s">
        <v>38</v>
      </c>
      <c r="F308" t="s">
        <v>39</v>
      </c>
      <c r="G308" t="s">
        <v>40</v>
      </c>
      <c r="K308" t="s">
        <v>41</v>
      </c>
      <c r="L308" t="s">
        <v>42</v>
      </c>
      <c r="P308" t="s">
        <v>43</v>
      </c>
      <c r="Q308" t="s">
        <v>25</v>
      </c>
      <c r="R308" t="s">
        <v>26</v>
      </c>
      <c r="S308" t="s">
        <v>27</v>
      </c>
      <c r="W308" t="s">
        <v>28</v>
      </c>
      <c r="X308" t="s">
        <v>44</v>
      </c>
      <c r="AB308" t="s">
        <v>30</v>
      </c>
      <c r="AC308" t="s">
        <v>45</v>
      </c>
      <c r="AD308" t="s">
        <v>32</v>
      </c>
      <c r="AP308" s="422"/>
    </row>
    <row r="309" spans="1:42" x14ac:dyDescent="0.3">
      <c r="A309" t="s">
        <v>46</v>
      </c>
      <c r="AP309" s="422"/>
    </row>
    <row r="310" spans="1:42" x14ac:dyDescent="0.3">
      <c r="A310" t="s">
        <v>50</v>
      </c>
      <c r="C310" s="415">
        <v>0.24468874500000001</v>
      </c>
      <c r="D310" s="415">
        <v>0.35282396599999999</v>
      </c>
      <c r="E310" s="415">
        <v>1.0808987219999999</v>
      </c>
      <c r="F310" s="415">
        <v>0.53188126999999996</v>
      </c>
      <c r="G310" s="415">
        <v>0.41856782799999998</v>
      </c>
      <c r="H310">
        <v>4.6446300000000003E-2</v>
      </c>
      <c r="I310">
        <v>1.8402023999999999E-2</v>
      </c>
      <c r="K310" s="416">
        <v>0.65914525199999996</v>
      </c>
      <c r="L310" s="416">
        <v>0.79967032999999998</v>
      </c>
      <c r="M310">
        <v>7.8114185000000003E-2</v>
      </c>
      <c r="N310">
        <v>1.9760310999999999E-2</v>
      </c>
      <c r="P310" s="417">
        <v>51.02</v>
      </c>
      <c r="Q310" s="417">
        <v>0.45611000000000002</v>
      </c>
      <c r="R310" s="417">
        <v>7691.4</v>
      </c>
      <c r="S310" s="417">
        <v>648.29</v>
      </c>
      <c r="T310">
        <v>0</v>
      </c>
      <c r="U310">
        <v>0</v>
      </c>
      <c r="W310" s="420">
        <v>55.4</v>
      </c>
      <c r="X310" s="420">
        <v>22</v>
      </c>
      <c r="Y310">
        <v>1.8975084E-2</v>
      </c>
      <c r="Z310">
        <v>3.385781E-3</v>
      </c>
      <c r="AB310" s="421">
        <v>43.7</v>
      </c>
      <c r="AC310" s="421">
        <v>0.33</v>
      </c>
      <c r="AD310" s="421">
        <v>11</v>
      </c>
      <c r="AE310">
        <v>9.1823935999999995E-2</v>
      </c>
      <c r="AF310">
        <v>6.6327180000000001E-3</v>
      </c>
      <c r="AH310">
        <v>0.15301043771652301</v>
      </c>
      <c r="AI310">
        <v>4.8180833999999999E-2</v>
      </c>
      <c r="AP310" s="422">
        <v>0.44</v>
      </c>
    </row>
    <row r="311" spans="1:42" x14ac:dyDescent="0.3">
      <c r="A311" t="s">
        <v>51</v>
      </c>
      <c r="C311" s="415">
        <v>0.231938902</v>
      </c>
      <c r="D311" s="415">
        <v>0.359061511</v>
      </c>
      <c r="E311" s="415">
        <v>1.06299711</v>
      </c>
      <c r="F311" s="415">
        <v>0.50291729699999999</v>
      </c>
      <c r="G311" s="415">
        <v>0.44001847399999999</v>
      </c>
      <c r="H311">
        <v>3.6892837999999997E-2</v>
      </c>
      <c r="I311">
        <v>1.4616942000000001E-2</v>
      </c>
      <c r="K311" s="416">
        <v>0.69093160899999995</v>
      </c>
      <c r="L311" s="416">
        <v>0.78989130399999996</v>
      </c>
      <c r="M311">
        <v>7.8154216999999998E-2</v>
      </c>
      <c r="N311">
        <v>1.9770438000000001E-2</v>
      </c>
      <c r="P311" s="417">
        <v>52.28</v>
      </c>
      <c r="Q311" s="417">
        <v>0.44410288599999997</v>
      </c>
      <c r="R311" s="417">
        <v>8802</v>
      </c>
      <c r="S311" s="417">
        <v>704.3</v>
      </c>
      <c r="T311">
        <v>4.4854333000000003E-2</v>
      </c>
      <c r="U311">
        <v>4.4929239999999997E-3</v>
      </c>
      <c r="W311" s="420">
        <v>55.4</v>
      </c>
      <c r="X311" s="420">
        <v>22.05</v>
      </c>
      <c r="Y311">
        <v>1.8016746E-2</v>
      </c>
      <c r="Z311">
        <v>3.2147819999999998E-3</v>
      </c>
      <c r="AB311" s="421">
        <v>46.4</v>
      </c>
      <c r="AC311" s="421">
        <v>0.33</v>
      </c>
      <c r="AD311" s="421">
        <v>11.2</v>
      </c>
      <c r="AE311">
        <v>9.4394998999999993E-2</v>
      </c>
      <c r="AF311">
        <v>6.818434E-3</v>
      </c>
      <c r="AH311">
        <v>0.17178990860118001</v>
      </c>
      <c r="AI311">
        <v>4.8913520000000002E-2</v>
      </c>
      <c r="AP311" s="422">
        <v>0.56999999999999995</v>
      </c>
    </row>
    <row r="312" spans="1:42" x14ac:dyDescent="0.3">
      <c r="A312" t="s">
        <v>52</v>
      </c>
      <c r="C312" s="415">
        <v>0.22283312699999999</v>
      </c>
      <c r="D312" s="415">
        <v>0.35816453100000001</v>
      </c>
      <c r="E312" s="415">
        <v>1.07399752</v>
      </c>
      <c r="F312" s="415">
        <v>0.46191263599999999</v>
      </c>
      <c r="G312" s="415">
        <v>0.43220822399999997</v>
      </c>
      <c r="H312">
        <v>2.7124183E-2</v>
      </c>
      <c r="I312">
        <v>1.0746601E-2</v>
      </c>
      <c r="K312" s="416">
        <v>0.71284277200000001</v>
      </c>
      <c r="L312" s="416">
        <v>0.77532051300000004</v>
      </c>
      <c r="M312">
        <v>7.7422474000000005E-2</v>
      </c>
      <c r="N312">
        <v>1.9585331000000001E-2</v>
      </c>
      <c r="P312" s="417">
        <v>53.3</v>
      </c>
      <c r="Q312" s="417">
        <v>0.43209298600000001</v>
      </c>
      <c r="R312" s="417">
        <v>9912.5694999999996</v>
      </c>
      <c r="S312" s="417">
        <v>760.31356100000005</v>
      </c>
      <c r="T312">
        <v>8.6084746000000004E-2</v>
      </c>
      <c r="U312">
        <v>8.6228510000000008E-3</v>
      </c>
      <c r="W312" s="420">
        <v>57.4</v>
      </c>
      <c r="X312" s="420">
        <v>22.99</v>
      </c>
      <c r="Y312" s="418">
        <v>7.0400000000000004E-5</v>
      </c>
      <c r="Z312" s="418">
        <v>1.26E-5</v>
      </c>
      <c r="AB312" s="421">
        <v>47.6</v>
      </c>
      <c r="AC312" s="421">
        <v>0.33</v>
      </c>
      <c r="AD312" s="421">
        <v>11.4</v>
      </c>
      <c r="AE312">
        <v>9.5640069999999994E-2</v>
      </c>
      <c r="AF312">
        <v>6.9083690000000001E-3</v>
      </c>
      <c r="AH312">
        <v>0.17782288145870401</v>
      </c>
      <c r="AI312">
        <v>4.5875706000000002E-2</v>
      </c>
      <c r="AP312" s="422">
        <v>0.7</v>
      </c>
    </row>
    <row r="313" spans="1:42" x14ac:dyDescent="0.3">
      <c r="A313" t="s">
        <v>53</v>
      </c>
      <c r="C313" s="415">
        <v>0.21283923399999999</v>
      </c>
      <c r="D313" s="415">
        <v>0.400165312</v>
      </c>
      <c r="E313" s="415">
        <v>1.043532167</v>
      </c>
      <c r="F313" s="415">
        <v>0.42651880399999997</v>
      </c>
      <c r="G313" s="415">
        <v>0.42823029400000001</v>
      </c>
      <c r="H313">
        <v>2.3154304000000001E-2</v>
      </c>
      <c r="I313">
        <v>9.1737350000000006E-3</v>
      </c>
      <c r="K313" s="416">
        <v>0.70476649700000005</v>
      </c>
      <c r="L313" s="416">
        <v>0.76814814799999998</v>
      </c>
      <c r="M313">
        <v>7.6328380000000001E-2</v>
      </c>
      <c r="N313">
        <v>1.9308560999999998E-2</v>
      </c>
      <c r="P313" s="417">
        <v>54.91</v>
      </c>
      <c r="Q313" s="417">
        <v>0.42706960100000002</v>
      </c>
      <c r="R313" s="417">
        <v>10857.554099999999</v>
      </c>
      <c r="S313" s="417">
        <v>904.071147</v>
      </c>
      <c r="T313">
        <v>0.10407754700000001</v>
      </c>
      <c r="U313">
        <v>1.0425136E-2</v>
      </c>
      <c r="W313" s="420">
        <v>57.4</v>
      </c>
      <c r="X313" s="420">
        <v>21.72</v>
      </c>
      <c r="Y313">
        <v>2.4341868999999999E-2</v>
      </c>
      <c r="Z313">
        <v>4.3433930000000001E-3</v>
      </c>
      <c r="AB313" s="421">
        <v>51.6</v>
      </c>
      <c r="AC313" s="421">
        <v>0.34</v>
      </c>
      <c r="AD313" s="421">
        <v>11.6</v>
      </c>
      <c r="AE313">
        <v>0.102119908</v>
      </c>
      <c r="AF313">
        <v>7.3764269999999996E-3</v>
      </c>
      <c r="AH313">
        <v>0.199712980631053</v>
      </c>
      <c r="AI313">
        <v>5.0627251999999998E-2</v>
      </c>
      <c r="AP313" s="422">
        <v>0.82</v>
      </c>
    </row>
    <row r="314" spans="1:42" x14ac:dyDescent="0.3">
      <c r="A314" t="s">
        <v>54</v>
      </c>
      <c r="C314" s="415">
        <v>0.20215857200000001</v>
      </c>
      <c r="D314" s="415">
        <v>0.40433098099999998</v>
      </c>
      <c r="E314" s="415">
        <v>1.0127300400000001</v>
      </c>
      <c r="F314" s="415">
        <v>0.40408191500000001</v>
      </c>
      <c r="G314" s="415">
        <v>0.42548190899999999</v>
      </c>
      <c r="H314">
        <v>1.9070212E-2</v>
      </c>
      <c r="I314">
        <v>7.5556180000000001E-3</v>
      </c>
      <c r="K314" s="416">
        <v>0.71477791599999996</v>
      </c>
      <c r="L314" s="416">
        <v>0.75517241400000001</v>
      </c>
      <c r="M314">
        <v>7.5292473999999998E-2</v>
      </c>
      <c r="N314">
        <v>1.9046510999999999E-2</v>
      </c>
      <c r="P314" s="417">
        <v>56.7</v>
      </c>
      <c r="Q314" s="417">
        <v>0.43204087400000002</v>
      </c>
      <c r="R314" s="417">
        <v>11842.864799999999</v>
      </c>
      <c r="S314" s="417">
        <v>1108.5106820000001</v>
      </c>
      <c r="T314">
        <v>9.4402749999999994E-2</v>
      </c>
      <c r="U314">
        <v>9.4560400000000006E-3</v>
      </c>
      <c r="W314" s="420">
        <v>57.4</v>
      </c>
      <c r="X314" s="420">
        <v>19.86</v>
      </c>
      <c r="Y314">
        <v>5.9991967E-2</v>
      </c>
      <c r="Z314">
        <v>1.0704547E-2</v>
      </c>
      <c r="AB314" s="421">
        <v>51.6</v>
      </c>
      <c r="AC314" s="421">
        <v>0.34</v>
      </c>
      <c r="AD314" s="421">
        <v>11.8</v>
      </c>
      <c r="AE314">
        <v>0.102140249</v>
      </c>
      <c r="AF314">
        <v>7.3778969999999996E-3</v>
      </c>
      <c r="AH314">
        <v>0.20866906245827199</v>
      </c>
      <c r="AI314">
        <v>5.4140612999999997E-2</v>
      </c>
      <c r="AK314">
        <v>0.31511141799999998</v>
      </c>
      <c r="AL314">
        <v>4.5875706000000002E-2</v>
      </c>
      <c r="AM314">
        <v>0.1</v>
      </c>
      <c r="AN314">
        <v>8.7736125999999998E-2</v>
      </c>
      <c r="AP314" s="422">
        <v>0.95</v>
      </c>
    </row>
    <row r="315" spans="1:42" x14ac:dyDescent="0.3">
      <c r="A315" t="s">
        <v>55</v>
      </c>
      <c r="C315" s="415">
        <v>0.19118217100000001</v>
      </c>
      <c r="D315" s="415">
        <v>0.40448505000000001</v>
      </c>
      <c r="E315" s="415">
        <v>0.98205980100000001</v>
      </c>
      <c r="F315" s="415">
        <v>0.39102989999999999</v>
      </c>
      <c r="G315" s="415">
        <v>0.41496178299999997</v>
      </c>
      <c r="H315">
        <v>1.7258505E-2</v>
      </c>
      <c r="I315">
        <v>6.8378199999999997E-3</v>
      </c>
      <c r="K315" s="416">
        <v>0.78875969000000001</v>
      </c>
      <c r="L315" s="416">
        <v>0.74320987699999996</v>
      </c>
      <c r="M315">
        <v>7.7418705000000004E-2</v>
      </c>
      <c r="N315">
        <v>1.9584377E-2</v>
      </c>
      <c r="P315" s="417">
        <v>58.04</v>
      </c>
      <c r="Q315" s="417">
        <v>0.418913492</v>
      </c>
      <c r="R315" s="417">
        <v>12901.757100000001</v>
      </c>
      <c r="S315" s="417">
        <v>1196.980407</v>
      </c>
      <c r="T315">
        <v>0.13234538300000001</v>
      </c>
      <c r="U315">
        <v>1.325664E-2</v>
      </c>
      <c r="W315" s="420">
        <v>57.4</v>
      </c>
      <c r="X315" s="420">
        <v>16.170000000000002</v>
      </c>
      <c r="Y315">
        <v>0.130717259</v>
      </c>
      <c r="Z315">
        <v>2.3324273E-2</v>
      </c>
      <c r="AB315" s="421">
        <v>49.810499999999998</v>
      </c>
      <c r="AC315" s="421">
        <v>0.34</v>
      </c>
      <c r="AD315" s="421">
        <v>12.3</v>
      </c>
      <c r="AE315">
        <v>0.100115412</v>
      </c>
      <c r="AF315">
        <v>7.231637E-3</v>
      </c>
      <c r="AH315">
        <v>0.26927916245621802</v>
      </c>
      <c r="AI315">
        <v>7.0234747E-2</v>
      </c>
      <c r="AP315" s="422">
        <v>1.08</v>
      </c>
    </row>
    <row r="316" spans="1:42" x14ac:dyDescent="0.3">
      <c r="A316" t="s">
        <v>56</v>
      </c>
      <c r="C316" s="415">
        <v>0.243314314</v>
      </c>
      <c r="D316" s="415">
        <v>0.43659968599999999</v>
      </c>
      <c r="E316" s="415">
        <v>1.179095344</v>
      </c>
      <c r="F316" s="415">
        <v>0.47318283300000002</v>
      </c>
      <c r="G316" s="415">
        <v>0.41202555099999999</v>
      </c>
      <c r="H316">
        <v>5.0860605000000003E-2</v>
      </c>
      <c r="I316">
        <v>2.0150972E-2</v>
      </c>
      <c r="K316" s="416">
        <v>0.93578103000000001</v>
      </c>
      <c r="L316" s="416">
        <v>0.61573319800000004</v>
      </c>
      <c r="M316">
        <v>7.3388047999999997E-2</v>
      </c>
      <c r="N316">
        <v>1.8564753999999999E-2</v>
      </c>
      <c r="P316" s="417">
        <v>59.13</v>
      </c>
      <c r="Q316" s="417">
        <v>0.41811129600000002</v>
      </c>
      <c r="R316" s="417">
        <v>13988.8771</v>
      </c>
      <c r="S316" s="417">
        <v>1376.036848</v>
      </c>
      <c r="T316">
        <v>0.14114296800000001</v>
      </c>
      <c r="U316">
        <v>1.4137868E-2</v>
      </c>
      <c r="W316" s="420">
        <v>57.4</v>
      </c>
      <c r="X316" s="420">
        <v>20.63</v>
      </c>
      <c r="Y316">
        <v>4.5233582000000001E-2</v>
      </c>
      <c r="Z316">
        <v>8.0711640000000005E-3</v>
      </c>
      <c r="AB316" s="421">
        <v>49.862299999999998</v>
      </c>
      <c r="AC316" s="421">
        <v>0.09</v>
      </c>
      <c r="AD316" s="421">
        <v>10</v>
      </c>
      <c r="AE316">
        <v>1.5688045000000001E-2</v>
      </c>
      <c r="AF316">
        <v>1.133195E-3</v>
      </c>
      <c r="AH316">
        <v>0.22366251959189901</v>
      </c>
      <c r="AI316">
        <v>6.2057952999999999E-2</v>
      </c>
      <c r="AP316" s="422">
        <v>1.2</v>
      </c>
    </row>
    <row r="317" spans="1:42" x14ac:dyDescent="0.3">
      <c r="A317" t="s">
        <v>57</v>
      </c>
      <c r="C317" s="415">
        <v>0.29772027099999998</v>
      </c>
      <c r="D317" s="415">
        <v>0.59406448999999995</v>
      </c>
      <c r="E317" s="415">
        <v>1.3888683509999999</v>
      </c>
      <c r="F317" s="415">
        <v>0.55997124700000001</v>
      </c>
      <c r="G317" s="415">
        <v>0.40946489899999999</v>
      </c>
      <c r="H317">
        <v>0.118849725</v>
      </c>
      <c r="I317">
        <v>4.7088260999999999E-2</v>
      </c>
      <c r="K317" s="416">
        <v>1.19373588</v>
      </c>
      <c r="L317" s="416">
        <v>0.48934673400000001</v>
      </c>
      <c r="M317">
        <v>9.1873352000000005E-2</v>
      </c>
      <c r="N317">
        <v>2.3240925999999999E-2</v>
      </c>
      <c r="P317" s="417">
        <v>59.37</v>
      </c>
      <c r="Q317" s="417">
        <v>0.41712664199999999</v>
      </c>
      <c r="R317" s="417">
        <v>15113.1476</v>
      </c>
      <c r="S317" s="417">
        <v>1519.1057290000001</v>
      </c>
      <c r="T317">
        <v>0.149331626</v>
      </c>
      <c r="U317">
        <v>1.4958101E-2</v>
      </c>
      <c r="W317" s="420">
        <v>57.4</v>
      </c>
      <c r="X317" s="420">
        <v>15.7</v>
      </c>
      <c r="Y317">
        <v>0.13972563199999999</v>
      </c>
      <c r="Z317">
        <v>2.4931663999999999E-2</v>
      </c>
      <c r="AB317" s="421">
        <v>55.389499999999998</v>
      </c>
      <c r="AC317" s="421">
        <v>0.32</v>
      </c>
      <c r="AD317" s="421">
        <v>12.8</v>
      </c>
      <c r="AE317">
        <v>0.103058949</v>
      </c>
      <c r="AF317">
        <v>7.4442570000000001E-3</v>
      </c>
      <c r="AH317">
        <v>0.38994971420731001</v>
      </c>
      <c r="AI317">
        <v>0.117663209</v>
      </c>
      <c r="AP317" s="422">
        <v>1.33</v>
      </c>
    </row>
    <row r="318" spans="1:42" x14ac:dyDescent="0.3">
      <c r="A318" t="s">
        <v>58</v>
      </c>
      <c r="C318" s="415">
        <v>0.39406745199999998</v>
      </c>
      <c r="D318" s="415">
        <v>0.78729513699999998</v>
      </c>
      <c r="E318" s="415">
        <v>1.833563592</v>
      </c>
      <c r="F318" s="415">
        <v>0.73338751199999996</v>
      </c>
      <c r="G318" s="415">
        <v>0.410687417</v>
      </c>
      <c r="H318">
        <v>0.22643303400000001</v>
      </c>
      <c r="I318">
        <v>8.9712767999999998E-2</v>
      </c>
      <c r="K318" s="416">
        <v>1.6675335229999999</v>
      </c>
      <c r="L318" s="416">
        <v>0.36477272700000002</v>
      </c>
      <c r="M318">
        <v>0.15159810200000001</v>
      </c>
      <c r="N318">
        <v>3.8349317000000001E-2</v>
      </c>
      <c r="P318" s="417">
        <v>60.27</v>
      </c>
      <c r="Q318" s="417">
        <v>0.43785439999999998</v>
      </c>
      <c r="R318" s="417">
        <v>16278.8349</v>
      </c>
      <c r="S318" s="417">
        <v>1244.8516</v>
      </c>
      <c r="T318">
        <v>8.1204821999999996E-2</v>
      </c>
      <c r="U318">
        <v>8.1340430000000005E-3</v>
      </c>
      <c r="W318" s="420">
        <v>57.4</v>
      </c>
      <c r="X318" s="420">
        <v>10.77</v>
      </c>
      <c r="Y318">
        <v>0.234217711</v>
      </c>
      <c r="Z318">
        <v>4.1792168999999997E-2</v>
      </c>
      <c r="AB318" s="421">
        <v>70.021100000000004</v>
      </c>
      <c r="AC318" s="421">
        <v>0.32</v>
      </c>
      <c r="AD318" s="421">
        <v>12.7</v>
      </c>
      <c r="AE318">
        <v>0.12745492899999999</v>
      </c>
      <c r="AF318">
        <v>9.2064520000000004E-3</v>
      </c>
      <c r="AH318">
        <v>0.55766342278213898</v>
      </c>
      <c r="AI318">
        <v>0.18719474899999999</v>
      </c>
      <c r="AP318" s="422">
        <v>1.46</v>
      </c>
    </row>
    <row r="319" spans="1:42" x14ac:dyDescent="0.3">
      <c r="A319" t="s">
        <v>59</v>
      </c>
      <c r="C319" s="415">
        <v>0.58086714399999995</v>
      </c>
      <c r="D319" s="415">
        <v>1.1533412890000001</v>
      </c>
      <c r="E319" s="415">
        <v>2.723866348</v>
      </c>
      <c r="F319" s="415">
        <v>1.0797136039999999</v>
      </c>
      <c r="G319" s="415">
        <v>0.37860521400000002</v>
      </c>
      <c r="H319">
        <v>0.433910295</v>
      </c>
      <c r="I319">
        <v>0.17191525899999999</v>
      </c>
      <c r="K319" s="416">
        <v>2.5089498809999999</v>
      </c>
      <c r="L319" s="416">
        <v>0.24647058799999999</v>
      </c>
      <c r="M319">
        <v>0.22041006199999999</v>
      </c>
      <c r="N319">
        <v>5.5756472000000001E-2</v>
      </c>
      <c r="P319" s="417">
        <v>60.97</v>
      </c>
      <c r="Q319" s="417">
        <v>0.416315304</v>
      </c>
      <c r="R319" s="417">
        <v>18076.3</v>
      </c>
      <c r="S319" s="417">
        <v>1789</v>
      </c>
      <c r="T319">
        <v>0.16655582399999999</v>
      </c>
      <c r="U319">
        <v>1.6683396999999999E-2</v>
      </c>
      <c r="W319" s="420">
        <v>57.4</v>
      </c>
      <c r="X319" s="420">
        <v>5.84</v>
      </c>
      <c r="Y319">
        <v>0.32870979500000003</v>
      </c>
      <c r="Z319">
        <v>5.8652675000000001E-2</v>
      </c>
      <c r="AB319" s="421">
        <v>97.389499999999998</v>
      </c>
      <c r="AC319" s="421">
        <v>0.28999999999999998</v>
      </c>
      <c r="AD319" s="421">
        <v>11.8</v>
      </c>
      <c r="AE319">
        <v>0.167563503</v>
      </c>
      <c r="AF319">
        <v>1.2103615E-2</v>
      </c>
      <c r="AH319">
        <v>0.92193278235848997</v>
      </c>
      <c r="AI319">
        <v>0.31511141799999998</v>
      </c>
      <c r="AP319" s="422">
        <v>1.58</v>
      </c>
    </row>
    <row r="320" spans="1:42" x14ac:dyDescent="0.3">
      <c r="C320">
        <v>0.247013186</v>
      </c>
      <c r="D320">
        <v>0.32876245799999998</v>
      </c>
      <c r="E320">
        <v>0.22793277300000001</v>
      </c>
      <c r="F320">
        <v>0.19364088300000001</v>
      </c>
      <c r="G320">
        <v>2.6507000000000002E-3</v>
      </c>
      <c r="K320">
        <v>0.700607011</v>
      </c>
      <c r="L320">
        <v>0.299392989</v>
      </c>
      <c r="P320">
        <v>7.1176240000000003E-3</v>
      </c>
      <c r="Q320">
        <v>0.660572304</v>
      </c>
      <c r="R320">
        <v>0.13055871199999999</v>
      </c>
      <c r="S320">
        <v>0.20175135899999999</v>
      </c>
      <c r="W320">
        <v>1.94835E-4</v>
      </c>
      <c r="X320">
        <v>0.99980516500000005</v>
      </c>
      <c r="AB320">
        <v>0.444713994</v>
      </c>
      <c r="AC320">
        <v>0.52296236100000004</v>
      </c>
      <c r="AD320">
        <v>3.2323644999999998E-2</v>
      </c>
      <c r="AP320" s="422"/>
    </row>
    <row r="321" spans="1:42" x14ac:dyDescent="0.3">
      <c r="C321">
        <v>9.7866623999999999E-2</v>
      </c>
      <c r="D321">
        <v>0.13025568600000001</v>
      </c>
      <c r="E321">
        <v>9.0306965000000003E-2</v>
      </c>
      <c r="F321">
        <v>7.6720518000000001E-2</v>
      </c>
      <c r="G321">
        <v>1.0502070000000001E-3</v>
      </c>
      <c r="K321">
        <v>0.17723045400000001</v>
      </c>
      <c r="L321">
        <v>7.5736546000000002E-2</v>
      </c>
      <c r="P321">
        <v>7.1295099999999997E-4</v>
      </c>
      <c r="Q321">
        <v>6.6167545999999994E-2</v>
      </c>
      <c r="R321">
        <v>1.3077675E-2</v>
      </c>
      <c r="S321">
        <v>2.0208828000000002E-2</v>
      </c>
      <c r="W321" s="418">
        <v>3.4799999999999999E-5</v>
      </c>
      <c r="X321">
        <v>0.17839823499999999</v>
      </c>
      <c r="AB321">
        <v>3.2123025999999999E-2</v>
      </c>
      <c r="AC321">
        <v>3.7775139999999999E-2</v>
      </c>
      <c r="AD321">
        <v>2.334834E-3</v>
      </c>
      <c r="AP321" s="422"/>
    </row>
    <row r="322" spans="1:42" x14ac:dyDescent="0.3">
      <c r="AP322" s="422"/>
    </row>
    <row r="323" spans="1:42" x14ac:dyDescent="0.3">
      <c r="A323" s="414" t="s">
        <v>116</v>
      </c>
      <c r="C323" t="s">
        <v>36</v>
      </c>
      <c r="D323" t="s">
        <v>37</v>
      </c>
      <c r="E323" t="s">
        <v>38</v>
      </c>
      <c r="F323" t="s">
        <v>39</v>
      </c>
      <c r="G323" t="s">
        <v>40</v>
      </c>
      <c r="K323" t="s">
        <v>41</v>
      </c>
      <c r="L323" t="s">
        <v>42</v>
      </c>
      <c r="P323" t="s">
        <v>43</v>
      </c>
      <c r="Q323" t="s">
        <v>25</v>
      </c>
      <c r="R323" t="s">
        <v>26</v>
      </c>
      <c r="S323" t="s">
        <v>27</v>
      </c>
      <c r="W323" t="s">
        <v>28</v>
      </c>
      <c r="X323" t="s">
        <v>44</v>
      </c>
      <c r="AB323" t="s">
        <v>30</v>
      </c>
      <c r="AC323" t="s">
        <v>45</v>
      </c>
      <c r="AD323" t="s">
        <v>32</v>
      </c>
      <c r="AP323" s="422"/>
    </row>
    <row r="324" spans="1:42" x14ac:dyDescent="0.3">
      <c r="A324" t="s">
        <v>46</v>
      </c>
      <c r="AP324" s="422"/>
    </row>
    <row r="325" spans="1:42" x14ac:dyDescent="0.3">
      <c r="A325" t="s">
        <v>50</v>
      </c>
      <c r="C325" s="415">
        <v>0.40247438299999999</v>
      </c>
      <c r="D325" s="415">
        <v>0.26678178400000002</v>
      </c>
      <c r="E325" s="415">
        <v>1.260079696</v>
      </c>
      <c r="F325" s="415">
        <v>0.79127893699999996</v>
      </c>
      <c r="G325" s="415">
        <v>0.35019663400000001</v>
      </c>
      <c r="H325">
        <v>7.2980730000000004E-3</v>
      </c>
      <c r="I325">
        <v>2.8914959999999999E-3</v>
      </c>
      <c r="K325" s="416">
        <v>0.44098671699999997</v>
      </c>
      <c r="L325" s="416">
        <v>0.88571428600000002</v>
      </c>
      <c r="M325">
        <v>7.8145811999999995E-2</v>
      </c>
      <c r="N325">
        <v>1.9768312E-2</v>
      </c>
      <c r="P325" s="417">
        <v>56.64</v>
      </c>
      <c r="Q325" s="417">
        <v>0.35792000000000002</v>
      </c>
      <c r="R325" s="417">
        <v>7495.3</v>
      </c>
      <c r="S325" s="417">
        <v>763.32</v>
      </c>
      <c r="T325">
        <v>0.13073206600000001</v>
      </c>
      <c r="U325">
        <v>1.3095038999999999E-2</v>
      </c>
      <c r="W325" s="420">
        <v>38.4</v>
      </c>
      <c r="X325" s="420">
        <v>18.95</v>
      </c>
      <c r="Y325">
        <v>0.28058702899999999</v>
      </c>
      <c r="Z325">
        <v>5.0065985E-2</v>
      </c>
      <c r="AB325" s="421">
        <v>40.9</v>
      </c>
      <c r="AC325" s="421">
        <v>0.61</v>
      </c>
      <c r="AD325" s="421">
        <v>11.1</v>
      </c>
      <c r="AE325">
        <v>2.0915230000000001E-3</v>
      </c>
      <c r="AF325">
        <v>1.51077E-4</v>
      </c>
      <c r="AH325">
        <v>0.337926914346664</v>
      </c>
      <c r="AI325">
        <v>8.5971908999999999E-2</v>
      </c>
      <c r="AP325" s="422">
        <v>0.3</v>
      </c>
    </row>
    <row r="326" spans="1:42" x14ac:dyDescent="0.3">
      <c r="A326" t="s">
        <v>51</v>
      </c>
      <c r="C326" s="415">
        <v>0.42965632399999998</v>
      </c>
      <c r="D326" s="415">
        <v>0.27493281200000003</v>
      </c>
      <c r="E326" s="415">
        <v>1.3512867500000001</v>
      </c>
      <c r="F326" s="415">
        <v>0.838606564</v>
      </c>
      <c r="G326" s="415">
        <v>0.34889689600000001</v>
      </c>
      <c r="H326">
        <v>2.4045207999999998E-2</v>
      </c>
      <c r="I326">
        <v>9.5267110000000002E-3</v>
      </c>
      <c r="K326" s="416">
        <v>0.48818307700000002</v>
      </c>
      <c r="L326" s="416">
        <v>0.81560943200000002</v>
      </c>
      <c r="M326">
        <v>7.3910051000000004E-2</v>
      </c>
      <c r="N326">
        <v>1.8696804000000001E-2</v>
      </c>
      <c r="P326" s="417">
        <v>58.29</v>
      </c>
      <c r="Q326" s="417">
        <v>0.38121241500000003</v>
      </c>
      <c r="R326" s="417">
        <v>8492.5457999999999</v>
      </c>
      <c r="S326" s="417">
        <v>784.2</v>
      </c>
      <c r="T326">
        <v>7.1832690000000005E-2</v>
      </c>
      <c r="U326">
        <v>7.1952650000000002E-3</v>
      </c>
      <c r="W326" s="420">
        <v>38.4</v>
      </c>
      <c r="X326" s="420">
        <v>21.63</v>
      </c>
      <c r="Y326">
        <v>6.6557898000000004E-2</v>
      </c>
      <c r="Z326">
        <v>1.1876125E-2</v>
      </c>
      <c r="AB326" s="421">
        <v>43.9</v>
      </c>
      <c r="AC326" s="421">
        <v>0.64</v>
      </c>
      <c r="AD326" s="421">
        <v>13.7</v>
      </c>
      <c r="AE326">
        <v>3.5228183000000003E-2</v>
      </c>
      <c r="AF326">
        <v>2.5446370000000002E-3</v>
      </c>
      <c r="AH326">
        <v>0.19614572386631601</v>
      </c>
      <c r="AI326">
        <v>4.9839542000000001E-2</v>
      </c>
      <c r="AP326" s="422">
        <v>0.37</v>
      </c>
    </row>
    <row r="327" spans="1:42" x14ac:dyDescent="0.3">
      <c r="A327" t="s">
        <v>52</v>
      </c>
      <c r="C327" s="415">
        <v>0.425283142</v>
      </c>
      <c r="D327" s="415">
        <v>0.27591460899999998</v>
      </c>
      <c r="E327" s="415">
        <v>1.339762079</v>
      </c>
      <c r="F327" s="415">
        <v>0.82892528300000001</v>
      </c>
      <c r="G327" s="415">
        <v>0.33891289400000002</v>
      </c>
      <c r="H327">
        <v>2.0638811E-2</v>
      </c>
      <c r="I327">
        <v>8.1770969999999995E-3</v>
      </c>
      <c r="K327" s="416">
        <v>0.50653466999999996</v>
      </c>
      <c r="L327" s="416">
        <v>0.80663818600000003</v>
      </c>
      <c r="M327">
        <v>7.5030679000000003E-2</v>
      </c>
      <c r="N327">
        <v>1.8980285999999999E-2</v>
      </c>
      <c r="P327" s="417">
        <v>59.74</v>
      </c>
      <c r="Q327" s="417">
        <v>0.40450348899999999</v>
      </c>
      <c r="R327" s="417">
        <v>9489.8153000000002</v>
      </c>
      <c r="S327" s="417">
        <v>805.08228299999996</v>
      </c>
      <c r="T327">
        <v>7.1031940000000002E-3</v>
      </c>
      <c r="U327">
        <v>7.1150599999999999E-4</v>
      </c>
      <c r="W327" s="420">
        <v>43.1</v>
      </c>
      <c r="X327" s="420">
        <v>22.46</v>
      </c>
      <c r="Y327">
        <v>8.8253300000000002E-4</v>
      </c>
      <c r="Z327">
        <v>1.5747299999999999E-4</v>
      </c>
      <c r="AB327" s="421">
        <v>45.7</v>
      </c>
      <c r="AC327" s="421">
        <v>0.71</v>
      </c>
      <c r="AD327" s="421">
        <v>16.3</v>
      </c>
      <c r="AE327">
        <v>7.0056191000000004E-2</v>
      </c>
      <c r="AF327">
        <v>5.0603690000000003E-3</v>
      </c>
      <c r="AH327">
        <v>0.12882629042452001</v>
      </c>
      <c r="AI327">
        <v>3.3086731000000001E-2</v>
      </c>
      <c r="AP327" s="422">
        <v>0.46</v>
      </c>
    </row>
    <row r="328" spans="1:42" x14ac:dyDescent="0.3">
      <c r="A328" t="s">
        <v>53</v>
      </c>
      <c r="C328" s="415">
        <v>0.432441884</v>
      </c>
      <c r="D328" s="415">
        <v>0.28674758299999997</v>
      </c>
      <c r="E328" s="415">
        <v>1.362402798</v>
      </c>
      <c r="F328" s="415">
        <v>0.83149557699999999</v>
      </c>
      <c r="G328" s="415">
        <v>0.34763369700000002</v>
      </c>
      <c r="H328">
        <v>2.8339228000000001E-2</v>
      </c>
      <c r="I328">
        <v>1.1228002000000001E-2</v>
      </c>
      <c r="K328" s="416">
        <v>0.53475828000000003</v>
      </c>
      <c r="L328" s="416">
        <v>0.79169381100000003</v>
      </c>
      <c r="M328">
        <v>7.7254813000000006E-2</v>
      </c>
      <c r="N328">
        <v>1.9542917999999999E-2</v>
      </c>
      <c r="P328" s="417">
        <v>61.47</v>
      </c>
      <c r="Q328" s="417">
        <v>0.39955127299999998</v>
      </c>
      <c r="R328" s="417">
        <v>10504.713900000001</v>
      </c>
      <c r="S328" s="417">
        <v>923.45010500000001</v>
      </c>
      <c r="T328">
        <v>1.9603064999999999E-2</v>
      </c>
      <c r="U328">
        <v>1.9635799999999999E-3</v>
      </c>
      <c r="W328" s="420">
        <v>43.1</v>
      </c>
      <c r="X328" s="420">
        <v>21.39</v>
      </c>
      <c r="Y328">
        <v>8.5807285999999997E-2</v>
      </c>
      <c r="Z328">
        <v>1.5310852E-2</v>
      </c>
      <c r="AB328" s="421">
        <v>48.3</v>
      </c>
      <c r="AC328" s="421">
        <v>0.76</v>
      </c>
      <c r="AD328" s="421">
        <v>18.899999999999999</v>
      </c>
      <c r="AE328">
        <v>0.10302383499999999</v>
      </c>
      <c r="AF328">
        <v>7.4417210000000001E-3</v>
      </c>
      <c r="AH328">
        <v>0.21253602398473401</v>
      </c>
      <c r="AI328">
        <v>5.5487072999999998E-2</v>
      </c>
      <c r="AP328" s="422">
        <v>0.56000000000000005</v>
      </c>
    </row>
    <row r="329" spans="1:42" x14ac:dyDescent="0.3">
      <c r="A329" t="s">
        <v>54</v>
      </c>
      <c r="C329" s="415">
        <v>0.45254984300000001</v>
      </c>
      <c r="D329" s="415">
        <v>0.29310388199999998</v>
      </c>
      <c r="E329" s="415">
        <v>1.398992655</v>
      </c>
      <c r="F329" s="415">
        <v>0.85585309499999995</v>
      </c>
      <c r="G329" s="415">
        <v>0.33701123399999999</v>
      </c>
      <c r="H329">
        <v>4.0821471999999998E-2</v>
      </c>
      <c r="I329">
        <v>1.6173467E-2</v>
      </c>
      <c r="K329" s="416">
        <v>0.55347743999999999</v>
      </c>
      <c r="L329" s="416">
        <v>0.76607716999999997</v>
      </c>
      <c r="M329">
        <v>7.7091664000000004E-2</v>
      </c>
      <c r="N329">
        <v>1.9501647E-2</v>
      </c>
      <c r="P329" s="417">
        <v>63.33</v>
      </c>
      <c r="Q329" s="417">
        <v>0.38683482000000002</v>
      </c>
      <c r="R329" s="417">
        <v>11548.7937</v>
      </c>
      <c r="S329" s="417">
        <v>1072.53522</v>
      </c>
      <c r="T329">
        <v>5.8300066999999997E-2</v>
      </c>
      <c r="U329">
        <v>5.8397429999999997E-3</v>
      </c>
      <c r="W329" s="420">
        <v>43.1</v>
      </c>
      <c r="X329" s="420">
        <v>21.63</v>
      </c>
      <c r="Y329">
        <v>6.6562825000000006E-2</v>
      </c>
      <c r="Z329">
        <v>1.1877005E-2</v>
      </c>
      <c r="AB329" s="421">
        <v>51.6</v>
      </c>
      <c r="AC329" s="421">
        <v>0.83</v>
      </c>
      <c r="AD329" s="421">
        <v>21.5</v>
      </c>
      <c r="AE329">
        <v>0.13441658300000001</v>
      </c>
      <c r="AF329">
        <v>9.7093130000000007E-3</v>
      </c>
      <c r="AH329">
        <v>0.24705147021419699</v>
      </c>
      <c r="AI329">
        <v>6.3101174999999995E-2</v>
      </c>
      <c r="AK329">
        <v>0.23097936699999999</v>
      </c>
      <c r="AL329">
        <v>3.3086731000000001E-2</v>
      </c>
      <c r="AM329">
        <v>0.1</v>
      </c>
      <c r="AN329">
        <v>6.3067551999999999E-2</v>
      </c>
      <c r="AP329" s="422">
        <v>0.67</v>
      </c>
    </row>
    <row r="330" spans="1:42" x14ac:dyDescent="0.3">
      <c r="A330" t="s">
        <v>55</v>
      </c>
      <c r="C330" s="415">
        <v>0.45568402400000002</v>
      </c>
      <c r="D330" s="415">
        <v>0.29466621700000001</v>
      </c>
      <c r="E330" s="415">
        <v>1.409215968</v>
      </c>
      <c r="F330" s="415">
        <v>0.85691197600000002</v>
      </c>
      <c r="G330" s="415">
        <v>0.32446766599999999</v>
      </c>
      <c r="H330">
        <v>4.2987769000000002E-2</v>
      </c>
      <c r="I330">
        <v>1.7031754E-2</v>
      </c>
      <c r="K330" s="416">
        <v>0.57076546500000003</v>
      </c>
      <c r="L330" s="416">
        <v>0.75375318099999999</v>
      </c>
      <c r="M330">
        <v>7.8835469000000005E-2</v>
      </c>
      <c r="N330">
        <v>1.9942772000000001E-2</v>
      </c>
      <c r="P330" s="417">
        <v>65</v>
      </c>
      <c r="Q330" s="417">
        <v>0.36512756499999999</v>
      </c>
      <c r="R330" s="417">
        <v>12637.9102</v>
      </c>
      <c r="S330" s="417">
        <v>1226.213804</v>
      </c>
      <c r="T330">
        <v>0.12513337099999999</v>
      </c>
      <c r="U330">
        <v>1.2534234E-2</v>
      </c>
      <c r="W330" s="420">
        <v>43.1</v>
      </c>
      <c r="X330" s="420">
        <v>21.67</v>
      </c>
      <c r="Y330">
        <v>6.3355491999999999E-2</v>
      </c>
      <c r="Z330">
        <v>1.1304711E-2</v>
      </c>
      <c r="AB330" s="421">
        <v>54.9</v>
      </c>
      <c r="AC330" s="421">
        <v>0.82</v>
      </c>
      <c r="AD330" s="421">
        <v>20</v>
      </c>
      <c r="AE330">
        <v>0.12769803199999999</v>
      </c>
      <c r="AF330">
        <v>9.2240120000000002E-3</v>
      </c>
      <c r="AH330">
        <v>0.28374361104162599</v>
      </c>
      <c r="AI330">
        <v>7.0037482999999998E-2</v>
      </c>
      <c r="AP330" s="422">
        <v>0.79</v>
      </c>
    </row>
    <row r="331" spans="1:42" x14ac:dyDescent="0.3">
      <c r="A331" t="s">
        <v>56</v>
      </c>
      <c r="C331" s="415">
        <v>0.50912264200000001</v>
      </c>
      <c r="D331" s="415">
        <v>0.32414622599999998</v>
      </c>
      <c r="E331" s="415">
        <v>1.579476415</v>
      </c>
      <c r="F331" s="415">
        <v>0.95181603800000003</v>
      </c>
      <c r="G331" s="415">
        <v>0.30229827399999998</v>
      </c>
      <c r="H331">
        <v>9.0779784000000002E-2</v>
      </c>
      <c r="I331">
        <v>3.5966949999999998E-2</v>
      </c>
      <c r="K331" s="416">
        <v>0.67364150899999997</v>
      </c>
      <c r="L331" s="416">
        <v>0.67024976300000005</v>
      </c>
      <c r="M331">
        <v>9.4884094000000002E-2</v>
      </c>
      <c r="N331">
        <v>2.4002545E-2</v>
      </c>
      <c r="P331" s="417">
        <v>66.61</v>
      </c>
      <c r="Q331" s="417">
        <v>0.34900377799999999</v>
      </c>
      <c r="R331" s="417">
        <v>13781.2248</v>
      </c>
      <c r="S331" s="417">
        <v>1345.1564080000001</v>
      </c>
      <c r="T331">
        <v>0.164464005</v>
      </c>
      <c r="U331">
        <v>1.6473866E-2</v>
      </c>
      <c r="W331" s="420">
        <v>43.1</v>
      </c>
      <c r="X331" s="420">
        <v>21.4</v>
      </c>
      <c r="Y331">
        <v>8.5005421999999997E-2</v>
      </c>
      <c r="Z331">
        <v>1.5167772E-2</v>
      </c>
      <c r="AB331" s="421">
        <v>58.2</v>
      </c>
      <c r="AC331" s="421">
        <v>0.62</v>
      </c>
      <c r="AD331" s="421">
        <v>17.8</v>
      </c>
      <c r="AE331">
        <v>0.100500041</v>
      </c>
      <c r="AF331">
        <v>7.2594189999999996E-3</v>
      </c>
      <c r="AH331">
        <v>0.37846085933603602</v>
      </c>
      <c r="AI331">
        <v>9.8870552E-2</v>
      </c>
      <c r="AP331" s="422">
        <v>0.92</v>
      </c>
    </row>
    <row r="332" spans="1:42" x14ac:dyDescent="0.3">
      <c r="A332" t="s">
        <v>57</v>
      </c>
      <c r="C332" s="415">
        <v>0.57488503899999999</v>
      </c>
      <c r="D332" s="415">
        <v>0.37122232900000002</v>
      </c>
      <c r="E332" s="415">
        <v>1.7889744409999999</v>
      </c>
      <c r="F332" s="415">
        <v>1.0690193560000001</v>
      </c>
      <c r="G332" s="415">
        <v>0.33570735000000002</v>
      </c>
      <c r="H332">
        <v>0.15371615699999999</v>
      </c>
      <c r="I332">
        <v>6.0902340999999999E-2</v>
      </c>
      <c r="K332" s="416">
        <v>0.78316222899999999</v>
      </c>
      <c r="L332" s="416">
        <v>0.58663739000000004</v>
      </c>
      <c r="M332">
        <v>0.120290692</v>
      </c>
      <c r="N332">
        <v>3.0429575E-2</v>
      </c>
      <c r="P332" s="417">
        <v>68.239999999999995</v>
      </c>
      <c r="Q332" s="417">
        <v>0.34888335599999998</v>
      </c>
      <c r="R332" s="417">
        <v>15133.2654</v>
      </c>
      <c r="S332" s="417">
        <v>1422.79393</v>
      </c>
      <c r="T332">
        <v>0.16945097100000001</v>
      </c>
      <c r="U332">
        <v>1.6973394999999999E-2</v>
      </c>
      <c r="W332" s="420">
        <v>43.1</v>
      </c>
      <c r="X332" s="420">
        <v>21.2</v>
      </c>
      <c r="Y332">
        <v>0.10104284199999999</v>
      </c>
      <c r="Z332">
        <v>1.8029376999999999E-2</v>
      </c>
      <c r="AB332" s="421">
        <v>61.5</v>
      </c>
      <c r="AC332" s="421">
        <v>0.61</v>
      </c>
      <c r="AD332" s="421">
        <v>20.100000000000001</v>
      </c>
      <c r="AE332">
        <v>0.12669275199999999</v>
      </c>
      <c r="AF332">
        <v>9.1513979999999998E-3</v>
      </c>
      <c r="AH332">
        <v>0.49651212398206401</v>
      </c>
      <c r="AI332">
        <v>0.13548608600000001</v>
      </c>
      <c r="AP332" s="422">
        <v>1.07</v>
      </c>
    </row>
    <row r="333" spans="1:42" x14ac:dyDescent="0.3">
      <c r="A333" t="s">
        <v>58</v>
      </c>
      <c r="C333" s="415">
        <v>0.667378425</v>
      </c>
      <c r="D333" s="415">
        <v>0.43056035500000001</v>
      </c>
      <c r="E333" s="415">
        <v>2.0813009130000002</v>
      </c>
      <c r="F333" s="415">
        <v>1.2361515679999999</v>
      </c>
      <c r="G333" s="415">
        <v>0.35618122600000002</v>
      </c>
      <c r="H333">
        <v>0.239870796</v>
      </c>
      <c r="I333">
        <v>9.5036809E-2</v>
      </c>
      <c r="K333" s="416">
        <v>0.92445692400000001</v>
      </c>
      <c r="L333" s="416">
        <v>0.50495481499999995</v>
      </c>
      <c r="M333">
        <v>0.15159514099999999</v>
      </c>
      <c r="N333">
        <v>3.8348568E-2</v>
      </c>
      <c r="P333" s="417">
        <v>69.459999999999994</v>
      </c>
      <c r="Q333" s="417">
        <v>0.36656710399999998</v>
      </c>
      <c r="R333" s="417">
        <v>16361.3742</v>
      </c>
      <c r="S333" s="417">
        <v>1290.2723000000001</v>
      </c>
      <c r="T333">
        <v>0.124222919</v>
      </c>
      <c r="U333">
        <v>1.2443037000000001E-2</v>
      </c>
      <c r="W333" s="420">
        <v>43.1</v>
      </c>
      <c r="X333" s="420">
        <v>21</v>
      </c>
      <c r="Y333">
        <v>0.117080462</v>
      </c>
      <c r="Z333">
        <v>2.0891018000000001E-2</v>
      </c>
      <c r="AB333" s="421">
        <v>64.8</v>
      </c>
      <c r="AC333" s="421">
        <v>0.61</v>
      </c>
      <c r="AD333" s="421">
        <v>21.8</v>
      </c>
      <c r="AE333">
        <v>0.14426436400000001</v>
      </c>
      <c r="AF333">
        <v>1.0420647999999999E-2</v>
      </c>
      <c r="AH333">
        <v>0.61527087174409401</v>
      </c>
      <c r="AI333">
        <v>0.17714008000000001</v>
      </c>
      <c r="AP333" s="422">
        <v>1.22</v>
      </c>
    </row>
    <row r="334" spans="1:42" x14ac:dyDescent="0.3">
      <c r="A334" t="s">
        <v>59</v>
      </c>
      <c r="C334" s="415">
        <v>0.79734422900000002</v>
      </c>
      <c r="D334" s="415">
        <v>0.50386692</v>
      </c>
      <c r="E334" s="415">
        <v>2.4874215670000002</v>
      </c>
      <c r="F334" s="415">
        <v>1.4688384649999999</v>
      </c>
      <c r="G334" s="415">
        <v>0.32099194399999997</v>
      </c>
      <c r="H334">
        <v>0.35150270300000003</v>
      </c>
      <c r="I334">
        <v>0.139265371</v>
      </c>
      <c r="K334" s="416">
        <v>1.1180869689999999</v>
      </c>
      <c r="L334" s="416">
        <v>0.426712329</v>
      </c>
      <c r="M334">
        <v>0.172961585</v>
      </c>
      <c r="N334">
        <v>4.3753572999999997E-2</v>
      </c>
      <c r="P334" s="417">
        <v>70.319999999999993</v>
      </c>
      <c r="Q334" s="417">
        <v>0.36558832499999999</v>
      </c>
      <c r="R334" s="417">
        <v>18099.599999999999</v>
      </c>
      <c r="S334" s="417">
        <v>1565.8</v>
      </c>
      <c r="T334">
        <v>0.12915765400000001</v>
      </c>
      <c r="U334">
        <v>1.2937334999999999E-2</v>
      </c>
      <c r="W334" s="420">
        <v>43.1</v>
      </c>
      <c r="X334" s="420">
        <v>20.8</v>
      </c>
      <c r="Y334">
        <v>0.13311821099999999</v>
      </c>
      <c r="Z334">
        <v>2.3752682000000001E-2</v>
      </c>
      <c r="AB334" s="421">
        <v>68.099999999999994</v>
      </c>
      <c r="AC334" s="421">
        <v>0.6</v>
      </c>
      <c r="AD334" s="421">
        <v>24.2</v>
      </c>
      <c r="AE334">
        <v>0.15602849699999999</v>
      </c>
      <c r="AF334">
        <v>1.1270406E-2</v>
      </c>
      <c r="AH334">
        <v>0.77796170385216301</v>
      </c>
      <c r="AI334">
        <v>0.23097936699999999</v>
      </c>
      <c r="AP334" s="422">
        <v>1.39</v>
      </c>
    </row>
    <row r="335" spans="1:42" x14ac:dyDescent="0.3">
      <c r="C335">
        <v>0.26465824799999998</v>
      </c>
      <c r="D335">
        <v>0.241889355</v>
      </c>
      <c r="E335">
        <v>0.26145096899999998</v>
      </c>
      <c r="F335">
        <v>0.22098807300000001</v>
      </c>
      <c r="G335">
        <v>1.1013355000000001E-2</v>
      </c>
      <c r="K335">
        <v>0.677879644</v>
      </c>
      <c r="L335">
        <v>0.322120356</v>
      </c>
      <c r="P335">
        <v>8.4676630000000003E-3</v>
      </c>
      <c r="Q335">
        <v>0.76961758700000005</v>
      </c>
      <c r="R335">
        <v>0.11987637</v>
      </c>
      <c r="S335">
        <v>0.10203838</v>
      </c>
      <c r="W335">
        <v>4.2423249999999999E-3</v>
      </c>
      <c r="X335">
        <v>0.99575767500000001</v>
      </c>
      <c r="AB335">
        <v>0.31053480300000003</v>
      </c>
      <c r="AC335">
        <v>0.185588421</v>
      </c>
      <c r="AD335">
        <v>0.503876777</v>
      </c>
      <c r="AP335" s="422"/>
    </row>
    <row r="336" spans="1:42" x14ac:dyDescent="0.3">
      <c r="C336">
        <v>0.104857598</v>
      </c>
      <c r="D336">
        <v>9.5836562E-2</v>
      </c>
      <c r="E336">
        <v>0.103586874</v>
      </c>
      <c r="F336">
        <v>8.7555473999999994E-2</v>
      </c>
      <c r="G336">
        <v>4.3634909999999997E-3</v>
      </c>
      <c r="K336">
        <v>0.17148118000000001</v>
      </c>
      <c r="L336">
        <v>8.148582E-2</v>
      </c>
      <c r="P336">
        <v>8.4818000000000003E-4</v>
      </c>
      <c r="Q336">
        <v>7.7090284999999995E-2</v>
      </c>
      <c r="R336">
        <v>1.2007656E-2</v>
      </c>
      <c r="S336">
        <v>1.0220877999999999E-2</v>
      </c>
      <c r="W336">
        <v>7.5697099999999995E-4</v>
      </c>
      <c r="X336">
        <v>0.17767602900000001</v>
      </c>
      <c r="AB336">
        <v>2.243086E-2</v>
      </c>
      <c r="AC336">
        <v>1.3405607999999999E-2</v>
      </c>
      <c r="AD336">
        <v>3.6396531000000003E-2</v>
      </c>
      <c r="AP336" s="422"/>
    </row>
    <row r="337" spans="1:42" x14ac:dyDescent="0.3">
      <c r="AP337" s="422"/>
    </row>
    <row r="338" spans="1:42" x14ac:dyDescent="0.3">
      <c r="A338" s="414" t="s">
        <v>117</v>
      </c>
      <c r="C338" t="s">
        <v>36</v>
      </c>
      <c r="D338" t="s">
        <v>37</v>
      </c>
      <c r="E338" t="s">
        <v>38</v>
      </c>
      <c r="F338" t="s">
        <v>39</v>
      </c>
      <c r="G338" t="s">
        <v>40</v>
      </c>
      <c r="K338" t="s">
        <v>41</v>
      </c>
      <c r="L338" t="s">
        <v>42</v>
      </c>
      <c r="P338" t="s">
        <v>43</v>
      </c>
      <c r="Q338" t="s">
        <v>25</v>
      </c>
      <c r="R338" t="s">
        <v>26</v>
      </c>
      <c r="S338" t="s">
        <v>27</v>
      </c>
      <c r="W338" t="s">
        <v>28</v>
      </c>
      <c r="X338" t="s">
        <v>44</v>
      </c>
      <c r="AB338" t="s">
        <v>30</v>
      </c>
      <c r="AC338" t="s">
        <v>45</v>
      </c>
      <c r="AD338" t="s">
        <v>32</v>
      </c>
      <c r="AP338" s="422"/>
    </row>
    <row r="339" spans="1:42" x14ac:dyDescent="0.3">
      <c r="A339" t="s">
        <v>46</v>
      </c>
      <c r="AP339" s="422"/>
    </row>
    <row r="340" spans="1:42" x14ac:dyDescent="0.3">
      <c r="A340" t="s">
        <v>50</v>
      </c>
      <c r="C340" s="415">
        <v>0.48568459200000003</v>
      </c>
      <c r="D340" s="415">
        <v>0.39532173300000001</v>
      </c>
      <c r="E340" s="415">
        <v>1.383671348</v>
      </c>
      <c r="F340" s="415">
        <v>0.92876592300000005</v>
      </c>
      <c r="G340" s="415">
        <v>0.446084386</v>
      </c>
      <c r="H340">
        <v>2.3040113000000001E-2</v>
      </c>
      <c r="I340">
        <v>9.1284929999999997E-3</v>
      </c>
      <c r="K340" s="416">
        <v>0.54844998099999998</v>
      </c>
      <c r="L340" s="416">
        <v>0.83307359299999995</v>
      </c>
      <c r="M340">
        <v>6.9923390000000002E-2</v>
      </c>
      <c r="N340">
        <v>1.7688309999999999E-2</v>
      </c>
      <c r="P340" s="417">
        <v>43.35</v>
      </c>
      <c r="Q340" s="417">
        <v>0.40130247400000002</v>
      </c>
      <c r="R340" s="417">
        <v>7001.43</v>
      </c>
      <c r="S340" s="417">
        <v>329.29</v>
      </c>
      <c r="T340">
        <v>0</v>
      </c>
      <c r="U340">
        <v>0</v>
      </c>
      <c r="W340" s="420">
        <v>35.200000000000003</v>
      </c>
      <c r="X340" s="420">
        <v>45.85</v>
      </c>
      <c r="Y340">
        <v>0.30192171299999998</v>
      </c>
      <c r="Z340">
        <v>5.3872797E-2</v>
      </c>
      <c r="AB340" s="421">
        <v>31.8</v>
      </c>
      <c r="AC340" s="421">
        <v>5.46</v>
      </c>
      <c r="AD340" s="421">
        <v>4.2</v>
      </c>
      <c r="AE340">
        <v>0</v>
      </c>
      <c r="AF340">
        <v>0</v>
      </c>
      <c r="AH340">
        <v>0.272013710651138</v>
      </c>
      <c r="AI340">
        <v>8.06896E-2</v>
      </c>
      <c r="AP340" s="422">
        <v>0.23251061929632</v>
      </c>
    </row>
    <row r="341" spans="1:42" x14ac:dyDescent="0.3">
      <c r="A341" t="s">
        <v>51</v>
      </c>
      <c r="C341" s="415">
        <v>0.49534655799999999</v>
      </c>
      <c r="D341" s="415">
        <v>0.38851042299999999</v>
      </c>
      <c r="E341" s="415">
        <v>1.391532043</v>
      </c>
      <c r="F341" s="415">
        <v>0.93097493600000003</v>
      </c>
      <c r="G341" s="415">
        <v>0.43504137700000001</v>
      </c>
      <c r="H341">
        <v>2.0900104999999999E-2</v>
      </c>
      <c r="I341">
        <v>8.2806210000000002E-3</v>
      </c>
      <c r="K341" s="416">
        <v>0.58696472099999997</v>
      </c>
      <c r="L341" s="416">
        <v>0.83053397500000004</v>
      </c>
      <c r="M341">
        <v>7.2757353999999996E-2</v>
      </c>
      <c r="N341">
        <v>1.8405210000000002E-2</v>
      </c>
      <c r="P341" s="417">
        <v>44.96</v>
      </c>
      <c r="Q341" s="417">
        <v>0.40025581199999999</v>
      </c>
      <c r="R341" s="417">
        <v>8380.6913000000004</v>
      </c>
      <c r="S341" s="417">
        <v>531.97</v>
      </c>
      <c r="T341">
        <v>1.2626757000000001E-2</v>
      </c>
      <c r="U341">
        <v>1.2647839999999999E-3</v>
      </c>
      <c r="W341" s="420">
        <v>35.200000000000003</v>
      </c>
      <c r="X341" s="420">
        <v>46.28</v>
      </c>
      <c r="Y341">
        <v>0.20454371399999999</v>
      </c>
      <c r="Z341">
        <v>3.6497348999999998E-2</v>
      </c>
      <c r="AB341" s="421">
        <v>35.1</v>
      </c>
      <c r="AC341" s="421">
        <v>5.62</v>
      </c>
      <c r="AD341" s="421">
        <v>7.2</v>
      </c>
      <c r="AE341">
        <v>2.9322502E-2</v>
      </c>
      <c r="AF341">
        <v>2.118052E-3</v>
      </c>
      <c r="AH341">
        <v>0.23190955867941301</v>
      </c>
      <c r="AI341">
        <v>6.6566016000000006E-2</v>
      </c>
      <c r="AP341" s="422">
        <v>0.30408163674514599</v>
      </c>
    </row>
    <row r="342" spans="1:42" x14ac:dyDescent="0.3">
      <c r="A342" t="s">
        <v>52</v>
      </c>
      <c r="C342" s="415">
        <v>0.49369487099999998</v>
      </c>
      <c r="D342" s="415">
        <v>0.39593715699999998</v>
      </c>
      <c r="E342" s="415">
        <v>1.392548484</v>
      </c>
      <c r="F342" s="415">
        <v>0.92804045000000002</v>
      </c>
      <c r="G342" s="415">
        <v>0.424788004</v>
      </c>
      <c r="H342">
        <v>1.8957391000000001E-2</v>
      </c>
      <c r="I342">
        <v>7.5109180000000001E-3</v>
      </c>
      <c r="K342" s="416">
        <v>0.61776008999999998</v>
      </c>
      <c r="L342" s="416">
        <v>0.82739894300000005</v>
      </c>
      <c r="M342">
        <v>7.5712586999999998E-2</v>
      </c>
      <c r="N342">
        <v>1.9152786000000002E-2</v>
      </c>
      <c r="P342" s="417">
        <v>46.51</v>
      </c>
      <c r="Q342" s="417">
        <v>0.39745291599999999</v>
      </c>
      <c r="R342" s="417">
        <v>9347.7407000000003</v>
      </c>
      <c r="S342" s="417">
        <v>599.7722</v>
      </c>
      <c r="T342">
        <v>2.2640041E-2</v>
      </c>
      <c r="U342">
        <v>2.267785E-3</v>
      </c>
      <c r="W342" s="420">
        <v>38</v>
      </c>
      <c r="X342" s="420">
        <v>46.63</v>
      </c>
      <c r="Y342">
        <v>0.124999481</v>
      </c>
      <c r="Z342">
        <v>2.2304032000000001E-2</v>
      </c>
      <c r="AB342" s="421">
        <v>37.299999999999997</v>
      </c>
      <c r="AC342" s="421">
        <v>5.69</v>
      </c>
      <c r="AD342" s="421">
        <v>10.199999999999999</v>
      </c>
      <c r="AE342">
        <v>5.5543259999999997E-2</v>
      </c>
      <c r="AF342">
        <v>4.012056E-3</v>
      </c>
      <c r="AH342">
        <v>0.20032578309187299</v>
      </c>
      <c r="AI342">
        <v>5.5247576999999999E-2</v>
      </c>
      <c r="AP342" s="422">
        <v>0.38695972153872898</v>
      </c>
    </row>
    <row r="343" spans="1:42" x14ac:dyDescent="0.3">
      <c r="A343" t="s">
        <v>53</v>
      </c>
      <c r="C343" s="415">
        <v>0.50429331200000005</v>
      </c>
      <c r="D343" s="415">
        <v>0.43565082999999999</v>
      </c>
      <c r="E343" s="415">
        <v>1.4040259079999999</v>
      </c>
      <c r="F343" s="415">
        <v>0.93384437099999995</v>
      </c>
      <c r="G343" s="415">
        <v>0.42586518299999998</v>
      </c>
      <c r="H343">
        <v>3.0878183E-2</v>
      </c>
      <c r="I343">
        <v>1.2233936000000001E-2</v>
      </c>
      <c r="K343" s="416">
        <v>0.65432896600000001</v>
      </c>
      <c r="L343" s="416">
        <v>0.82130307499999999</v>
      </c>
      <c r="M343">
        <v>7.9899808000000003E-2</v>
      </c>
      <c r="N343">
        <v>2.0212015E-2</v>
      </c>
      <c r="P343" s="417">
        <v>48.27</v>
      </c>
      <c r="Q343" s="417">
        <v>0.39115504800000001</v>
      </c>
      <c r="R343" s="417">
        <v>10247.3547</v>
      </c>
      <c r="S343" s="417">
        <v>699.36175000000003</v>
      </c>
      <c r="T343">
        <v>4.6855159E-2</v>
      </c>
      <c r="U343">
        <v>4.6933410000000002E-3</v>
      </c>
      <c r="W343" s="420">
        <v>38</v>
      </c>
      <c r="X343" s="420">
        <v>46.87</v>
      </c>
      <c r="Y343">
        <v>7.0454755999999993E-2</v>
      </c>
      <c r="Z343">
        <v>1.2571453999999999E-2</v>
      </c>
      <c r="AB343" s="421">
        <v>40</v>
      </c>
      <c r="AC343" s="421">
        <v>6.03</v>
      </c>
      <c r="AD343" s="421">
        <v>13.2</v>
      </c>
      <c r="AE343">
        <v>7.9808433999999998E-2</v>
      </c>
      <c r="AF343">
        <v>5.7648029999999998E-3</v>
      </c>
      <c r="AH343">
        <v>0.20449082044672701</v>
      </c>
      <c r="AI343">
        <v>5.5475548999999999E-2</v>
      </c>
      <c r="AP343" s="422">
        <v>0.48719029485503201</v>
      </c>
    </row>
    <row r="344" spans="1:42" x14ac:dyDescent="0.3">
      <c r="A344" t="s">
        <v>54</v>
      </c>
      <c r="C344" s="415">
        <v>0.51536930599999997</v>
      </c>
      <c r="D344" s="415">
        <v>0.44442068099999998</v>
      </c>
      <c r="E344" s="415">
        <v>1.410064014</v>
      </c>
      <c r="F344" s="415">
        <v>0.93441459100000002</v>
      </c>
      <c r="G344" s="415">
        <v>0.385151945</v>
      </c>
      <c r="H344">
        <v>3.2097119E-2</v>
      </c>
      <c r="I344">
        <v>1.2716879E-2</v>
      </c>
      <c r="K344" s="416">
        <v>0.63380118500000004</v>
      </c>
      <c r="L344" s="416">
        <v>0.816010181</v>
      </c>
      <c r="M344">
        <v>7.6274270000000005E-2</v>
      </c>
      <c r="N344">
        <v>1.9294873000000001E-2</v>
      </c>
      <c r="P344" s="417">
        <v>50</v>
      </c>
      <c r="Q344" s="417">
        <v>0.381354111</v>
      </c>
      <c r="R344" s="417">
        <v>11203.132600000001</v>
      </c>
      <c r="S344" s="417">
        <v>707.16619500000002</v>
      </c>
      <c r="T344">
        <v>8.4562903999999994E-2</v>
      </c>
      <c r="U344">
        <v>8.4704120000000001E-3</v>
      </c>
      <c r="W344" s="420">
        <v>38</v>
      </c>
      <c r="X344" s="420">
        <v>46.87</v>
      </c>
      <c r="Y344">
        <v>7.0454755999999993E-2</v>
      </c>
      <c r="Z344">
        <v>1.2571453999999999E-2</v>
      </c>
      <c r="AB344" s="421">
        <v>43.6</v>
      </c>
      <c r="AC344" s="421">
        <v>6.12</v>
      </c>
      <c r="AD344" s="421">
        <v>16.2</v>
      </c>
      <c r="AE344">
        <v>9.8372765000000001E-2</v>
      </c>
      <c r="AF344">
        <v>7.10576E-3</v>
      </c>
      <c r="AH344">
        <v>0.22575016464883299</v>
      </c>
      <c r="AI344">
        <v>6.0159377999999999E-2</v>
      </c>
      <c r="AK344">
        <v>0.22136647400000001</v>
      </c>
      <c r="AL344">
        <v>5.5247576999999999E-2</v>
      </c>
      <c r="AM344">
        <v>0.1</v>
      </c>
      <c r="AN344">
        <v>5.6434195999999999E-2</v>
      </c>
      <c r="AP344" s="422">
        <v>0.606453333424679</v>
      </c>
    </row>
    <row r="345" spans="1:42" x14ac:dyDescent="0.3">
      <c r="A345" t="s">
        <v>55</v>
      </c>
      <c r="C345" s="415">
        <v>0.51878011099999999</v>
      </c>
      <c r="D345" s="415">
        <v>0.44492357100000002</v>
      </c>
      <c r="E345" s="415">
        <v>1.4237569139999999</v>
      </c>
      <c r="F345" s="415">
        <v>0.93558555899999996</v>
      </c>
      <c r="G345" s="415">
        <v>0.35002839499999999</v>
      </c>
      <c r="H345">
        <v>3.2121361000000001E-2</v>
      </c>
      <c r="I345">
        <v>1.2726483E-2</v>
      </c>
      <c r="K345" s="416">
        <v>0.65727413300000004</v>
      </c>
      <c r="L345" s="416">
        <v>0.81134033100000003</v>
      </c>
      <c r="M345">
        <v>7.9068528999999999E-2</v>
      </c>
      <c r="N345">
        <v>2.0001728999999999E-2</v>
      </c>
      <c r="P345" s="417">
        <v>51.78</v>
      </c>
      <c r="Q345" s="417">
        <v>0.37161903499999999</v>
      </c>
      <c r="R345" s="417">
        <v>12226.9221</v>
      </c>
      <c r="S345" s="417">
        <v>847.70957399999998</v>
      </c>
      <c r="T345">
        <v>0.12478924</v>
      </c>
      <c r="U345">
        <v>1.2499764E-2</v>
      </c>
      <c r="W345" s="420">
        <v>38</v>
      </c>
      <c r="X345" s="420">
        <v>46.72</v>
      </c>
      <c r="Y345">
        <v>0.104545163</v>
      </c>
      <c r="Z345">
        <v>1.8654306999999998E-2</v>
      </c>
      <c r="AB345" s="421">
        <v>47.2</v>
      </c>
      <c r="AC345" s="421">
        <v>6.76</v>
      </c>
      <c r="AD345" s="421">
        <v>17.7</v>
      </c>
      <c r="AE345">
        <v>0.110614621</v>
      </c>
      <c r="AF345">
        <v>7.9900260000000008E-3</v>
      </c>
      <c r="AH345">
        <v>0.27102618661299199</v>
      </c>
      <c r="AI345">
        <v>7.1872308999999995E-2</v>
      </c>
      <c r="AP345" s="422">
        <v>0.74846861240502205</v>
      </c>
    </row>
    <row r="346" spans="1:42" x14ac:dyDescent="0.3">
      <c r="A346" t="s">
        <v>56</v>
      </c>
      <c r="C346" s="415">
        <v>0.58460225600000004</v>
      </c>
      <c r="D346" s="415">
        <v>0.45766373300000002</v>
      </c>
      <c r="E346" s="415">
        <v>1.6089354440000001</v>
      </c>
      <c r="F346" s="415">
        <v>1.048420401</v>
      </c>
      <c r="G346" s="415">
        <v>0.34660107099999998</v>
      </c>
      <c r="H346">
        <v>7.0746184000000004E-2</v>
      </c>
      <c r="I346">
        <v>2.8029637999999999E-2</v>
      </c>
      <c r="K346" s="416">
        <v>0.77036913100000004</v>
      </c>
      <c r="L346" s="416">
        <v>0.71820694600000001</v>
      </c>
      <c r="M346">
        <v>9.0916374999999994E-2</v>
      </c>
      <c r="N346">
        <v>2.2998843000000001E-2</v>
      </c>
      <c r="P346" s="417">
        <v>53.5</v>
      </c>
      <c r="Q346" s="417">
        <v>0.35774993999999999</v>
      </c>
      <c r="R346" s="417">
        <v>13331.377</v>
      </c>
      <c r="S346" s="417">
        <v>934.19562199999996</v>
      </c>
      <c r="T346">
        <v>0.179624481</v>
      </c>
      <c r="U346">
        <v>1.7992444999999999E-2</v>
      </c>
      <c r="W346" s="420">
        <v>38</v>
      </c>
      <c r="X346" s="420">
        <v>46.91</v>
      </c>
      <c r="Y346">
        <v>6.1364033999999998E-2</v>
      </c>
      <c r="Z346">
        <v>1.0949369E-2</v>
      </c>
      <c r="AB346" s="421">
        <v>50.8</v>
      </c>
      <c r="AC346" s="421">
        <v>6.71</v>
      </c>
      <c r="AD346" s="421">
        <v>17</v>
      </c>
      <c r="AE346">
        <v>0.108662361</v>
      </c>
      <c r="AF346">
        <v>7.8490079999999993E-3</v>
      </c>
      <c r="AH346">
        <v>0.32048722377786099</v>
      </c>
      <c r="AI346">
        <v>8.7819303000000001E-2</v>
      </c>
      <c r="AP346" s="422">
        <v>0.91547798989770601</v>
      </c>
    </row>
    <row r="347" spans="1:42" x14ac:dyDescent="0.3">
      <c r="A347" t="s">
        <v>57</v>
      </c>
      <c r="C347" s="415">
        <v>0.66928757299999997</v>
      </c>
      <c r="D347" s="415">
        <v>0.54964416900000002</v>
      </c>
      <c r="E347" s="415">
        <v>1.8543350169999999</v>
      </c>
      <c r="F347" s="415">
        <v>1.2012779309999999</v>
      </c>
      <c r="G347" s="415">
        <v>0.36902279700000001</v>
      </c>
      <c r="H347">
        <v>0.148391088</v>
      </c>
      <c r="I347">
        <v>5.8792549E-2</v>
      </c>
      <c r="K347" s="416">
        <v>0.89575681100000004</v>
      </c>
      <c r="L347" s="416">
        <v>0.62593701400000001</v>
      </c>
      <c r="M347">
        <v>0.117289122</v>
      </c>
      <c r="N347">
        <v>2.9670276999999998E-2</v>
      </c>
      <c r="P347" s="417">
        <v>55.36</v>
      </c>
      <c r="Q347" s="417">
        <v>0.34709422200000001</v>
      </c>
      <c r="R347" s="417">
        <v>14670.091</v>
      </c>
      <c r="S347" s="417">
        <v>1065.0691999999999</v>
      </c>
      <c r="T347">
        <v>0.214260327</v>
      </c>
      <c r="U347">
        <v>2.1461813999999999E-2</v>
      </c>
      <c r="W347" s="420">
        <v>38</v>
      </c>
      <c r="X347" s="420">
        <v>47</v>
      </c>
      <c r="Y347">
        <v>4.0910118000000002E-2</v>
      </c>
      <c r="Z347">
        <v>7.299715E-3</v>
      </c>
      <c r="AB347" s="421">
        <v>54.4</v>
      </c>
      <c r="AC347" s="421">
        <v>12.24</v>
      </c>
      <c r="AD347" s="421">
        <v>17.7</v>
      </c>
      <c r="AE347">
        <v>0.17389248500000001</v>
      </c>
      <c r="AF347">
        <v>1.2560775999999999E-2</v>
      </c>
      <c r="AH347">
        <v>0.45489232490405701</v>
      </c>
      <c r="AI347">
        <v>0.129785131</v>
      </c>
      <c r="AP347" s="422">
        <v>1.12686995564214</v>
      </c>
    </row>
    <row r="348" spans="1:42" x14ac:dyDescent="0.3">
      <c r="A348" t="s">
        <v>58</v>
      </c>
      <c r="C348" s="415">
        <v>0.78768925000000001</v>
      </c>
      <c r="D348" s="415">
        <v>0.65966013099999998</v>
      </c>
      <c r="E348" s="415">
        <v>2.199519896</v>
      </c>
      <c r="F348" s="415">
        <v>1.4096311020000001</v>
      </c>
      <c r="G348" s="415">
        <v>0.42330519500000002</v>
      </c>
      <c r="H348">
        <v>0.25180054200000002</v>
      </c>
      <c r="I348">
        <v>9.9763375000000001E-2</v>
      </c>
      <c r="K348" s="416">
        <v>1.0615872449999999</v>
      </c>
      <c r="L348" s="416">
        <v>0.53496595400000002</v>
      </c>
      <c r="M348">
        <v>0.15563342999999999</v>
      </c>
      <c r="N348">
        <v>3.9370122E-2</v>
      </c>
      <c r="P348" s="417">
        <v>56.73</v>
      </c>
      <c r="Q348" s="417">
        <v>0.36636453400000002</v>
      </c>
      <c r="R348" s="417">
        <v>15929.118899999999</v>
      </c>
      <c r="S348" s="417">
        <v>1106.5338999999999</v>
      </c>
      <c r="T348">
        <v>0.14991853599999999</v>
      </c>
      <c r="U348">
        <v>1.501689E-2</v>
      </c>
      <c r="W348" s="420">
        <v>38</v>
      </c>
      <c r="X348" s="420">
        <v>47.09</v>
      </c>
      <c r="Y348">
        <v>2.0457197E-2</v>
      </c>
      <c r="Z348">
        <v>3.650239E-3</v>
      </c>
      <c r="AB348" s="421">
        <v>58</v>
      </c>
      <c r="AC348" s="421">
        <v>12.5</v>
      </c>
      <c r="AD348" s="421">
        <v>18.5</v>
      </c>
      <c r="AE348">
        <v>0.182991662</v>
      </c>
      <c r="AF348">
        <v>1.3218037E-2</v>
      </c>
      <c r="AH348">
        <v>0.56294593665693804</v>
      </c>
      <c r="AI348">
        <v>0.17101866299999999</v>
      </c>
      <c r="AP348" s="422">
        <v>1.3917563632499601</v>
      </c>
    </row>
    <row r="349" spans="1:42" x14ac:dyDescent="0.3">
      <c r="A349" t="s">
        <v>59</v>
      </c>
      <c r="C349" s="415">
        <v>0.96056526900000005</v>
      </c>
      <c r="D349" s="415">
        <v>0.75446476500000004</v>
      </c>
      <c r="E349" s="415">
        <v>2.6815188239999999</v>
      </c>
      <c r="F349" s="415">
        <v>1.7048482250000001</v>
      </c>
      <c r="G349" s="415">
        <v>0.387187051</v>
      </c>
      <c r="H349">
        <v>0.371067914</v>
      </c>
      <c r="I349">
        <v>0.14701710700000001</v>
      </c>
      <c r="K349" s="416">
        <v>1.296224391</v>
      </c>
      <c r="L349" s="416">
        <v>0.44543717199999999</v>
      </c>
      <c r="M349">
        <v>0.18252513500000001</v>
      </c>
      <c r="N349">
        <v>4.6172836000000002E-2</v>
      </c>
      <c r="P349" s="417">
        <v>57.82</v>
      </c>
      <c r="Q349" s="417">
        <v>0.36301994599999998</v>
      </c>
      <c r="R349" s="417">
        <v>17575.3</v>
      </c>
      <c r="S349" s="417">
        <v>1272.5999999999999</v>
      </c>
      <c r="T349">
        <v>0.16472255499999999</v>
      </c>
      <c r="U349">
        <v>1.6499764E-2</v>
      </c>
      <c r="W349" s="420">
        <v>38</v>
      </c>
      <c r="X349" s="420">
        <v>47.18</v>
      </c>
      <c r="Y349">
        <v>3.49067E-4</v>
      </c>
      <c r="Z349" s="418">
        <v>6.2299999999999996E-5</v>
      </c>
      <c r="AB349" s="421">
        <v>61.6</v>
      </c>
      <c r="AC349" s="421">
        <v>12.54</v>
      </c>
      <c r="AD349" s="421">
        <v>15.5</v>
      </c>
      <c r="AE349">
        <v>0.16079191000000001</v>
      </c>
      <c r="AF349">
        <v>1.1614482000000001E-2</v>
      </c>
      <c r="AH349">
        <v>0.69882338980533198</v>
      </c>
      <c r="AI349">
        <v>0.22136647400000001</v>
      </c>
      <c r="AP349" s="422">
        <v>1.7276188301354101</v>
      </c>
    </row>
    <row r="350" spans="1:42" x14ac:dyDescent="0.3">
      <c r="C350">
        <v>0.25661046199999998</v>
      </c>
      <c r="D350">
        <v>0.23522231099999999</v>
      </c>
      <c r="E350">
        <v>0.25651852600000002</v>
      </c>
      <c r="F350">
        <v>0.21827971600000001</v>
      </c>
      <c r="G350">
        <v>3.3368986000000003E-2</v>
      </c>
      <c r="K350">
        <v>0.685277578</v>
      </c>
      <c r="L350">
        <v>0.314722422</v>
      </c>
      <c r="P350">
        <v>9.2681640000000006E-3</v>
      </c>
      <c r="Q350">
        <v>0.787939057</v>
      </c>
      <c r="R350">
        <v>7.6235421999999997E-2</v>
      </c>
      <c r="S350">
        <v>0.12655735700000001</v>
      </c>
      <c r="W350">
        <v>1.2434729999999999E-3</v>
      </c>
      <c r="X350">
        <v>0.99875652699999995</v>
      </c>
      <c r="AB350">
        <v>0.14158096100000001</v>
      </c>
      <c r="AC350">
        <v>0.41346790100000003</v>
      </c>
      <c r="AD350">
        <v>0.44495113800000002</v>
      </c>
      <c r="AP350" s="422"/>
    </row>
    <row r="351" spans="1:42" x14ac:dyDescent="0.3">
      <c r="C351">
        <v>0.101669065</v>
      </c>
      <c r="D351">
        <v>9.319508E-2</v>
      </c>
      <c r="E351">
        <v>0.10163264</v>
      </c>
      <c r="F351">
        <v>8.6482423000000003E-2</v>
      </c>
      <c r="G351">
        <v>1.3220792E-2</v>
      </c>
      <c r="K351">
        <v>0.17335261299999999</v>
      </c>
      <c r="L351">
        <v>7.9614386999999995E-2</v>
      </c>
      <c r="P351">
        <v>9.2836399999999999E-4</v>
      </c>
      <c r="Q351">
        <v>7.8925492E-2</v>
      </c>
      <c r="R351">
        <v>7.6362729999999998E-3</v>
      </c>
      <c r="S351">
        <v>1.2676870999999999E-2</v>
      </c>
      <c r="W351">
        <v>2.2187699999999999E-4</v>
      </c>
      <c r="X351">
        <v>0.178211123</v>
      </c>
      <c r="AB351">
        <v>1.0226818E-2</v>
      </c>
      <c r="AC351">
        <v>2.9866027E-2</v>
      </c>
      <c r="AD351">
        <v>3.2140156000000003E-2</v>
      </c>
      <c r="AP351" s="422"/>
    </row>
    <row r="352" spans="1:42" x14ac:dyDescent="0.3">
      <c r="AP352" s="422"/>
    </row>
    <row r="353" spans="1:42" x14ac:dyDescent="0.3">
      <c r="A353" s="414" t="s">
        <v>118</v>
      </c>
      <c r="C353" t="s">
        <v>36</v>
      </c>
      <c r="D353" t="s">
        <v>37</v>
      </c>
      <c r="E353" t="s">
        <v>38</v>
      </c>
      <c r="F353" t="s">
        <v>39</v>
      </c>
      <c r="G353" t="s">
        <v>40</v>
      </c>
      <c r="K353" t="s">
        <v>41</v>
      </c>
      <c r="L353" t="s">
        <v>42</v>
      </c>
      <c r="P353" t="s">
        <v>43</v>
      </c>
      <c r="Q353" t="s">
        <v>25</v>
      </c>
      <c r="R353" t="s">
        <v>26</v>
      </c>
      <c r="S353" t="s">
        <v>27</v>
      </c>
      <c r="W353" t="s">
        <v>28</v>
      </c>
      <c r="X353" t="s">
        <v>44</v>
      </c>
      <c r="AB353" t="s">
        <v>30</v>
      </c>
      <c r="AC353" t="s">
        <v>45</v>
      </c>
      <c r="AD353" t="s">
        <v>32</v>
      </c>
      <c r="AP353" s="422"/>
    </row>
    <row r="354" spans="1:42" x14ac:dyDescent="0.3">
      <c r="A354" t="s">
        <v>46</v>
      </c>
      <c r="AP354" s="422"/>
    </row>
    <row r="355" spans="1:42" x14ac:dyDescent="0.3">
      <c r="A355" t="s">
        <v>50</v>
      </c>
      <c r="C355" s="415">
        <v>0.25497684399999998</v>
      </c>
      <c r="D355" s="415">
        <v>0.266581067</v>
      </c>
      <c r="E355" s="415">
        <v>1.141553083</v>
      </c>
      <c r="F355" s="415">
        <v>0.66614868000000005</v>
      </c>
      <c r="G355" s="415">
        <v>0.31333755200000002</v>
      </c>
      <c r="H355">
        <v>6.1977876000000001E-2</v>
      </c>
      <c r="I355">
        <v>2.4555634E-2</v>
      </c>
      <c r="K355" s="416">
        <v>0.46238010600000001</v>
      </c>
      <c r="L355" s="416">
        <v>1.270170059</v>
      </c>
      <c r="M355">
        <v>7.7031563999999997E-2</v>
      </c>
      <c r="N355">
        <v>1.9486443999999999E-2</v>
      </c>
      <c r="P355" s="417">
        <v>36.299999999999997</v>
      </c>
      <c r="Q355" s="417">
        <v>0.42718</v>
      </c>
      <c r="R355" s="417">
        <v>5124.8</v>
      </c>
      <c r="S355" s="417">
        <v>452.04</v>
      </c>
      <c r="T355">
        <v>0</v>
      </c>
      <c r="U355">
        <v>0</v>
      </c>
      <c r="W355" s="420">
        <v>37.1</v>
      </c>
      <c r="X355" s="420">
        <v>10.23</v>
      </c>
      <c r="Y355">
        <v>0.24782464700000001</v>
      </c>
      <c r="Z355">
        <v>4.4220095000000001E-2</v>
      </c>
      <c r="AB355" s="421">
        <v>28.6</v>
      </c>
      <c r="AC355" s="421">
        <v>3.53</v>
      </c>
      <c r="AD355" s="421">
        <v>0.1</v>
      </c>
      <c r="AE355">
        <v>1.7050100000000001E-4</v>
      </c>
      <c r="AF355" s="418">
        <v>1.2300000000000001E-5</v>
      </c>
      <c r="AH355">
        <v>0.325804503554745</v>
      </c>
      <c r="AI355">
        <v>8.8274488999999998E-2</v>
      </c>
      <c r="AP355" s="422">
        <v>0.194575208834774</v>
      </c>
    </row>
    <row r="356" spans="1:42" x14ac:dyDescent="0.3">
      <c r="A356" t="s">
        <v>51</v>
      </c>
      <c r="C356" s="415">
        <v>0.236527341</v>
      </c>
      <c r="D356" s="415">
        <v>0.203799389</v>
      </c>
      <c r="E356" s="415">
        <v>1.1848310280000001</v>
      </c>
      <c r="F356" s="415">
        <v>0.67959367599999998</v>
      </c>
      <c r="G356" s="415">
        <v>0.313501433</v>
      </c>
      <c r="H356">
        <v>3.7495929999999997E-2</v>
      </c>
      <c r="I356">
        <v>1.4855887999999999E-2</v>
      </c>
      <c r="K356" s="416">
        <v>0.49268925499999999</v>
      </c>
      <c r="L356" s="416">
        <v>1.2522301760000001</v>
      </c>
      <c r="M356">
        <v>7.8751126000000005E-2</v>
      </c>
      <c r="N356">
        <v>1.9921436000000001E-2</v>
      </c>
      <c r="P356" s="417">
        <v>37.89</v>
      </c>
      <c r="Q356" s="417">
        <v>0.39980595499999999</v>
      </c>
      <c r="R356" s="417">
        <v>5898</v>
      </c>
      <c r="S356" s="417">
        <v>599.20000000000005</v>
      </c>
      <c r="T356">
        <v>2.8632645000000002E-2</v>
      </c>
      <c r="U356">
        <v>2.868046E-3</v>
      </c>
      <c r="W356" s="420">
        <v>37.1</v>
      </c>
      <c r="X356" s="420">
        <v>10.95</v>
      </c>
      <c r="Y356">
        <v>0.128958985</v>
      </c>
      <c r="Z356">
        <v>2.3010539E-2</v>
      </c>
      <c r="AB356" s="421">
        <v>32.9</v>
      </c>
      <c r="AC356" s="421">
        <v>3.51</v>
      </c>
      <c r="AD356" s="421">
        <v>3.1</v>
      </c>
      <c r="AE356">
        <v>3.1594003000000002E-2</v>
      </c>
      <c r="AF356">
        <v>2.2821299999999998E-3</v>
      </c>
      <c r="AH356">
        <v>0.243005809188272</v>
      </c>
      <c r="AI356">
        <v>6.2938039000000001E-2</v>
      </c>
      <c r="AP356" s="422">
        <v>0.22661328416343601</v>
      </c>
    </row>
    <row r="357" spans="1:42" x14ac:dyDescent="0.3">
      <c r="A357" t="s">
        <v>52</v>
      </c>
      <c r="C357" s="415">
        <v>0.25900310599999998</v>
      </c>
      <c r="D357" s="415">
        <v>0.21625735099999999</v>
      </c>
      <c r="E357" s="415">
        <v>1.213739785</v>
      </c>
      <c r="F357" s="415">
        <v>0.68741437400000005</v>
      </c>
      <c r="G357" s="415">
        <v>0.29112329999999997</v>
      </c>
      <c r="H357">
        <v>3.6380724000000003E-2</v>
      </c>
      <c r="I357">
        <v>1.4414043E-2</v>
      </c>
      <c r="K357" s="416">
        <v>0.54148587000000004</v>
      </c>
      <c r="L357" s="416">
        <v>1.2347293989999999</v>
      </c>
      <c r="M357">
        <v>8.4487419999999994E-2</v>
      </c>
      <c r="N357">
        <v>2.1372529000000001E-2</v>
      </c>
      <c r="P357" s="417">
        <v>40.24</v>
      </c>
      <c r="Q357" s="417">
        <v>0.37243416600000001</v>
      </c>
      <c r="R357" s="417">
        <v>6671.2242260000003</v>
      </c>
      <c r="S357" s="417">
        <v>746.35618299999999</v>
      </c>
      <c r="T357">
        <v>5.7153304000000002E-2</v>
      </c>
      <c r="U357">
        <v>5.7248749999999999E-3</v>
      </c>
      <c r="W357" s="420">
        <v>43.8</v>
      </c>
      <c r="X357" s="420">
        <v>10.88</v>
      </c>
      <c r="Y357">
        <v>0.14069435399999999</v>
      </c>
      <c r="Z357">
        <v>2.5104516E-2</v>
      </c>
      <c r="AB357" s="421">
        <v>34.9</v>
      </c>
      <c r="AC357" s="421">
        <v>3.63</v>
      </c>
      <c r="AD357" s="421">
        <v>6.4</v>
      </c>
      <c r="AE357">
        <v>6.5601804E-2</v>
      </c>
      <c r="AF357">
        <v>4.7386149999999998E-3</v>
      </c>
      <c r="AH357">
        <v>0.28683920353862602</v>
      </c>
      <c r="AI357">
        <v>7.1354578000000002E-2</v>
      </c>
      <c r="AP357" s="422">
        <v>0.26392663724671001</v>
      </c>
    </row>
    <row r="358" spans="1:42" x14ac:dyDescent="0.3">
      <c r="A358" t="s">
        <v>53</v>
      </c>
      <c r="C358" s="415">
        <v>0.266798166</v>
      </c>
      <c r="D358" s="415">
        <v>0.24953497599999999</v>
      </c>
      <c r="E358" s="415">
        <v>1.2193987749999999</v>
      </c>
      <c r="F358" s="415">
        <v>0.68556001200000005</v>
      </c>
      <c r="G358" s="415">
        <v>0.263487211</v>
      </c>
      <c r="H358">
        <v>4.7926380999999997E-2</v>
      </c>
      <c r="I358">
        <v>1.8988432E-2</v>
      </c>
      <c r="K358" s="416">
        <v>0.56753867899999999</v>
      </c>
      <c r="L358" s="416">
        <v>1.223678533</v>
      </c>
      <c r="M358">
        <v>8.8440267000000003E-2</v>
      </c>
      <c r="N358">
        <v>2.2372468999999999E-2</v>
      </c>
      <c r="P358" s="417">
        <v>42.96</v>
      </c>
      <c r="Q358" s="417">
        <v>0.341637199</v>
      </c>
      <c r="R358" s="417">
        <v>7386.865734</v>
      </c>
      <c r="S358" s="417">
        <v>872.70872299999996</v>
      </c>
      <c r="T358">
        <v>8.8048097000000006E-2</v>
      </c>
      <c r="U358">
        <v>8.8195140000000005E-3</v>
      </c>
      <c r="W358" s="420">
        <v>43.8</v>
      </c>
      <c r="X358" s="420">
        <v>10.98</v>
      </c>
      <c r="Y358">
        <v>0.123947048</v>
      </c>
      <c r="Z358">
        <v>2.2116244E-2</v>
      </c>
      <c r="AB358" s="421">
        <v>38.4</v>
      </c>
      <c r="AC358" s="421">
        <v>3.56</v>
      </c>
      <c r="AD358" s="421">
        <v>9.6999999999999993</v>
      </c>
      <c r="AE358">
        <v>9.9149867000000003E-2</v>
      </c>
      <c r="AF358">
        <v>7.1618920000000004E-3</v>
      </c>
      <c r="AH358">
        <v>0.32518698067024498</v>
      </c>
      <c r="AI358">
        <v>7.9458551000000002E-2</v>
      </c>
      <c r="AP358" s="422">
        <v>0.30738387692276198</v>
      </c>
    </row>
    <row r="359" spans="1:42" x14ac:dyDescent="0.3">
      <c r="A359" t="s">
        <v>54</v>
      </c>
      <c r="C359" s="415">
        <v>0.27907156399999999</v>
      </c>
      <c r="D359" s="415">
        <v>0.25727120199999998</v>
      </c>
      <c r="E359" s="415">
        <v>1.2372080700000001</v>
      </c>
      <c r="F359" s="415">
        <v>0.68919253000000003</v>
      </c>
      <c r="G359" s="415">
        <v>0.28173979300000002</v>
      </c>
      <c r="H359">
        <v>5.9606383999999998E-2</v>
      </c>
      <c r="I359">
        <v>2.3616049E-2</v>
      </c>
      <c r="K359" s="416">
        <v>0.45054523000000002</v>
      </c>
      <c r="L359" s="416">
        <v>1.205481639</v>
      </c>
      <c r="M359">
        <v>7.0307610000000006E-2</v>
      </c>
      <c r="N359">
        <v>1.7785505E-2</v>
      </c>
      <c r="P359" s="417">
        <v>45.56</v>
      </c>
      <c r="Q359" s="417">
        <v>0.30750521800000002</v>
      </c>
      <c r="R359" s="417">
        <v>8090.2821789999998</v>
      </c>
      <c r="S359" s="417">
        <v>1063.375522</v>
      </c>
      <c r="T359">
        <v>0.12154408</v>
      </c>
      <c r="U359">
        <v>1.2174706E-2</v>
      </c>
      <c r="W359" s="420">
        <v>43.8</v>
      </c>
      <c r="X359" s="420">
        <v>11.16</v>
      </c>
      <c r="Y359">
        <v>9.3803211999999997E-2</v>
      </c>
      <c r="Z359">
        <v>1.6737588000000001E-2</v>
      </c>
      <c r="AB359" s="421">
        <v>43.2</v>
      </c>
      <c r="AC359" s="421">
        <v>3.65</v>
      </c>
      <c r="AD359" s="421">
        <v>13</v>
      </c>
      <c r="AE359">
        <v>0.130966887</v>
      </c>
      <c r="AF359">
        <v>9.4601310000000001E-3</v>
      </c>
      <c r="AH359">
        <v>0.333900838654417</v>
      </c>
      <c r="AI359">
        <v>7.9773978999999995E-2</v>
      </c>
      <c r="AK359">
        <v>0.18477703100000001</v>
      </c>
      <c r="AL359">
        <v>6.2938039000000001E-2</v>
      </c>
      <c r="AM359">
        <v>0.1</v>
      </c>
      <c r="AN359">
        <v>3.9969048E-2</v>
      </c>
      <c r="AP359" s="422">
        <v>0.35799663413187799</v>
      </c>
    </row>
    <row r="360" spans="1:42" x14ac:dyDescent="0.3">
      <c r="A360" t="s">
        <v>55</v>
      </c>
      <c r="C360" s="415">
        <v>0.27495131499999997</v>
      </c>
      <c r="D360" s="415">
        <v>0.25792245699999999</v>
      </c>
      <c r="E360" s="415">
        <v>1.2524055059999999</v>
      </c>
      <c r="F360" s="415">
        <v>0.67557316099999998</v>
      </c>
      <c r="G360" s="415">
        <v>0.27707052999999998</v>
      </c>
      <c r="H360">
        <v>5.8453325E-2</v>
      </c>
      <c r="I360">
        <v>2.3159207000000001E-2</v>
      </c>
      <c r="K360" s="416">
        <v>0.48274541900000001</v>
      </c>
      <c r="L360" s="416">
        <v>1.1882198260000001</v>
      </c>
      <c r="M360">
        <v>7.1774088E-2</v>
      </c>
      <c r="N360">
        <v>1.8156476000000001E-2</v>
      </c>
      <c r="P360" s="417">
        <v>47.76</v>
      </c>
      <c r="Q360" s="417">
        <v>0.30186872999999997</v>
      </c>
      <c r="R360" s="417">
        <v>8869.0980249999993</v>
      </c>
      <c r="S360" s="417">
        <v>1183.264134</v>
      </c>
      <c r="T360">
        <v>0.13016164999999999</v>
      </c>
      <c r="U360">
        <v>1.3037902000000001E-2</v>
      </c>
      <c r="W360" s="420">
        <v>43.8</v>
      </c>
      <c r="X360" s="420">
        <v>11.41</v>
      </c>
      <c r="Y360">
        <v>5.1944364999999999E-2</v>
      </c>
      <c r="Z360">
        <v>9.2685890000000007E-3</v>
      </c>
      <c r="AB360" s="421">
        <v>48</v>
      </c>
      <c r="AC360" s="421">
        <v>3.65</v>
      </c>
      <c r="AD360" s="421">
        <v>15.7</v>
      </c>
      <c r="AE360">
        <v>0.149121169</v>
      </c>
      <c r="AF360">
        <v>1.0771469000000001E-2</v>
      </c>
      <c r="AH360">
        <v>0.31682404819487903</v>
      </c>
      <c r="AI360">
        <v>7.4393642999999995E-2</v>
      </c>
      <c r="AP360" s="422">
        <v>0.416943111437032</v>
      </c>
    </row>
    <row r="361" spans="1:42" x14ac:dyDescent="0.3">
      <c r="A361" t="s">
        <v>56</v>
      </c>
      <c r="C361" s="415">
        <v>0.26521010099999998</v>
      </c>
      <c r="D361" s="415">
        <v>0.26664414199999997</v>
      </c>
      <c r="E361" s="415">
        <v>1.3707635709999999</v>
      </c>
      <c r="F361" s="415">
        <v>0.685787221</v>
      </c>
      <c r="G361" s="415">
        <v>0.248939086</v>
      </c>
      <c r="H361">
        <v>6.6551794999999997E-2</v>
      </c>
      <c r="I361">
        <v>2.6367821E-2</v>
      </c>
      <c r="K361" s="416">
        <v>0.59480191199999999</v>
      </c>
      <c r="L361" s="416">
        <v>1.04544741</v>
      </c>
      <c r="M361">
        <v>7.9403801999999996E-2</v>
      </c>
      <c r="N361">
        <v>2.0086541999999999E-2</v>
      </c>
      <c r="P361" s="417">
        <v>49.54</v>
      </c>
      <c r="Q361" s="417">
        <v>0.282797935</v>
      </c>
      <c r="R361" s="417">
        <v>9716.1049000000003</v>
      </c>
      <c r="S361" s="417">
        <v>1161.195659</v>
      </c>
      <c r="T361">
        <v>0.14442329600000001</v>
      </c>
      <c r="U361">
        <v>1.4466448E-2</v>
      </c>
      <c r="W361" s="420">
        <v>43.8</v>
      </c>
      <c r="X361" s="420">
        <v>11.09</v>
      </c>
      <c r="Y361">
        <v>0.105525547</v>
      </c>
      <c r="Z361">
        <v>1.8829240000000001E-2</v>
      </c>
      <c r="AB361" s="421">
        <v>52.8</v>
      </c>
      <c r="AC361" s="421">
        <v>3.5</v>
      </c>
      <c r="AD361" s="421">
        <v>11.1</v>
      </c>
      <c r="AE361">
        <v>0.117569295</v>
      </c>
      <c r="AF361">
        <v>8.4923829999999992E-3</v>
      </c>
      <c r="AH361">
        <v>0.36701818290369898</v>
      </c>
      <c r="AI361">
        <v>8.8242433999999995E-2</v>
      </c>
      <c r="AP361" s="422">
        <v>0.48559551012637098</v>
      </c>
    </row>
    <row r="362" spans="1:42" x14ac:dyDescent="0.3">
      <c r="A362" t="s">
        <v>57</v>
      </c>
      <c r="C362" s="415">
        <v>0.30272418400000001</v>
      </c>
      <c r="D362" s="415">
        <v>0.32083165400000002</v>
      </c>
      <c r="E362" s="415">
        <v>1.578517537</v>
      </c>
      <c r="F362" s="415">
        <v>0.78022519099999998</v>
      </c>
      <c r="G362" s="415">
        <v>0.228151782</v>
      </c>
      <c r="H362">
        <v>0.127692164</v>
      </c>
      <c r="I362">
        <v>5.0591635000000003E-2</v>
      </c>
      <c r="K362" s="416">
        <v>0.71548695500000004</v>
      </c>
      <c r="L362" s="416">
        <v>0.902442827</v>
      </c>
      <c r="M362">
        <v>0.107084637</v>
      </c>
      <c r="N362">
        <v>2.7088879E-2</v>
      </c>
      <c r="P362" s="417">
        <v>51.48</v>
      </c>
      <c r="Q362" s="417">
        <v>0.27072260500000001</v>
      </c>
      <c r="R362" s="417">
        <v>10756.295239999999</v>
      </c>
      <c r="S362" s="417">
        <v>1335.8242909999999</v>
      </c>
      <c r="T362">
        <v>0.157278526</v>
      </c>
      <c r="U362">
        <v>1.5754118000000001E-2</v>
      </c>
      <c r="W362" s="420">
        <v>43.8</v>
      </c>
      <c r="X362" s="420">
        <v>11.3</v>
      </c>
      <c r="Y362">
        <v>7.0360342000000006E-2</v>
      </c>
      <c r="Z362">
        <v>1.2554607000000001E-2</v>
      </c>
      <c r="AB362" s="421">
        <v>57.6</v>
      </c>
      <c r="AC362" s="421">
        <v>3.41</v>
      </c>
      <c r="AD362" s="421">
        <v>13.5</v>
      </c>
      <c r="AE362">
        <v>0.14284802099999999</v>
      </c>
      <c r="AF362">
        <v>1.0318341E-2</v>
      </c>
      <c r="AH362">
        <v>0.46087811902269998</v>
      </c>
      <c r="AI362">
        <v>0.11630757999999999</v>
      </c>
      <c r="AP362" s="422">
        <v>0.565551973366761</v>
      </c>
    </row>
    <row r="363" spans="1:42" x14ac:dyDescent="0.3">
      <c r="A363" t="s">
        <v>58</v>
      </c>
      <c r="C363" s="415">
        <v>0.35857941999999998</v>
      </c>
      <c r="D363" s="415">
        <v>0.39124936399999999</v>
      </c>
      <c r="E363" s="415">
        <v>1.8563654860000001</v>
      </c>
      <c r="F363" s="415">
        <v>0.93376165499999997</v>
      </c>
      <c r="G363" s="415">
        <v>0.247807792</v>
      </c>
      <c r="H363">
        <v>0.21425851200000001</v>
      </c>
      <c r="I363">
        <v>8.4889223E-2</v>
      </c>
      <c r="K363" s="416">
        <v>0.87552466500000004</v>
      </c>
      <c r="L363" s="416">
        <v>0.76451529299999998</v>
      </c>
      <c r="M363">
        <v>0.15266060300000001</v>
      </c>
      <c r="N363">
        <v>3.8618094999999998E-2</v>
      </c>
      <c r="P363" s="417">
        <v>53.15</v>
      </c>
      <c r="Q363" s="417">
        <v>0.29714032800000001</v>
      </c>
      <c r="R363" s="417">
        <v>11642.344999999999</v>
      </c>
      <c r="S363" s="417">
        <v>1377.8015</v>
      </c>
      <c r="T363">
        <v>0.14306161000000001</v>
      </c>
      <c r="U363">
        <v>1.4330051999999999E-2</v>
      </c>
      <c r="W363" s="420">
        <v>43.8</v>
      </c>
      <c r="X363" s="420">
        <v>11.51</v>
      </c>
      <c r="Y363">
        <v>3.5209526999999997E-2</v>
      </c>
      <c r="Z363">
        <v>6.2825420000000003E-3</v>
      </c>
      <c r="AB363" s="421">
        <v>62.4</v>
      </c>
      <c r="AC363" s="421">
        <v>3.55</v>
      </c>
      <c r="AD363" s="421">
        <v>13.4</v>
      </c>
      <c r="AE363">
        <v>0.14342149900000001</v>
      </c>
      <c r="AF363">
        <v>1.0359765E-2</v>
      </c>
      <c r="AH363">
        <v>0.57615858361162797</v>
      </c>
      <c r="AI363">
        <v>0.15447967700000001</v>
      </c>
      <c r="AP363" s="422">
        <v>0.65867378900558604</v>
      </c>
    </row>
    <row r="364" spans="1:42" x14ac:dyDescent="0.3">
      <c r="A364" t="s">
        <v>59</v>
      </c>
      <c r="C364" s="415">
        <v>0.45122815700000002</v>
      </c>
      <c r="D364" s="415">
        <v>0.44842977299999998</v>
      </c>
      <c r="E364" s="415">
        <v>2.234948895</v>
      </c>
      <c r="F364" s="415">
        <v>1.1488996039999999</v>
      </c>
      <c r="G364" s="415">
        <v>0.21926610799999999</v>
      </c>
      <c r="H364">
        <v>0.28965690900000002</v>
      </c>
      <c r="I364">
        <v>0.114762067</v>
      </c>
      <c r="K364" s="416">
        <v>1.1149892850000001</v>
      </c>
      <c r="L364" s="416">
        <v>0.62990654199999996</v>
      </c>
      <c r="M364">
        <v>0.19005888400000001</v>
      </c>
      <c r="N364">
        <v>4.8078625999999999E-2</v>
      </c>
      <c r="P364" s="417">
        <v>54.33</v>
      </c>
      <c r="Q364" s="417">
        <v>0.31331528199999997</v>
      </c>
      <c r="R364" s="417">
        <v>12856.1</v>
      </c>
      <c r="S364" s="417">
        <v>1498.7</v>
      </c>
      <c r="T364">
        <v>0.129696793</v>
      </c>
      <c r="U364">
        <v>1.2991338999999999E-2</v>
      </c>
      <c r="W364" s="420">
        <v>43.8</v>
      </c>
      <c r="X364" s="420">
        <v>11.72</v>
      </c>
      <c r="Y364">
        <v>1.7319740000000001E-3</v>
      </c>
      <c r="Z364">
        <v>3.0904100000000002E-4</v>
      </c>
      <c r="AB364" s="421">
        <v>67.2</v>
      </c>
      <c r="AC364" s="421">
        <v>3.4</v>
      </c>
      <c r="AD364" s="421">
        <v>11</v>
      </c>
      <c r="AE364">
        <v>0.11955695500000001</v>
      </c>
      <c r="AF364">
        <v>8.6359579999999991E-3</v>
      </c>
      <c r="AH364">
        <v>0.66128223305723</v>
      </c>
      <c r="AI364">
        <v>0.18477703100000001</v>
      </c>
      <c r="AP364" s="422">
        <v>0.76712871805616101</v>
      </c>
    </row>
    <row r="365" spans="1:42" x14ac:dyDescent="0.3">
      <c r="C365">
        <v>0.19423483999999999</v>
      </c>
      <c r="D365">
        <v>0.30359823000000002</v>
      </c>
      <c r="E365">
        <v>0.259444116</v>
      </c>
      <c r="F365">
        <v>0.17546442300000001</v>
      </c>
      <c r="G365">
        <v>6.7258391000000001E-2</v>
      </c>
      <c r="K365">
        <v>0.68039872599999995</v>
      </c>
      <c r="L365">
        <v>0.31960127399999999</v>
      </c>
      <c r="P365">
        <v>3.0222662000000001E-2</v>
      </c>
      <c r="Q365">
        <v>0.64749745999999997</v>
      </c>
      <c r="R365">
        <v>0.13155781999999999</v>
      </c>
      <c r="S365">
        <v>0.190722057</v>
      </c>
      <c r="W365">
        <v>8.5112199999999999E-3</v>
      </c>
      <c r="X365">
        <v>0.99148877999999996</v>
      </c>
      <c r="AB365">
        <v>0.17591275000000001</v>
      </c>
      <c r="AC365">
        <v>1.400699E-3</v>
      </c>
      <c r="AD365">
        <v>0.82268655199999996</v>
      </c>
      <c r="AP365" s="422"/>
    </row>
    <row r="366" spans="1:42" x14ac:dyDescent="0.3">
      <c r="C366">
        <v>7.6955843999999995E-2</v>
      </c>
      <c r="D366">
        <v>0.120285619</v>
      </c>
      <c r="E366">
        <v>0.102791759</v>
      </c>
      <c r="F366">
        <v>6.9519003999999995E-2</v>
      </c>
      <c r="G366">
        <v>2.6647774999999999E-2</v>
      </c>
      <c r="K366">
        <v>0.17211842499999999</v>
      </c>
      <c r="L366">
        <v>8.0848575000000006E-2</v>
      </c>
      <c r="P366">
        <v>3.0273129999999998E-3</v>
      </c>
      <c r="Q366">
        <v>6.4857877999999994E-2</v>
      </c>
      <c r="R366">
        <v>1.3177751999999999E-2</v>
      </c>
      <c r="S366">
        <v>1.9104056000000001E-2</v>
      </c>
      <c r="W366">
        <v>1.5186819999999999E-3</v>
      </c>
      <c r="X366">
        <v>0.17691431799999999</v>
      </c>
      <c r="AB366">
        <v>1.2706706E-2</v>
      </c>
      <c r="AC366">
        <v>1.01177E-4</v>
      </c>
      <c r="AD366">
        <v>5.9425117999999999E-2</v>
      </c>
      <c r="AP366" s="422"/>
    </row>
    <row r="367" spans="1:42" x14ac:dyDescent="0.3">
      <c r="AP367" s="422"/>
    </row>
    <row r="368" spans="1:42" x14ac:dyDescent="0.3">
      <c r="A368" s="414" t="s">
        <v>119</v>
      </c>
      <c r="C368" t="s">
        <v>36</v>
      </c>
      <c r="D368" t="s">
        <v>37</v>
      </c>
      <c r="E368" t="s">
        <v>38</v>
      </c>
      <c r="F368" t="s">
        <v>39</v>
      </c>
      <c r="G368" t="s">
        <v>40</v>
      </c>
      <c r="K368" t="s">
        <v>41</v>
      </c>
      <c r="L368" t="s">
        <v>42</v>
      </c>
      <c r="P368" t="s">
        <v>43</v>
      </c>
      <c r="Q368" t="s">
        <v>25</v>
      </c>
      <c r="R368" t="s">
        <v>26</v>
      </c>
      <c r="S368" t="s">
        <v>27</v>
      </c>
      <c r="W368" t="s">
        <v>28</v>
      </c>
      <c r="X368" t="s">
        <v>44</v>
      </c>
      <c r="AB368" t="s">
        <v>30</v>
      </c>
      <c r="AC368" t="s">
        <v>45</v>
      </c>
      <c r="AD368" t="s">
        <v>32</v>
      </c>
      <c r="AP368" s="422"/>
    </row>
    <row r="369" spans="1:42" x14ac:dyDescent="0.3">
      <c r="A369" t="s">
        <v>46</v>
      </c>
      <c r="AP369" s="422"/>
    </row>
    <row r="370" spans="1:42" x14ac:dyDescent="0.3">
      <c r="A370" t="s">
        <v>50</v>
      </c>
      <c r="C370" s="415">
        <v>0.270742274</v>
      </c>
      <c r="D370" s="415">
        <v>0.26923076899999998</v>
      </c>
      <c r="E370" s="415">
        <v>1.070910754</v>
      </c>
      <c r="F370" s="415">
        <v>0.67637270900000002</v>
      </c>
      <c r="G370" s="415">
        <v>0.38142830799999999</v>
      </c>
      <c r="H370">
        <v>2.2212413E-2</v>
      </c>
      <c r="I370">
        <v>8.800558E-3</v>
      </c>
      <c r="K370" s="416">
        <v>0.46122556999999997</v>
      </c>
      <c r="L370" s="416">
        <v>1.3457568559999999</v>
      </c>
      <c r="M370">
        <v>0.103539088</v>
      </c>
      <c r="N370">
        <v>2.6191972000000001E-2</v>
      </c>
      <c r="P370" s="417">
        <v>38.47</v>
      </c>
      <c r="Q370" s="417">
        <v>0.42587000000000003</v>
      </c>
      <c r="R370" s="417">
        <v>5930</v>
      </c>
      <c r="S370" s="417">
        <v>411.55</v>
      </c>
      <c r="T370">
        <v>0</v>
      </c>
      <c r="U370">
        <v>0</v>
      </c>
      <c r="W370" s="420">
        <v>50</v>
      </c>
      <c r="X370" s="420">
        <v>77.88</v>
      </c>
      <c r="Y370">
        <v>3.2931848999999999E-2</v>
      </c>
      <c r="Z370">
        <v>5.8761289999999999E-3</v>
      </c>
      <c r="AB370" s="421">
        <v>28.5</v>
      </c>
      <c r="AC370" s="421">
        <v>4.0199999999999996</v>
      </c>
      <c r="AD370" s="421">
        <v>3.8</v>
      </c>
      <c r="AE370">
        <v>0</v>
      </c>
      <c r="AF370">
        <v>0</v>
      </c>
      <c r="AH370">
        <v>0.20835944556913</v>
      </c>
      <c r="AI370">
        <v>4.0868659000000002E-2</v>
      </c>
      <c r="AP370" s="422">
        <v>0.23075878098220801</v>
      </c>
    </row>
    <row r="371" spans="1:42" x14ac:dyDescent="0.3">
      <c r="A371" t="s">
        <v>51</v>
      </c>
      <c r="C371" s="415">
        <v>0.28254766999999997</v>
      </c>
      <c r="D371" s="415">
        <v>0.26693302000000002</v>
      </c>
      <c r="E371" s="415">
        <v>1.1010900669999999</v>
      </c>
      <c r="F371" s="415">
        <v>0.68760892600000001</v>
      </c>
      <c r="G371" s="415">
        <v>0.357362389</v>
      </c>
      <c r="H371">
        <v>2.1312893999999999E-2</v>
      </c>
      <c r="I371">
        <v>8.4441689999999996E-3</v>
      </c>
      <c r="K371" s="416">
        <v>0.49363805900000002</v>
      </c>
      <c r="L371" s="416">
        <v>1.3401853050000001</v>
      </c>
      <c r="M371">
        <v>0.112535842</v>
      </c>
      <c r="N371">
        <v>2.8467854000000001E-2</v>
      </c>
      <c r="P371" s="417">
        <v>39.99</v>
      </c>
      <c r="Q371" s="417">
        <v>0.39086590199999999</v>
      </c>
      <c r="R371" s="417">
        <v>6723.6396999999997</v>
      </c>
      <c r="S371" s="417">
        <v>538.20000000000005</v>
      </c>
      <c r="T371">
        <v>4.5600969999999998E-2</v>
      </c>
      <c r="U371">
        <v>4.5677119999999998E-3</v>
      </c>
      <c r="W371" s="420">
        <v>50</v>
      </c>
      <c r="X371" s="420">
        <v>82.25</v>
      </c>
      <c r="Y371">
        <v>1.5758560000000001E-2</v>
      </c>
      <c r="Z371">
        <v>2.8118470000000001E-3</v>
      </c>
      <c r="AB371" s="421">
        <v>32.799999999999997</v>
      </c>
      <c r="AC371" s="421">
        <v>4.25</v>
      </c>
      <c r="AD371" s="421">
        <v>4.5999999999999996</v>
      </c>
      <c r="AE371">
        <v>2.4306201E-2</v>
      </c>
      <c r="AF371">
        <v>1.75571E-3</v>
      </c>
      <c r="AH371">
        <v>0.24116356861011301</v>
      </c>
      <c r="AI371">
        <v>4.6047291999999997E-2</v>
      </c>
      <c r="AP371" s="422">
        <v>0.275143247170195</v>
      </c>
    </row>
    <row r="372" spans="1:42" x14ac:dyDescent="0.3">
      <c r="A372" t="s">
        <v>52</v>
      </c>
      <c r="C372" s="415">
        <v>0.289161324</v>
      </c>
      <c r="D372" s="415">
        <v>0.27531172500000001</v>
      </c>
      <c r="E372" s="415">
        <v>1.1023681409999999</v>
      </c>
      <c r="F372" s="415">
        <v>0.68274962100000003</v>
      </c>
      <c r="G372" s="415">
        <v>0.34441414599999998</v>
      </c>
      <c r="H372">
        <v>2.5915667999999999E-2</v>
      </c>
      <c r="I372">
        <v>1.0267788E-2</v>
      </c>
      <c r="K372" s="416">
        <v>0.51793504499999998</v>
      </c>
      <c r="L372" s="416">
        <v>1.3340640450000001</v>
      </c>
      <c r="M372">
        <v>0.120663359</v>
      </c>
      <c r="N372">
        <v>3.0523847999999999E-2</v>
      </c>
      <c r="P372" s="417">
        <v>41.21</v>
      </c>
      <c r="Q372" s="417">
        <v>0.35586245599999999</v>
      </c>
      <c r="R372" s="417">
        <v>7456.1273000000001</v>
      </c>
      <c r="S372" s="417">
        <v>664.85499800000002</v>
      </c>
      <c r="T372">
        <v>8.9841944000000007E-2</v>
      </c>
      <c r="U372">
        <v>8.9991979999999999E-3</v>
      </c>
      <c r="W372" s="420">
        <v>55</v>
      </c>
      <c r="X372" s="420">
        <v>84.75</v>
      </c>
      <c r="Y372">
        <v>5.9496779999999999E-3</v>
      </c>
      <c r="Z372">
        <v>1.061619E-3</v>
      </c>
      <c r="AB372" s="421">
        <v>35.1</v>
      </c>
      <c r="AC372" s="421">
        <v>4.37</v>
      </c>
      <c r="AD372" s="421">
        <v>5.4</v>
      </c>
      <c r="AE372">
        <v>4.5974506999999998E-2</v>
      </c>
      <c r="AF372">
        <v>3.3208769999999999E-3</v>
      </c>
      <c r="AH372">
        <v>0.284506142053436</v>
      </c>
      <c r="AI372">
        <v>5.4173329999999999E-2</v>
      </c>
      <c r="AP372" s="422">
        <v>0.32803833051605402</v>
      </c>
    </row>
    <row r="373" spans="1:42" x14ac:dyDescent="0.3">
      <c r="A373" t="s">
        <v>53</v>
      </c>
      <c r="C373" s="415">
        <v>0.28851896599999999</v>
      </c>
      <c r="D373" s="415">
        <v>0.305721189</v>
      </c>
      <c r="E373" s="415">
        <v>1.0982749460000001</v>
      </c>
      <c r="F373" s="415">
        <v>0.675528711</v>
      </c>
      <c r="G373" s="415">
        <v>0.35337173900000002</v>
      </c>
      <c r="H373">
        <v>4.5505881999999998E-2</v>
      </c>
      <c r="I373">
        <v>1.8029429999999999E-2</v>
      </c>
      <c r="K373" s="416">
        <v>0.53685109099999995</v>
      </c>
      <c r="L373" s="416">
        <v>1.3314389879999999</v>
      </c>
      <c r="M373">
        <v>0.128215415</v>
      </c>
      <c r="N373">
        <v>3.2434269000000002E-2</v>
      </c>
      <c r="P373" s="417">
        <v>42.93</v>
      </c>
      <c r="Q373" s="417">
        <v>0.36407869399999998</v>
      </c>
      <c r="R373" s="417">
        <v>8242.0766999999996</v>
      </c>
      <c r="S373" s="417">
        <v>782.31056699999999</v>
      </c>
      <c r="T373">
        <v>8.3436977999999995E-2</v>
      </c>
      <c r="U373">
        <v>8.3576320000000003E-3</v>
      </c>
      <c r="W373" s="420">
        <v>55</v>
      </c>
      <c r="X373" s="420">
        <v>86.26</v>
      </c>
      <c r="Y373">
        <v>4.3587500000000001E-4</v>
      </c>
      <c r="Z373" s="418">
        <v>7.7799999999999994E-5</v>
      </c>
      <c r="AB373" s="421">
        <v>37.4</v>
      </c>
      <c r="AC373" s="421">
        <v>4.9400000000000004</v>
      </c>
      <c r="AD373" s="421">
        <v>6.2</v>
      </c>
      <c r="AE373">
        <v>6.8989102999999996E-2</v>
      </c>
      <c r="AF373">
        <v>4.9832899999999996E-3</v>
      </c>
      <c r="AH373">
        <v>0.324940593427614</v>
      </c>
      <c r="AI373">
        <v>6.3882395999999994E-2</v>
      </c>
      <c r="AP373" s="422">
        <v>0.39099033598753102</v>
      </c>
    </row>
    <row r="374" spans="1:42" x14ac:dyDescent="0.3">
      <c r="A374" t="s">
        <v>54</v>
      </c>
      <c r="C374" s="415">
        <v>0.29238538600000002</v>
      </c>
      <c r="D374" s="415">
        <v>0.31864267499999999</v>
      </c>
      <c r="E374" s="415">
        <v>1.093240762</v>
      </c>
      <c r="F374" s="415">
        <v>0.67678082399999995</v>
      </c>
      <c r="G374" s="415">
        <v>0.36776356500000001</v>
      </c>
      <c r="H374">
        <v>5.8357155000000001E-2</v>
      </c>
      <c r="I374">
        <v>2.3121104999999999E-2</v>
      </c>
      <c r="K374" s="416">
        <v>0.55424465999999994</v>
      </c>
      <c r="L374" s="416">
        <v>1.3273038269999999</v>
      </c>
      <c r="M374">
        <v>0.135687371</v>
      </c>
      <c r="N374">
        <v>3.4324426999999998E-2</v>
      </c>
      <c r="P374" s="417">
        <v>44.64</v>
      </c>
      <c r="Q374" s="417">
        <v>0.352766833</v>
      </c>
      <c r="R374" s="417">
        <v>9019.8142000000007</v>
      </c>
      <c r="S374" s="417">
        <v>919.95006899999998</v>
      </c>
      <c r="T374">
        <v>0.100429197</v>
      </c>
      <c r="U374">
        <v>1.0059691000000001E-2</v>
      </c>
      <c r="W374" s="420">
        <v>55</v>
      </c>
      <c r="X374" s="420">
        <v>84.8</v>
      </c>
      <c r="Y374">
        <v>5.7537350000000003E-3</v>
      </c>
      <c r="Z374">
        <v>1.0266559999999999E-3</v>
      </c>
      <c r="AB374" s="421">
        <v>39.9</v>
      </c>
      <c r="AC374" s="421">
        <v>5.12</v>
      </c>
      <c r="AD374" s="421">
        <v>7</v>
      </c>
      <c r="AE374">
        <v>9.1155872999999998E-2</v>
      </c>
      <c r="AF374">
        <v>6.5844620000000001E-3</v>
      </c>
      <c r="AH374">
        <v>0.37595627330571901</v>
      </c>
      <c r="AI374">
        <v>7.5116341000000003E-2</v>
      </c>
      <c r="AK374">
        <v>0.18052887300000001</v>
      </c>
      <c r="AL374">
        <v>4.0868659000000002E-2</v>
      </c>
      <c r="AM374">
        <v>0.1</v>
      </c>
      <c r="AN374">
        <v>5.3791796000000003E-2</v>
      </c>
      <c r="AP374" s="422">
        <v>0.46583642672764902</v>
      </c>
    </row>
    <row r="375" spans="1:42" x14ac:dyDescent="0.3">
      <c r="A375" t="s">
        <v>55</v>
      </c>
      <c r="C375" s="415">
        <v>0.29668936000000001</v>
      </c>
      <c r="D375" s="415">
        <v>0.318365442</v>
      </c>
      <c r="E375" s="415">
        <v>1.092945778</v>
      </c>
      <c r="F375" s="415">
        <v>0.67101379299999997</v>
      </c>
      <c r="G375" s="415">
        <v>0.35558349900000003</v>
      </c>
      <c r="H375">
        <v>5.9161399000000003E-2</v>
      </c>
      <c r="I375">
        <v>2.3439746000000001E-2</v>
      </c>
      <c r="K375" s="416">
        <v>0.56886517599999997</v>
      </c>
      <c r="L375" s="416">
        <v>1.3239505650000001</v>
      </c>
      <c r="M375">
        <v>0.142412868</v>
      </c>
      <c r="N375">
        <v>3.6025755999999999E-2</v>
      </c>
      <c r="P375" s="417">
        <v>46.29</v>
      </c>
      <c r="Q375" s="417">
        <v>0.325484043</v>
      </c>
      <c r="R375" s="417">
        <v>9862.1677</v>
      </c>
      <c r="S375" s="417">
        <v>1043.9502070000001</v>
      </c>
      <c r="T375">
        <v>0.135278011</v>
      </c>
      <c r="U375">
        <v>1.3550393000000001E-2</v>
      </c>
      <c r="W375" s="420">
        <v>55</v>
      </c>
      <c r="X375" s="420">
        <v>85.87</v>
      </c>
      <c r="Y375">
        <v>1.593218E-3</v>
      </c>
      <c r="Z375">
        <v>2.8428299999999997E-4</v>
      </c>
      <c r="AB375" s="421">
        <v>42.4</v>
      </c>
      <c r="AC375" s="421">
        <v>5.15</v>
      </c>
      <c r="AD375" s="421">
        <v>7.3</v>
      </c>
      <c r="AE375">
        <v>0.100818723</v>
      </c>
      <c r="AF375">
        <v>7.2824389999999999E-3</v>
      </c>
      <c r="AH375">
        <v>0.40640411058721598</v>
      </c>
      <c r="AI375">
        <v>8.0582616999999995E-2</v>
      </c>
      <c r="AP375" s="422">
        <v>0.55478286507792796</v>
      </c>
    </row>
    <row r="376" spans="1:42" x14ac:dyDescent="0.3">
      <c r="A376" t="s">
        <v>56</v>
      </c>
      <c r="C376" s="415">
        <v>0.373107929</v>
      </c>
      <c r="D376" s="415">
        <v>0.35248666400000001</v>
      </c>
      <c r="E376" s="415">
        <v>1.3818573780000001</v>
      </c>
      <c r="F376" s="415">
        <v>0.83715958800000001</v>
      </c>
      <c r="G376" s="415">
        <v>0.32499610600000001</v>
      </c>
      <c r="H376">
        <v>0.17801429599999999</v>
      </c>
      <c r="I376">
        <v>7.0529263999999994E-2</v>
      </c>
      <c r="K376" s="416">
        <v>0.54014960099999998</v>
      </c>
      <c r="L376" s="416">
        <v>1.060301935</v>
      </c>
      <c r="M376">
        <v>5.6019737E-2</v>
      </c>
      <c r="N376">
        <v>1.4171145E-2</v>
      </c>
      <c r="P376" s="417">
        <v>47.44</v>
      </c>
      <c r="Q376" s="417">
        <v>0.29474393199999999</v>
      </c>
      <c r="R376" s="417">
        <v>10767.913200000001</v>
      </c>
      <c r="S376" s="417">
        <v>1153.111269</v>
      </c>
      <c r="T376">
        <v>0.16426089199999999</v>
      </c>
      <c r="U376">
        <v>1.6453520999999999E-2</v>
      </c>
      <c r="W376" s="420">
        <v>55</v>
      </c>
      <c r="X376" s="420">
        <v>25.37</v>
      </c>
      <c r="Y376">
        <v>0.239286892</v>
      </c>
      <c r="Z376">
        <v>4.2696678000000002E-2</v>
      </c>
      <c r="AB376" s="421">
        <v>44.9</v>
      </c>
      <c r="AC376" s="421">
        <v>4.8099999999999996</v>
      </c>
      <c r="AD376" s="421">
        <v>10</v>
      </c>
      <c r="AE376">
        <v>0.16324081600000001</v>
      </c>
      <c r="AF376">
        <v>1.1791374E-2</v>
      </c>
      <c r="AH376">
        <v>0.66931777067002995</v>
      </c>
      <c r="AI376">
        <v>0.15564198200000001</v>
      </c>
      <c r="AP376" s="422">
        <v>0.66050015793862404</v>
      </c>
    </row>
    <row r="377" spans="1:42" x14ac:dyDescent="0.3">
      <c r="A377" t="s">
        <v>57</v>
      </c>
      <c r="C377" s="415">
        <v>0.34659067700000001</v>
      </c>
      <c r="D377" s="415">
        <v>0.34314150700000001</v>
      </c>
      <c r="E377" s="415">
        <v>1.2860457789999999</v>
      </c>
      <c r="F377" s="415">
        <v>0.77208043699999995</v>
      </c>
      <c r="G377" s="415">
        <v>0.34566518000000002</v>
      </c>
      <c r="H377">
        <v>0.13576492100000001</v>
      </c>
      <c r="I377">
        <v>5.3790062E-2</v>
      </c>
      <c r="K377" s="416">
        <v>0.50308590500000006</v>
      </c>
      <c r="L377" s="416">
        <v>1.144569368</v>
      </c>
      <c r="M377">
        <v>6.9097233999999993E-2</v>
      </c>
      <c r="N377">
        <v>1.747932E-2</v>
      </c>
      <c r="P377" s="417">
        <v>48.67</v>
      </c>
      <c r="Q377" s="417">
        <v>0.318203705</v>
      </c>
      <c r="R377" s="417">
        <v>11902.3724</v>
      </c>
      <c r="S377" s="417">
        <v>1254.102007</v>
      </c>
      <c r="T377">
        <v>0.151033522</v>
      </c>
      <c r="U377">
        <v>1.5128575E-2</v>
      </c>
      <c r="W377" s="420">
        <v>55</v>
      </c>
      <c r="X377" s="420">
        <v>26.2</v>
      </c>
      <c r="Y377">
        <v>0.23602514499999999</v>
      </c>
      <c r="Z377">
        <v>4.2114674999999997E-2</v>
      </c>
      <c r="AB377" s="421">
        <v>47.4</v>
      </c>
      <c r="AC377" s="421">
        <v>4.97</v>
      </c>
      <c r="AD377" s="421">
        <v>8.8000000000000007</v>
      </c>
      <c r="AE377">
        <v>0.140956787</v>
      </c>
      <c r="AF377">
        <v>1.0181732000000001E-2</v>
      </c>
      <c r="AH377">
        <v>0.60901763424451505</v>
      </c>
      <c r="AI377">
        <v>0.13869436399999999</v>
      </c>
      <c r="AP377" s="422">
        <v>0.78622435777965305</v>
      </c>
    </row>
    <row r="378" spans="1:42" x14ac:dyDescent="0.3">
      <c r="A378" t="s">
        <v>58</v>
      </c>
      <c r="C378" s="415">
        <v>0.38019091199999999</v>
      </c>
      <c r="D378" s="415">
        <v>0.38553122400000001</v>
      </c>
      <c r="E378" s="415">
        <v>1.4016905310000001</v>
      </c>
      <c r="F378" s="415">
        <v>0.83571972900000002</v>
      </c>
      <c r="G378" s="415">
        <v>0.40864484899999998</v>
      </c>
      <c r="H378">
        <v>0.204649529</v>
      </c>
      <c r="I378">
        <v>8.1082142999999995E-2</v>
      </c>
      <c r="K378" s="416">
        <v>0.55884771200000005</v>
      </c>
      <c r="L378" s="416">
        <v>1.0560355779999999</v>
      </c>
      <c r="M378">
        <v>6.2375936E-2</v>
      </c>
      <c r="N378">
        <v>1.5779053000000001E-2</v>
      </c>
      <c r="P378" s="417">
        <v>50.05</v>
      </c>
      <c r="Q378" s="417">
        <v>0.343024143</v>
      </c>
      <c r="R378" s="417">
        <v>12841.942499999999</v>
      </c>
      <c r="S378" s="417">
        <v>1324.1974</v>
      </c>
      <c r="T378">
        <v>0.12287788099999999</v>
      </c>
      <c r="U378">
        <v>1.2308309E-2</v>
      </c>
      <c r="W378" s="420">
        <v>55</v>
      </c>
      <c r="X378" s="420">
        <v>27.03</v>
      </c>
      <c r="Y378">
        <v>0.23276339800000001</v>
      </c>
      <c r="Z378">
        <v>4.1532671E-2</v>
      </c>
      <c r="AB378" s="421">
        <v>49.9</v>
      </c>
      <c r="AC378" s="421">
        <v>5.95</v>
      </c>
      <c r="AD378" s="421">
        <v>10.8</v>
      </c>
      <c r="AE378">
        <v>0.190521948</v>
      </c>
      <c r="AF378">
        <v>1.3761972000000001E-2</v>
      </c>
      <c r="AH378">
        <v>0.70001088060772099</v>
      </c>
      <c r="AI378">
        <v>0.164464148</v>
      </c>
      <c r="AP378" s="422">
        <v>0.93585140900878205</v>
      </c>
    </row>
    <row r="379" spans="1:42" x14ac:dyDescent="0.3">
      <c r="A379" t="s">
        <v>59</v>
      </c>
      <c r="C379" s="415">
        <v>0.42167463999999999</v>
      </c>
      <c r="D379" s="415">
        <v>0.39526181300000002</v>
      </c>
      <c r="E379" s="415">
        <v>1.5416562899999999</v>
      </c>
      <c r="F379" s="415">
        <v>0.91560827499999997</v>
      </c>
      <c r="G379" s="415">
        <v>0.35040193200000003</v>
      </c>
      <c r="H379">
        <v>0.24910584299999999</v>
      </c>
      <c r="I379">
        <v>9.8695735000000007E-2</v>
      </c>
      <c r="K379" s="416">
        <v>0.62015640999999999</v>
      </c>
      <c r="L379" s="416">
        <v>0.97605543699999997</v>
      </c>
      <c r="M379">
        <v>6.9453150000000005E-2</v>
      </c>
      <c r="N379">
        <v>1.7569354999999998E-2</v>
      </c>
      <c r="P379" s="417">
        <v>51.05</v>
      </c>
      <c r="Q379" s="417">
        <v>0.35775009499999999</v>
      </c>
      <c r="R379" s="417">
        <v>14197.3</v>
      </c>
      <c r="S379" s="417">
        <v>1346.4</v>
      </c>
      <c r="T379">
        <v>0.107240605</v>
      </c>
      <c r="U379">
        <v>1.074197E-2</v>
      </c>
      <c r="W379" s="420">
        <v>55</v>
      </c>
      <c r="X379" s="420">
        <v>27.86</v>
      </c>
      <c r="Y379">
        <v>0.229501651</v>
      </c>
      <c r="Z379">
        <v>4.0950668000000003E-2</v>
      </c>
      <c r="AB379" s="421">
        <v>52.4</v>
      </c>
      <c r="AC379" s="421">
        <v>6.02</v>
      </c>
      <c r="AD379" s="421">
        <v>9.9</v>
      </c>
      <c r="AE379">
        <v>0.174036041</v>
      </c>
      <c r="AF379">
        <v>1.2571145000000001E-2</v>
      </c>
      <c r="AH379">
        <v>0.75820579479563599</v>
      </c>
      <c r="AI379">
        <v>0.18052887300000001</v>
      </c>
      <c r="AP379" s="422">
        <v>1.11402165546938</v>
      </c>
    </row>
    <row r="380" spans="1:42" x14ac:dyDescent="0.3">
      <c r="C380">
        <v>0.302326339</v>
      </c>
      <c r="D380">
        <v>0.243589633</v>
      </c>
      <c r="E380">
        <v>0.23232092200000001</v>
      </c>
      <c r="F380">
        <v>0.17346170799999999</v>
      </c>
      <c r="G380">
        <v>4.8301399000000002E-2</v>
      </c>
      <c r="K380">
        <v>0.316434516</v>
      </c>
      <c r="L380">
        <v>0.68356548399999995</v>
      </c>
      <c r="P380">
        <v>1.6080937999999999E-2</v>
      </c>
      <c r="Q380">
        <v>0.61589491200000002</v>
      </c>
      <c r="R380">
        <v>0.13618504300000001</v>
      </c>
      <c r="S380">
        <v>0.23183910699999999</v>
      </c>
      <c r="W380">
        <v>1.0057499999999999E-3</v>
      </c>
      <c r="X380">
        <v>0.99899424999999997</v>
      </c>
      <c r="AB380">
        <v>0.219039236</v>
      </c>
      <c r="AC380">
        <v>0.106631459</v>
      </c>
      <c r="AD380">
        <v>0.67432930499999999</v>
      </c>
      <c r="AP380" s="422"/>
    </row>
    <row r="381" spans="1:42" x14ac:dyDescent="0.3">
      <c r="C381">
        <v>0.11978169499999999</v>
      </c>
      <c r="D381">
        <v>9.6510211999999998E-2</v>
      </c>
      <c r="E381">
        <v>9.2045549000000004E-2</v>
      </c>
      <c r="F381">
        <v>6.8725528999999994E-2</v>
      </c>
      <c r="G381">
        <v>1.9137014000000001E-2</v>
      </c>
      <c r="K381">
        <v>8.0047489999999999E-2</v>
      </c>
      <c r="L381">
        <v>0.17291951</v>
      </c>
      <c r="P381">
        <v>1.6107789999999999E-3</v>
      </c>
      <c r="Q381">
        <v>6.1692346000000002E-2</v>
      </c>
      <c r="R381">
        <v>1.3641247E-2</v>
      </c>
      <c r="S381">
        <v>2.3222627999999999E-2</v>
      </c>
      <c r="W381">
        <v>1.79459E-4</v>
      </c>
      <c r="X381">
        <v>0.17825354099999999</v>
      </c>
      <c r="AB381">
        <v>1.5821861E-2</v>
      </c>
      <c r="AC381">
        <v>7.7023100000000004E-3</v>
      </c>
      <c r="AD381">
        <v>4.8708829000000002E-2</v>
      </c>
      <c r="AP381" s="422"/>
    </row>
    <row r="382" spans="1:42" x14ac:dyDescent="0.3">
      <c r="AP382" s="422"/>
    </row>
    <row r="383" spans="1:42" x14ac:dyDescent="0.3">
      <c r="A383" s="414" t="s">
        <v>120</v>
      </c>
      <c r="C383" t="s">
        <v>36</v>
      </c>
      <c r="D383" t="s">
        <v>37</v>
      </c>
      <c r="E383" t="s">
        <v>38</v>
      </c>
      <c r="F383" t="s">
        <v>39</v>
      </c>
      <c r="G383" t="s">
        <v>40</v>
      </c>
      <c r="K383" t="s">
        <v>41</v>
      </c>
      <c r="L383" t="s">
        <v>42</v>
      </c>
      <c r="P383" t="s">
        <v>43</v>
      </c>
      <c r="Q383" t="s">
        <v>25</v>
      </c>
      <c r="R383" t="s">
        <v>26</v>
      </c>
      <c r="S383" t="s">
        <v>27</v>
      </c>
      <c r="W383" t="s">
        <v>28</v>
      </c>
      <c r="X383" t="s">
        <v>44</v>
      </c>
      <c r="AB383" t="s">
        <v>30</v>
      </c>
      <c r="AC383" t="s">
        <v>45</v>
      </c>
      <c r="AD383" t="s">
        <v>32</v>
      </c>
      <c r="AP383" s="422"/>
    </row>
    <row r="384" spans="1:42" x14ac:dyDescent="0.3">
      <c r="A384" t="s">
        <v>46</v>
      </c>
      <c r="AP384" s="422"/>
    </row>
    <row r="385" spans="1:42" x14ac:dyDescent="0.3">
      <c r="A385" t="s">
        <v>50</v>
      </c>
      <c r="C385" s="415">
        <v>0.314830041</v>
      </c>
      <c r="D385" s="415">
        <v>0.32015943000000002</v>
      </c>
      <c r="E385" s="415">
        <v>1.0485410610000001</v>
      </c>
      <c r="F385" s="415">
        <v>0.78897523300000005</v>
      </c>
      <c r="G385" s="415">
        <v>0.274139984</v>
      </c>
      <c r="H385">
        <v>2.3439959E-2</v>
      </c>
      <c r="I385">
        <v>9.2869119999999996E-3</v>
      </c>
      <c r="K385" s="416">
        <v>0.58913316000000004</v>
      </c>
      <c r="L385" s="416">
        <v>1.053393187</v>
      </c>
      <c r="M385">
        <v>8.9901561000000005E-2</v>
      </c>
      <c r="N385">
        <v>2.2742128E-2</v>
      </c>
      <c r="P385" s="417">
        <v>49.71</v>
      </c>
      <c r="Q385" s="417">
        <v>0.25496999999999997</v>
      </c>
      <c r="R385" s="417">
        <v>6284.9958999999999</v>
      </c>
      <c r="S385" s="417">
        <v>825.77</v>
      </c>
      <c r="T385">
        <v>0.152701014</v>
      </c>
      <c r="U385">
        <v>1.5295602E-2</v>
      </c>
      <c r="W385" s="420">
        <v>41.4</v>
      </c>
      <c r="X385" s="420">
        <v>82.16</v>
      </c>
      <c r="Y385">
        <v>1.5859400000000001E-3</v>
      </c>
      <c r="Z385">
        <v>2.8298400000000001E-4</v>
      </c>
      <c r="AB385" s="421">
        <v>41.5</v>
      </c>
      <c r="AC385" s="421">
        <v>2.76</v>
      </c>
      <c r="AD385" s="421">
        <v>13.9</v>
      </c>
      <c r="AE385">
        <v>0</v>
      </c>
      <c r="AF385">
        <v>0</v>
      </c>
      <c r="AH385">
        <v>0.37533624382335501</v>
      </c>
      <c r="AI385">
        <v>4.7607626E-2</v>
      </c>
      <c r="AP385" s="422">
        <v>0.35</v>
      </c>
    </row>
    <row r="386" spans="1:42" x14ac:dyDescent="0.3">
      <c r="A386" t="s">
        <v>51</v>
      </c>
      <c r="C386" s="415">
        <v>0.30324398800000002</v>
      </c>
      <c r="D386" s="415">
        <v>0.30309118200000001</v>
      </c>
      <c r="E386" s="415">
        <v>1.029113226</v>
      </c>
      <c r="F386" s="415">
        <v>0.77306863699999995</v>
      </c>
      <c r="G386" s="415">
        <v>0.26708901200000001</v>
      </c>
      <c r="H386">
        <v>1.4335593000000001E-2</v>
      </c>
      <c r="I386">
        <v>5.6797619999999997E-3</v>
      </c>
      <c r="K386" s="416">
        <v>0.61440881800000002</v>
      </c>
      <c r="L386" s="416">
        <v>1.049421661</v>
      </c>
      <c r="M386">
        <v>9.2137037000000005E-2</v>
      </c>
      <c r="N386">
        <v>2.3307629999999999E-2</v>
      </c>
      <c r="P386" s="417">
        <v>51.57</v>
      </c>
      <c r="Q386" s="417">
        <v>0.27310419200000002</v>
      </c>
      <c r="R386" s="417">
        <v>7092.1994000000004</v>
      </c>
      <c r="S386" s="417">
        <v>863.2</v>
      </c>
      <c r="T386">
        <v>8.8882749999999996E-2</v>
      </c>
      <c r="U386">
        <v>8.9031179999999998E-3</v>
      </c>
      <c r="W386" s="420">
        <v>41.4</v>
      </c>
      <c r="X386" s="420">
        <v>91.03</v>
      </c>
      <c r="Y386">
        <v>0</v>
      </c>
      <c r="Z386">
        <v>0</v>
      </c>
      <c r="AB386" s="421">
        <v>45</v>
      </c>
      <c r="AC386" s="421">
        <v>2.84</v>
      </c>
      <c r="AD386" s="421">
        <v>16.600000000000001</v>
      </c>
      <c r="AE386">
        <v>5.0437127999999998E-2</v>
      </c>
      <c r="AF386">
        <v>3.6432249999999999E-3</v>
      </c>
      <c r="AH386">
        <v>0.236944170101965</v>
      </c>
      <c r="AI386">
        <v>4.1533735000000002E-2</v>
      </c>
      <c r="AP386" s="422">
        <v>0.45</v>
      </c>
    </row>
    <row r="387" spans="1:42" x14ac:dyDescent="0.3">
      <c r="A387" t="s">
        <v>52</v>
      </c>
      <c r="C387" s="415">
        <v>0.29626764799999999</v>
      </c>
      <c r="D387" s="415">
        <v>0.30702162799999999</v>
      </c>
      <c r="E387" s="415">
        <v>1.0147867230000001</v>
      </c>
      <c r="F387" s="415">
        <v>0.75839591500000003</v>
      </c>
      <c r="G387" s="415">
        <v>0.25355909799999998</v>
      </c>
      <c r="H387">
        <v>9.3979279999999998E-3</v>
      </c>
      <c r="I387">
        <v>3.7234590000000001E-3</v>
      </c>
      <c r="K387" s="416">
        <v>0.638863022</v>
      </c>
      <c r="L387" s="416">
        <v>1.0438463549999999</v>
      </c>
      <c r="M387">
        <v>9.4446923000000002E-2</v>
      </c>
      <c r="N387">
        <v>2.3891954999999999E-2</v>
      </c>
      <c r="P387" s="417">
        <v>53.01</v>
      </c>
      <c r="Q387" s="417">
        <v>0.291238618</v>
      </c>
      <c r="R387" s="417">
        <v>7932.2073</v>
      </c>
      <c r="S387" s="417">
        <v>900.62585000000001</v>
      </c>
      <c r="T387">
        <v>6.6126559999999997E-3</v>
      </c>
      <c r="U387">
        <v>6.6237000000000002E-4</v>
      </c>
      <c r="W387" s="420">
        <v>43.1</v>
      </c>
      <c r="X387" s="420">
        <v>91.21</v>
      </c>
      <c r="Y387">
        <v>9.1600919999999999E-3</v>
      </c>
      <c r="Z387">
        <v>1.6344630000000001E-3</v>
      </c>
      <c r="AB387" s="421">
        <v>46.4</v>
      </c>
      <c r="AC387" s="421">
        <v>2.89</v>
      </c>
      <c r="AD387" s="421">
        <v>19.3</v>
      </c>
      <c r="AE387">
        <v>9.5184642E-2</v>
      </c>
      <c r="AF387">
        <v>6.8754719999999997E-3</v>
      </c>
      <c r="AH387">
        <v>0.200745899194614</v>
      </c>
      <c r="AI387">
        <v>3.6787719000000003E-2</v>
      </c>
      <c r="AP387" s="422">
        <v>0.56000000000000005</v>
      </c>
    </row>
    <row r="388" spans="1:42" x14ac:dyDescent="0.3">
      <c r="A388" t="s">
        <v>53</v>
      </c>
      <c r="C388" s="415">
        <v>0.30152933500000001</v>
      </c>
      <c r="D388" s="415">
        <v>0.31913045699999998</v>
      </c>
      <c r="E388" s="415">
        <v>1.0137164599999999</v>
      </c>
      <c r="F388" s="415">
        <v>0.75563426099999997</v>
      </c>
      <c r="G388" s="415">
        <v>0.25603566799999999</v>
      </c>
      <c r="H388">
        <v>1.3764857E-2</v>
      </c>
      <c r="I388">
        <v>5.4536360000000004E-3</v>
      </c>
      <c r="K388" s="416">
        <v>0.66761864199999998</v>
      </c>
      <c r="L388" s="416">
        <v>1.038793552</v>
      </c>
      <c r="M388">
        <v>9.7717666999999994E-2</v>
      </c>
      <c r="N388">
        <v>2.4719345E-2</v>
      </c>
      <c r="P388" s="417">
        <v>54.74</v>
      </c>
      <c r="Q388" s="417">
        <v>0.27839099299999998</v>
      </c>
      <c r="R388" s="417">
        <v>8688.9050000000007</v>
      </c>
      <c r="S388" s="417">
        <v>1036.585949</v>
      </c>
      <c r="T388">
        <v>6.4597267999999999E-2</v>
      </c>
      <c r="U388">
        <v>6.4705149999999996E-3</v>
      </c>
      <c r="W388" s="420">
        <v>43.1</v>
      </c>
      <c r="X388" s="420">
        <v>92.32</v>
      </c>
      <c r="Y388">
        <v>3.8467870000000001E-2</v>
      </c>
      <c r="Z388">
        <v>6.8639369999999996E-3</v>
      </c>
      <c r="AB388" s="421">
        <v>50</v>
      </c>
      <c r="AC388" s="421">
        <v>2.92</v>
      </c>
      <c r="AD388" s="421">
        <v>22</v>
      </c>
      <c r="AE388">
        <v>0.13641503499999999</v>
      </c>
      <c r="AF388">
        <v>9.853667E-3</v>
      </c>
      <c r="AH388">
        <v>0.23775287553357499</v>
      </c>
      <c r="AI388">
        <v>5.3361100000000002E-2</v>
      </c>
      <c r="AP388" s="422">
        <v>0.68</v>
      </c>
    </row>
    <row r="389" spans="1:42" x14ac:dyDescent="0.3">
      <c r="A389" t="s">
        <v>54</v>
      </c>
      <c r="C389" s="415">
        <v>0.31682165699999998</v>
      </c>
      <c r="D389" s="415">
        <v>0.33508209</v>
      </c>
      <c r="E389" s="415">
        <v>1.0427747839999999</v>
      </c>
      <c r="F389" s="415">
        <v>0.78805865399999997</v>
      </c>
      <c r="G389" s="415">
        <v>0.25410457400000003</v>
      </c>
      <c r="H389">
        <v>2.6006119000000001E-2</v>
      </c>
      <c r="I389">
        <v>1.0303624000000001E-2</v>
      </c>
      <c r="K389" s="416">
        <v>0.54440656700000001</v>
      </c>
      <c r="L389" s="416">
        <v>1.0298141460000001</v>
      </c>
      <c r="M389">
        <v>8.3709523999999993E-2</v>
      </c>
      <c r="N389">
        <v>2.1175747000000002E-2</v>
      </c>
      <c r="P389" s="417">
        <v>56.39</v>
      </c>
      <c r="Q389" s="417">
        <v>0.26926404700000001</v>
      </c>
      <c r="R389" s="417">
        <v>9396.4455999999991</v>
      </c>
      <c r="S389" s="417">
        <v>1102.884315</v>
      </c>
      <c r="T389">
        <v>0.109438729</v>
      </c>
      <c r="U389">
        <v>1.0962148999999999E-2</v>
      </c>
      <c r="W389" s="420">
        <v>43.1</v>
      </c>
      <c r="X389" s="420">
        <v>92.77</v>
      </c>
      <c r="Y389">
        <v>6.3046144999999998E-2</v>
      </c>
      <c r="Z389">
        <v>1.1249512999999999E-2</v>
      </c>
      <c r="AB389" s="421">
        <v>52.4</v>
      </c>
      <c r="AC389" s="421">
        <v>2.99</v>
      </c>
      <c r="AD389" s="421">
        <v>24.7</v>
      </c>
      <c r="AE389">
        <v>0.165807169</v>
      </c>
      <c r="AF389">
        <v>1.1976749E-2</v>
      </c>
      <c r="AH389">
        <v>0.26190076538632001</v>
      </c>
      <c r="AI389">
        <v>6.5667781999999994E-2</v>
      </c>
      <c r="AK389">
        <v>0.26787882299999999</v>
      </c>
      <c r="AL389">
        <v>3.6787719000000003E-2</v>
      </c>
      <c r="AM389">
        <v>0.1</v>
      </c>
      <c r="AN389">
        <v>7.5983171000000002E-2</v>
      </c>
      <c r="AP389" s="422">
        <v>0.81</v>
      </c>
    </row>
    <row r="390" spans="1:42" x14ac:dyDescent="0.3">
      <c r="A390" t="s">
        <v>55</v>
      </c>
      <c r="C390" s="415">
        <v>0.29983178100000002</v>
      </c>
      <c r="D390" s="415">
        <v>0.33563483900000002</v>
      </c>
      <c r="E390" s="415">
        <v>1.020331919</v>
      </c>
      <c r="F390" s="415">
        <v>0.75809083799999999</v>
      </c>
      <c r="G390" s="415">
        <v>0.234814565</v>
      </c>
      <c r="H390">
        <v>1.9052079E-2</v>
      </c>
      <c r="I390">
        <v>7.5484339999999997E-3</v>
      </c>
      <c r="K390" s="416">
        <v>0.56303447200000001</v>
      </c>
      <c r="L390" s="416">
        <v>1.0202100409999999</v>
      </c>
      <c r="M390">
        <v>8.4194680999999993E-2</v>
      </c>
      <c r="N390">
        <v>2.1298476E-2</v>
      </c>
      <c r="P390" s="417">
        <v>58.07</v>
      </c>
      <c r="Q390" s="417">
        <v>0.25976599</v>
      </c>
      <c r="R390" s="417">
        <v>10264.5119</v>
      </c>
      <c r="S390" s="417">
        <v>1082.763549</v>
      </c>
      <c r="T390">
        <v>0.15355486800000001</v>
      </c>
      <c r="U390">
        <v>1.538113E-2</v>
      </c>
      <c r="W390" s="420">
        <v>43.1</v>
      </c>
      <c r="X390" s="420">
        <v>93.43</v>
      </c>
      <c r="Y390">
        <v>9.1591299000000001E-2</v>
      </c>
      <c r="Z390">
        <v>1.6342909999999999E-2</v>
      </c>
      <c r="AB390" s="421">
        <v>54.8</v>
      </c>
      <c r="AC390" s="421">
        <v>3.08</v>
      </c>
      <c r="AD390" s="421">
        <v>25.2</v>
      </c>
      <c r="AE390">
        <v>0.17523691999999999</v>
      </c>
      <c r="AF390">
        <v>1.2657888000000001E-2</v>
      </c>
      <c r="AH390">
        <v>0.27456390130893099</v>
      </c>
      <c r="AI390">
        <v>7.3228838000000004E-2</v>
      </c>
      <c r="AP390" s="422">
        <v>0.94</v>
      </c>
    </row>
    <row r="391" spans="1:42" x14ac:dyDescent="0.3">
      <c r="A391" t="s">
        <v>56</v>
      </c>
      <c r="C391" s="415">
        <v>0.35447869100000001</v>
      </c>
      <c r="D391" s="415">
        <v>0.357592668</v>
      </c>
      <c r="E391" s="415">
        <v>1.1828514429999999</v>
      </c>
      <c r="F391" s="415">
        <v>0.86913201900000003</v>
      </c>
      <c r="G391" s="415">
        <v>0.21995746899999999</v>
      </c>
      <c r="H391">
        <v>6.3637753000000005E-2</v>
      </c>
      <c r="I391">
        <v>2.5213277999999999E-2</v>
      </c>
      <c r="K391" s="416">
        <v>0.668417857</v>
      </c>
      <c r="L391" s="416">
        <v>0.87982701600000002</v>
      </c>
      <c r="M391">
        <v>8.0287485000000006E-2</v>
      </c>
      <c r="N391">
        <v>2.0310083999999999E-2</v>
      </c>
      <c r="P391" s="417">
        <v>59.65</v>
      </c>
      <c r="Q391" s="417">
        <v>0.25587743200000002</v>
      </c>
      <c r="R391" s="417">
        <v>11212.8362</v>
      </c>
      <c r="S391" s="417">
        <v>1252.850891</v>
      </c>
      <c r="T391">
        <v>0.169028343</v>
      </c>
      <c r="U391">
        <v>1.6931062E-2</v>
      </c>
      <c r="W391" s="420">
        <v>43.1</v>
      </c>
      <c r="X391" s="420">
        <v>92.58</v>
      </c>
      <c r="Y391">
        <v>0.127670426</v>
      </c>
      <c r="Z391">
        <v>2.2780617E-2</v>
      </c>
      <c r="AB391" s="421">
        <v>57.2</v>
      </c>
      <c r="AC391" s="421">
        <v>2.8</v>
      </c>
      <c r="AD391" s="421">
        <v>14.9</v>
      </c>
      <c r="AE391">
        <v>6.0137068000000002E-2</v>
      </c>
      <c r="AF391">
        <v>4.343881E-3</v>
      </c>
      <c r="AH391">
        <v>0.29656280998324602</v>
      </c>
      <c r="AI391">
        <v>8.9578922000000005E-2</v>
      </c>
      <c r="AP391" s="422">
        <v>1.0900000000000001</v>
      </c>
    </row>
    <row r="392" spans="1:42" x14ac:dyDescent="0.3">
      <c r="A392" t="s">
        <v>57</v>
      </c>
      <c r="C392" s="415">
        <v>0.41956514299999997</v>
      </c>
      <c r="D392" s="415">
        <v>0.43045700799999997</v>
      </c>
      <c r="E392" s="415">
        <v>1.4082029789999999</v>
      </c>
      <c r="F392" s="415">
        <v>1.0220222880000001</v>
      </c>
      <c r="G392" s="415">
        <v>0.22297557100000001</v>
      </c>
      <c r="H392">
        <v>0.14417237999999999</v>
      </c>
      <c r="I392">
        <v>5.7121097000000003E-2</v>
      </c>
      <c r="K392" s="416">
        <v>0.79456429100000003</v>
      </c>
      <c r="L392" s="416">
        <v>0.74399087200000003</v>
      </c>
      <c r="M392">
        <v>9.0190289000000007E-2</v>
      </c>
      <c r="N392">
        <v>2.2815167000000001E-2</v>
      </c>
      <c r="P392" s="417">
        <v>61.28</v>
      </c>
      <c r="Q392" s="417">
        <v>0.25900004300000001</v>
      </c>
      <c r="R392" s="417">
        <v>12325.6644</v>
      </c>
      <c r="S392" s="417">
        <v>1386.9778140000001</v>
      </c>
      <c r="T392">
        <v>0.161393434</v>
      </c>
      <c r="U392">
        <v>1.6166296E-2</v>
      </c>
      <c r="W392" s="420">
        <v>43.1</v>
      </c>
      <c r="X392" s="420">
        <v>93.8</v>
      </c>
      <c r="Y392">
        <v>0.17524804799999999</v>
      </c>
      <c r="Z392">
        <v>3.1270035000000002E-2</v>
      </c>
      <c r="AB392" s="421">
        <v>59.6</v>
      </c>
      <c r="AC392" s="421">
        <v>3.26</v>
      </c>
      <c r="AD392" s="421">
        <v>15.2</v>
      </c>
      <c r="AE392">
        <v>7.7358328000000004E-2</v>
      </c>
      <c r="AF392">
        <v>5.5878239999999999E-3</v>
      </c>
      <c r="AH392">
        <v>0.36536291605842502</v>
      </c>
      <c r="AI392">
        <v>0.132960419</v>
      </c>
      <c r="AP392" s="422">
        <v>1.25</v>
      </c>
    </row>
    <row r="393" spans="1:42" x14ac:dyDescent="0.3">
      <c r="A393" t="s">
        <v>58</v>
      </c>
      <c r="C393" s="415">
        <v>0.52897510400000003</v>
      </c>
      <c r="D393" s="415">
        <v>0.53326141100000002</v>
      </c>
      <c r="E393" s="415">
        <v>1.7264937760000001</v>
      </c>
      <c r="F393" s="415">
        <v>1.2452489630000001</v>
      </c>
      <c r="G393" s="415">
        <v>0.22761862699999999</v>
      </c>
      <c r="H393">
        <v>0.26461194900000001</v>
      </c>
      <c r="I393">
        <v>0.10483925400000001</v>
      </c>
      <c r="K393" s="416">
        <v>0.99085477200000005</v>
      </c>
      <c r="L393" s="416">
        <v>0.60935524699999999</v>
      </c>
      <c r="M393">
        <v>0.127003433</v>
      </c>
      <c r="N393">
        <v>3.2127677E-2</v>
      </c>
      <c r="P393" s="417">
        <v>62.66</v>
      </c>
      <c r="Q393" s="417">
        <v>0.27977004300000002</v>
      </c>
      <c r="R393" s="417">
        <v>13316.476000000001</v>
      </c>
      <c r="S393" s="417">
        <v>1057.4076</v>
      </c>
      <c r="T393">
        <v>6.2448665E-2</v>
      </c>
      <c r="U393">
        <v>6.2552950000000001E-3</v>
      </c>
      <c r="W393" s="420">
        <v>43.1</v>
      </c>
      <c r="X393" s="420">
        <v>95.02</v>
      </c>
      <c r="Y393">
        <v>0.22282602100000001</v>
      </c>
      <c r="Z393">
        <v>3.9759515000000002E-2</v>
      </c>
      <c r="AB393" s="421">
        <v>62</v>
      </c>
      <c r="AC393" s="421">
        <v>4.03</v>
      </c>
      <c r="AD393" s="421">
        <v>16.7</v>
      </c>
      <c r="AE393">
        <v>0.116474336</v>
      </c>
      <c r="AF393">
        <v>8.4132909999999998E-3</v>
      </c>
      <c r="AH393">
        <v>0.45462810309157198</v>
      </c>
      <c r="AI393">
        <v>0.19139503199999999</v>
      </c>
      <c r="AP393" s="422">
        <v>1.42</v>
      </c>
    </row>
    <row r="394" spans="1:42" x14ac:dyDescent="0.3">
      <c r="A394" t="s">
        <v>59</v>
      </c>
      <c r="C394" s="415">
        <v>0.67371798299999996</v>
      </c>
      <c r="D394" s="415">
        <v>0.66362093700000002</v>
      </c>
      <c r="E394" s="415">
        <v>2.2215994060000002</v>
      </c>
      <c r="F394" s="415">
        <v>1.5932226759999999</v>
      </c>
      <c r="G394" s="415">
        <v>0.22087939100000001</v>
      </c>
      <c r="H394">
        <v>0.421581382</v>
      </c>
      <c r="I394">
        <v>0.167030544</v>
      </c>
      <c r="K394" s="416">
        <v>1.2892877979999999</v>
      </c>
      <c r="L394" s="416">
        <v>0.47690945899999998</v>
      </c>
      <c r="M394">
        <v>0.16041140000000001</v>
      </c>
      <c r="N394">
        <v>4.0578791000000003E-2</v>
      </c>
      <c r="P394" s="417">
        <v>63.63</v>
      </c>
      <c r="Q394" s="417">
        <v>0.28990728100000002</v>
      </c>
      <c r="R394" s="417">
        <v>14744.8</v>
      </c>
      <c r="S394" s="417">
        <v>1235.0999999999999</v>
      </c>
      <c r="T394">
        <v>3.1342272999999997E-2</v>
      </c>
      <c r="U394">
        <v>3.1394610000000001E-3</v>
      </c>
      <c r="W394" s="420">
        <v>43.1</v>
      </c>
      <c r="X394" s="420">
        <v>96.24</v>
      </c>
      <c r="Y394">
        <v>0.27040416</v>
      </c>
      <c r="Z394">
        <v>4.8249025000000001E-2</v>
      </c>
      <c r="AB394" s="421">
        <v>64.400000000000006</v>
      </c>
      <c r="AC394" s="421">
        <v>4.0999999999999996</v>
      </c>
      <c r="AD394" s="421">
        <v>16.899999999999999</v>
      </c>
      <c r="AE394">
        <v>0.122949376</v>
      </c>
      <c r="AF394">
        <v>8.8810020000000007E-3</v>
      </c>
      <c r="AH394">
        <v>0.60113213969973101</v>
      </c>
      <c r="AI394">
        <v>0.26787882299999999</v>
      </c>
      <c r="AP394" s="422">
        <v>1.6</v>
      </c>
    </row>
    <row r="395" spans="1:42" x14ac:dyDescent="0.3">
      <c r="C395">
        <v>0.27255405900000002</v>
      </c>
      <c r="D395">
        <v>0.23293375499999999</v>
      </c>
      <c r="E395">
        <v>0.25343580300000002</v>
      </c>
      <c r="F395">
        <v>0.22196927899999999</v>
      </c>
      <c r="G395">
        <v>1.9107103E-2</v>
      </c>
      <c r="K395">
        <v>0.59420179500000003</v>
      </c>
      <c r="L395">
        <v>0.40579820500000002</v>
      </c>
      <c r="P395">
        <v>9.8684289999999997E-3</v>
      </c>
      <c r="Q395">
        <v>0.84653051099999999</v>
      </c>
      <c r="R395">
        <v>0.10414158</v>
      </c>
      <c r="S395">
        <v>3.9459479999999998E-2</v>
      </c>
      <c r="W395">
        <v>2.6949330000000001E-3</v>
      </c>
      <c r="X395">
        <v>0.99730506699999999</v>
      </c>
      <c r="AB395">
        <v>0.226774011</v>
      </c>
      <c r="AC395">
        <v>0.25501269599999998</v>
      </c>
      <c r="AD395">
        <v>0.51821329400000005</v>
      </c>
      <c r="AP395" s="422"/>
    </row>
    <row r="396" spans="1:42" x14ac:dyDescent="0.3">
      <c r="C396">
        <v>0.107985918</v>
      </c>
      <c r="D396">
        <v>9.2288354000000003E-2</v>
      </c>
      <c r="E396">
        <v>0.100411265</v>
      </c>
      <c r="F396">
        <v>8.7944227999999999E-2</v>
      </c>
      <c r="G396">
        <v>7.5702340000000003E-3</v>
      </c>
      <c r="K396">
        <v>0.15031344499999999</v>
      </c>
      <c r="L396">
        <v>0.10265355499999999</v>
      </c>
      <c r="P396">
        <v>9.8849099999999998E-4</v>
      </c>
      <c r="Q396">
        <v>8.4794421999999994E-2</v>
      </c>
      <c r="R396">
        <v>1.043155E-2</v>
      </c>
      <c r="S396">
        <v>3.9525380000000002E-3</v>
      </c>
      <c r="W396">
        <v>4.8086500000000003E-4</v>
      </c>
      <c r="X396">
        <v>0.17795213500000001</v>
      </c>
      <c r="AB396">
        <v>1.6380566999999999E-2</v>
      </c>
      <c r="AC396">
        <v>1.8420332000000001E-2</v>
      </c>
      <c r="AD396">
        <v>3.7432101000000002E-2</v>
      </c>
      <c r="AP396" s="422"/>
    </row>
    <row r="397" spans="1:42" x14ac:dyDescent="0.3">
      <c r="AP397" s="422"/>
    </row>
    <row r="398" spans="1:42" x14ac:dyDescent="0.3">
      <c r="A398" s="414" t="s">
        <v>121</v>
      </c>
      <c r="C398" t="s">
        <v>36</v>
      </c>
      <c r="D398" t="s">
        <v>37</v>
      </c>
      <c r="E398" t="s">
        <v>38</v>
      </c>
      <c r="F398" t="s">
        <v>39</v>
      </c>
      <c r="G398" t="s">
        <v>40</v>
      </c>
      <c r="K398" t="s">
        <v>41</v>
      </c>
      <c r="L398" t="s">
        <v>42</v>
      </c>
      <c r="P398" t="s">
        <v>43</v>
      </c>
      <c r="Q398" t="s">
        <v>25</v>
      </c>
      <c r="R398" t="s">
        <v>26</v>
      </c>
      <c r="S398" t="s">
        <v>27</v>
      </c>
      <c r="W398" t="s">
        <v>28</v>
      </c>
      <c r="X398" t="s">
        <v>44</v>
      </c>
      <c r="AB398" t="s">
        <v>30</v>
      </c>
      <c r="AC398" t="s">
        <v>45</v>
      </c>
      <c r="AD398" t="s">
        <v>32</v>
      </c>
      <c r="AP398" s="422"/>
    </row>
    <row r="399" spans="1:42" x14ac:dyDescent="0.3">
      <c r="A399" t="s">
        <v>46</v>
      </c>
      <c r="AP399" s="422"/>
    </row>
    <row r="400" spans="1:42" x14ac:dyDescent="0.3">
      <c r="A400" t="s">
        <v>50</v>
      </c>
      <c r="C400" s="415">
        <v>0.203728832</v>
      </c>
      <c r="D400" s="415">
        <v>0.24119932299999999</v>
      </c>
      <c r="E400" s="415">
        <v>0.70091269</v>
      </c>
      <c r="F400" s="415">
        <v>0.50972359099999998</v>
      </c>
      <c r="G400" s="415">
        <v>0.16269713299999999</v>
      </c>
      <c r="H400">
        <v>1.3273577999999999E-2</v>
      </c>
      <c r="I400">
        <v>5.2589919999999997E-3</v>
      </c>
      <c r="K400" s="416">
        <v>0.42364444099999998</v>
      </c>
      <c r="L400" s="416">
        <v>2.1096862750000001</v>
      </c>
      <c r="M400">
        <v>9.0668721999999993E-2</v>
      </c>
      <c r="N400">
        <v>2.2936194999999999E-2</v>
      </c>
      <c r="P400" s="417">
        <v>38.78</v>
      </c>
      <c r="Q400" s="417">
        <v>0.37132877800000003</v>
      </c>
      <c r="R400" s="417">
        <v>4931.1165000000001</v>
      </c>
      <c r="S400" s="417">
        <v>578.84</v>
      </c>
      <c r="T400">
        <v>0</v>
      </c>
      <c r="U400">
        <v>0</v>
      </c>
      <c r="W400" s="420">
        <v>11.3</v>
      </c>
      <c r="X400" s="420">
        <v>33.06</v>
      </c>
      <c r="Y400">
        <v>0.195152463</v>
      </c>
      <c r="Z400">
        <v>3.4821639000000001E-2</v>
      </c>
      <c r="AB400" s="421">
        <v>31</v>
      </c>
      <c r="AC400" s="421">
        <v>3.11</v>
      </c>
      <c r="AD400" s="421">
        <v>10.8</v>
      </c>
      <c r="AE400">
        <v>0</v>
      </c>
      <c r="AF400">
        <v>0</v>
      </c>
      <c r="AH400">
        <v>0.31875723177466397</v>
      </c>
      <c r="AI400">
        <v>6.3016825999999998E-2</v>
      </c>
      <c r="AP400" s="422">
        <v>0.20918388310942099</v>
      </c>
    </row>
    <row r="401" spans="1:42" x14ac:dyDescent="0.3">
      <c r="A401" t="s">
        <v>51</v>
      </c>
      <c r="C401" s="415">
        <v>0.207754518</v>
      </c>
      <c r="D401" s="415">
        <v>0.23872982800000001</v>
      </c>
      <c r="E401" s="415">
        <v>0.70272923300000001</v>
      </c>
      <c r="F401" s="415">
        <v>0.5114282</v>
      </c>
      <c r="G401" s="415">
        <v>0.16095251999999999</v>
      </c>
      <c r="H401">
        <v>9.3720020000000008E-3</v>
      </c>
      <c r="I401">
        <v>3.7131870000000002E-3</v>
      </c>
      <c r="K401" s="416">
        <v>0.44962816999999999</v>
      </c>
      <c r="L401" s="416">
        <v>2.1201419000000001</v>
      </c>
      <c r="M401">
        <v>0.124652373</v>
      </c>
      <c r="N401">
        <v>3.1532936999999997E-2</v>
      </c>
      <c r="P401" s="417">
        <v>40.5</v>
      </c>
      <c r="Q401" s="417">
        <v>0.34472939499999999</v>
      </c>
      <c r="R401" s="417">
        <v>5588.7822999999999</v>
      </c>
      <c r="S401" s="417">
        <v>666.1</v>
      </c>
      <c r="T401">
        <v>5.2510036000000003E-2</v>
      </c>
      <c r="U401">
        <v>5.2597729999999997E-3</v>
      </c>
      <c r="W401" s="420">
        <v>11.3</v>
      </c>
      <c r="X401" s="420">
        <v>34.35</v>
      </c>
      <c r="Y401">
        <v>0.17498045300000001</v>
      </c>
      <c r="Z401">
        <v>3.1222287000000001E-2</v>
      </c>
      <c r="AB401" s="421">
        <v>34.700000000000003</v>
      </c>
      <c r="AC401" s="421">
        <v>3.12</v>
      </c>
      <c r="AD401" s="421">
        <v>12.5</v>
      </c>
      <c r="AE401">
        <v>2.6543191000000001E-2</v>
      </c>
      <c r="AF401">
        <v>1.9172939999999999E-3</v>
      </c>
      <c r="AH401">
        <v>0.38140021197898799</v>
      </c>
      <c r="AI401">
        <v>7.3645478E-2</v>
      </c>
      <c r="AP401" s="422">
        <v>0.25478591246918803</v>
      </c>
    </row>
    <row r="402" spans="1:42" x14ac:dyDescent="0.3">
      <c r="A402" t="s">
        <v>52</v>
      </c>
      <c r="C402" s="415">
        <v>0.21297718400000001</v>
      </c>
      <c r="D402" s="415">
        <v>0.24118336200000001</v>
      </c>
      <c r="E402" s="415">
        <v>0.70210119199999999</v>
      </c>
      <c r="F402" s="415">
        <v>0.50585544500000001</v>
      </c>
      <c r="G402" s="415">
        <v>0.160918221</v>
      </c>
      <c r="H402">
        <v>1.1547833E-2</v>
      </c>
      <c r="I402">
        <v>4.5752520000000001E-3</v>
      </c>
      <c r="K402" s="416">
        <v>0.473365068</v>
      </c>
      <c r="L402" s="416">
        <v>2.1248123269999999</v>
      </c>
      <c r="M402">
        <v>0.15569779</v>
      </c>
      <c r="N402">
        <v>3.9386403E-2</v>
      </c>
      <c r="P402" s="417">
        <v>42.28</v>
      </c>
      <c r="Q402" s="417">
        <v>0.34902743800000002</v>
      </c>
      <c r="R402" s="417">
        <v>6276.5915999999997</v>
      </c>
      <c r="S402" s="417">
        <v>753.36158999999998</v>
      </c>
      <c r="T402">
        <v>4.5670093000000002E-2</v>
      </c>
      <c r="U402">
        <v>4.574636E-3</v>
      </c>
      <c r="W402" s="420">
        <v>11.3</v>
      </c>
      <c r="X402" s="420">
        <v>38.56</v>
      </c>
      <c r="Y402">
        <v>0.109147772</v>
      </c>
      <c r="Z402">
        <v>1.9475564000000001E-2</v>
      </c>
      <c r="AB402" s="421">
        <v>36.799999999999997</v>
      </c>
      <c r="AC402" s="421">
        <v>3.14</v>
      </c>
      <c r="AD402" s="421">
        <v>14.2</v>
      </c>
      <c r="AE402">
        <v>4.8560886999999997E-2</v>
      </c>
      <c r="AF402">
        <v>3.507699E-3</v>
      </c>
      <c r="AH402">
        <v>0.36994133191525203</v>
      </c>
      <c r="AI402">
        <v>7.1519553999999999E-2</v>
      </c>
      <c r="AP402" s="422">
        <v>0.31127041713906201</v>
      </c>
    </row>
    <row r="403" spans="1:42" x14ac:dyDescent="0.3">
      <c r="A403" t="s">
        <v>53</v>
      </c>
      <c r="C403" s="415">
        <v>0.214809578</v>
      </c>
      <c r="D403" s="415">
        <v>0.24884928100000001</v>
      </c>
      <c r="E403" s="415">
        <v>0.70110699700000001</v>
      </c>
      <c r="F403" s="415">
        <v>0.50525963299999999</v>
      </c>
      <c r="G403" s="415">
        <v>0.15795207</v>
      </c>
      <c r="H403">
        <v>1.0242239E-2</v>
      </c>
      <c r="I403">
        <v>4.0579750000000001E-3</v>
      </c>
      <c r="K403" s="416">
        <v>0.49953487499999999</v>
      </c>
      <c r="L403" s="416">
        <v>2.1303606820000001</v>
      </c>
      <c r="M403">
        <v>0.18966451300000001</v>
      </c>
      <c r="N403">
        <v>4.7978862999999997E-2</v>
      </c>
      <c r="P403" s="417">
        <v>44.24</v>
      </c>
      <c r="Q403" s="417">
        <v>0.32857967500000002</v>
      </c>
      <c r="R403" s="417">
        <v>6936.2097000000003</v>
      </c>
      <c r="S403" s="417">
        <v>853.668408</v>
      </c>
      <c r="T403">
        <v>8.5990875999999994E-2</v>
      </c>
      <c r="U403">
        <v>8.6134479999999992E-3</v>
      </c>
      <c r="W403" s="420">
        <v>11.3</v>
      </c>
      <c r="X403" s="420">
        <v>42.71</v>
      </c>
      <c r="Y403">
        <v>4.4253322999999997E-2</v>
      </c>
      <c r="Z403">
        <v>7.8962530000000006E-3</v>
      </c>
      <c r="AB403" s="421">
        <v>38.799999999999997</v>
      </c>
      <c r="AC403" s="421">
        <v>3.24</v>
      </c>
      <c r="AD403" s="421">
        <v>15.9</v>
      </c>
      <c r="AE403">
        <v>7.0089416000000002E-2</v>
      </c>
      <c r="AF403">
        <v>5.0627689999999999E-3</v>
      </c>
      <c r="AH403">
        <v>0.38627811768047698</v>
      </c>
      <c r="AI403">
        <v>7.3609307999999998E-2</v>
      </c>
      <c r="AP403" s="422">
        <v>0.38087744875655499</v>
      </c>
    </row>
    <row r="404" spans="1:42" x14ac:dyDescent="0.3">
      <c r="A404" t="s">
        <v>54</v>
      </c>
      <c r="C404" s="415">
        <v>0.20800387200000001</v>
      </c>
      <c r="D404" s="415">
        <v>0.24916238600000001</v>
      </c>
      <c r="E404" s="415">
        <v>0.69786315200000004</v>
      </c>
      <c r="F404" s="415">
        <v>0.49963517200000002</v>
      </c>
      <c r="G404" s="415">
        <v>0.199657686</v>
      </c>
      <c r="H404">
        <v>0.113778742</v>
      </c>
      <c r="I404">
        <v>4.5079136999999998E-2</v>
      </c>
      <c r="K404" s="416">
        <v>0.354385377</v>
      </c>
      <c r="L404" s="416">
        <v>2.131904762</v>
      </c>
      <c r="M404">
        <v>4.8437970000000004E-3</v>
      </c>
      <c r="N404">
        <v>1.2253209999999999E-3</v>
      </c>
      <c r="P404" s="417">
        <v>46.07</v>
      </c>
      <c r="Q404" s="417">
        <v>0.31288786800000001</v>
      </c>
      <c r="R404" s="417">
        <v>7456.8528999999999</v>
      </c>
      <c r="S404" s="417">
        <v>965.460375</v>
      </c>
      <c r="T404">
        <v>0.116252119</v>
      </c>
      <c r="U404">
        <v>1.1644626E-2</v>
      </c>
      <c r="W404" s="420">
        <v>11.3</v>
      </c>
      <c r="X404" s="420">
        <v>44.17</v>
      </c>
      <c r="Y404">
        <v>2.1422987000000001E-2</v>
      </c>
      <c r="Z404">
        <v>3.8225680000000001E-3</v>
      </c>
      <c r="AB404" s="421">
        <v>42.4</v>
      </c>
      <c r="AC404" s="421">
        <v>3.34</v>
      </c>
      <c r="AD404" s="421">
        <v>16.8</v>
      </c>
      <c r="AE404">
        <v>8.8511357999999998E-2</v>
      </c>
      <c r="AF404">
        <v>6.3934409999999997E-3</v>
      </c>
      <c r="AH404">
        <v>0.29698962565109599</v>
      </c>
      <c r="AI404">
        <v>6.8165092999999996E-2</v>
      </c>
      <c r="AK404">
        <v>0.20001294</v>
      </c>
      <c r="AL404">
        <v>6.3016825999999998E-2</v>
      </c>
      <c r="AM404">
        <v>0.1</v>
      </c>
      <c r="AN404">
        <v>4.7260454E-2</v>
      </c>
      <c r="AP404" s="422">
        <v>0.45904832439537702</v>
      </c>
    </row>
    <row r="405" spans="1:42" x14ac:dyDescent="0.3">
      <c r="A405" t="s">
        <v>55</v>
      </c>
      <c r="C405" s="415">
        <v>0.205672308</v>
      </c>
      <c r="D405" s="415">
        <v>0.24894922799999999</v>
      </c>
      <c r="E405" s="415">
        <v>0.69779244900000004</v>
      </c>
      <c r="F405" s="415">
        <v>0.49231169800000002</v>
      </c>
      <c r="G405" s="415">
        <v>0.19944346099999999</v>
      </c>
      <c r="H405">
        <v>0.112979444</v>
      </c>
      <c r="I405">
        <v>4.4762455999999999E-2</v>
      </c>
      <c r="K405" s="416">
        <v>0.37541194</v>
      </c>
      <c r="L405" s="416">
        <v>2.1320380650000001</v>
      </c>
      <c r="M405">
        <v>2.7894802999999999E-2</v>
      </c>
      <c r="N405">
        <v>7.0564649999999996E-3</v>
      </c>
      <c r="P405" s="417">
        <v>48.12</v>
      </c>
      <c r="Q405" s="417">
        <v>0.30364772800000001</v>
      </c>
      <c r="R405" s="417">
        <v>8076.0607</v>
      </c>
      <c r="S405" s="417">
        <v>993.748965</v>
      </c>
      <c r="T405">
        <v>0.132812872</v>
      </c>
      <c r="U405">
        <v>1.3303466999999999E-2</v>
      </c>
      <c r="W405" s="420">
        <v>11.3</v>
      </c>
      <c r="X405" s="420">
        <v>45.54</v>
      </c>
      <c r="Y405">
        <v>0</v>
      </c>
      <c r="Z405">
        <v>0</v>
      </c>
      <c r="AB405" s="421">
        <v>46</v>
      </c>
      <c r="AC405" s="421">
        <v>3.58</v>
      </c>
      <c r="AD405" s="421">
        <v>21.2</v>
      </c>
      <c r="AE405">
        <v>0.13123974399999999</v>
      </c>
      <c r="AF405">
        <v>9.4798399999999998E-3</v>
      </c>
      <c r="AH405">
        <v>0.33297547211610901</v>
      </c>
      <c r="AI405">
        <v>7.4602228000000007E-2</v>
      </c>
      <c r="AP405" s="422">
        <v>0.547617561145603</v>
      </c>
    </row>
    <row r="406" spans="1:42" x14ac:dyDescent="0.3">
      <c r="A406" t="s">
        <v>56</v>
      </c>
      <c r="C406" s="415">
        <v>0.21432320799999999</v>
      </c>
      <c r="D406" s="415">
        <v>0.24322835200000001</v>
      </c>
      <c r="E406" s="415">
        <v>0.70239557699999999</v>
      </c>
      <c r="F406" s="415">
        <v>0.49237770800000003</v>
      </c>
      <c r="G406" s="415">
        <v>0.19335768</v>
      </c>
      <c r="H406">
        <v>9.7300638999999994E-2</v>
      </c>
      <c r="I406">
        <v>3.8550513000000002E-2</v>
      </c>
      <c r="K406" s="416">
        <v>0.39140793699999998</v>
      </c>
      <c r="L406" s="416">
        <v>2.1361431409999998</v>
      </c>
      <c r="M406">
        <v>4.8649599000000002E-2</v>
      </c>
      <c r="N406">
        <v>1.2306743E-2</v>
      </c>
      <c r="P406" s="417">
        <v>49.69</v>
      </c>
      <c r="Q406" s="417">
        <v>0.29725817100000002</v>
      </c>
      <c r="R406" s="417">
        <v>8804.1301000000003</v>
      </c>
      <c r="S406" s="417">
        <v>1201.8521699999999</v>
      </c>
      <c r="T406">
        <v>0.14726387799999999</v>
      </c>
      <c r="U406">
        <v>1.4750981E-2</v>
      </c>
      <c r="W406" s="420">
        <v>11.3</v>
      </c>
      <c r="X406" s="420">
        <v>40.770000000000003</v>
      </c>
      <c r="Y406">
        <v>7.4589523000000005E-2</v>
      </c>
      <c r="Z406">
        <v>1.3309232000000001E-2</v>
      </c>
      <c r="AB406" s="421">
        <v>49.6</v>
      </c>
      <c r="AC406" s="421">
        <v>3.61</v>
      </c>
      <c r="AD406" s="421">
        <v>17.899999999999999</v>
      </c>
      <c r="AE406">
        <v>0.121112964</v>
      </c>
      <c r="AF406">
        <v>8.7483530000000004E-3</v>
      </c>
      <c r="AH406">
        <v>0.41058500045084001</v>
      </c>
      <c r="AI406">
        <v>8.7665822000000004E-2</v>
      </c>
      <c r="AP406" s="422">
        <v>0.64756999876702903</v>
      </c>
    </row>
    <row r="407" spans="1:42" x14ac:dyDescent="0.3">
      <c r="A407" t="s">
        <v>57</v>
      </c>
      <c r="C407" s="415">
        <v>0.223165371</v>
      </c>
      <c r="D407" s="415">
        <v>0.25557731099999997</v>
      </c>
      <c r="E407" s="415">
        <v>0.73549668899999998</v>
      </c>
      <c r="F407" s="415">
        <v>0.495462136</v>
      </c>
      <c r="G407" s="415">
        <v>0.21064007900000001</v>
      </c>
      <c r="H407">
        <v>0.14560098099999999</v>
      </c>
      <c r="I407">
        <v>5.7687109E-2</v>
      </c>
      <c r="K407" s="416">
        <v>0.41731644099999998</v>
      </c>
      <c r="L407" s="416">
        <v>2.076325229</v>
      </c>
      <c r="M407">
        <v>8.2351328000000001E-2</v>
      </c>
      <c r="N407">
        <v>2.0832168000000002E-2</v>
      </c>
      <c r="P407" s="417">
        <v>50.7</v>
      </c>
      <c r="Q407" s="417">
        <v>0.29162706100000002</v>
      </c>
      <c r="R407" s="417">
        <v>9628.9357999999993</v>
      </c>
      <c r="S407" s="417">
        <v>1330.468987</v>
      </c>
      <c r="T407">
        <v>0.15661045900000001</v>
      </c>
      <c r="U407">
        <v>1.5687199999999998E-2</v>
      </c>
      <c r="W407" s="420">
        <v>11.3</v>
      </c>
      <c r="X407" s="420">
        <v>39.1</v>
      </c>
      <c r="Y407">
        <v>0.10070367500000001</v>
      </c>
      <c r="Z407">
        <v>1.7968859E-2</v>
      </c>
      <c r="AB407" s="421">
        <v>53.2</v>
      </c>
      <c r="AC407" s="421">
        <v>3.74</v>
      </c>
      <c r="AD407" s="421">
        <v>20</v>
      </c>
      <c r="AE407">
        <v>0.150589211</v>
      </c>
      <c r="AF407">
        <v>1.0877510999999999E-2</v>
      </c>
      <c r="AH407">
        <v>0.56726209065253996</v>
      </c>
      <c r="AI407">
        <v>0.12305284700000001</v>
      </c>
      <c r="AP407" s="422">
        <v>0.76868616463969097</v>
      </c>
    </row>
    <row r="408" spans="1:42" x14ac:dyDescent="0.3">
      <c r="A408" t="s">
        <v>58</v>
      </c>
      <c r="C408" s="415">
        <v>0.23454095</v>
      </c>
      <c r="D408" s="415">
        <v>0.25924928800000002</v>
      </c>
      <c r="E408" s="415">
        <v>0.76706465300000004</v>
      </c>
      <c r="F408" s="415">
        <v>0.51470794799999997</v>
      </c>
      <c r="G408" s="415">
        <v>0.236384121</v>
      </c>
      <c r="H408">
        <v>0.21710331199999999</v>
      </c>
      <c r="I408">
        <v>8.6016332000000001E-2</v>
      </c>
      <c r="K408" s="416">
        <v>0.44666783700000001</v>
      </c>
      <c r="L408" s="416">
        <v>2.0495002000000002</v>
      </c>
      <c r="M408">
        <v>0.120682124</v>
      </c>
      <c r="N408">
        <v>3.0528594999999999E-2</v>
      </c>
      <c r="P408" s="417">
        <v>52.23</v>
      </c>
      <c r="Q408" s="417">
        <v>0.30892537799999997</v>
      </c>
      <c r="R408" s="417">
        <v>10344.3038</v>
      </c>
      <c r="S408" s="417">
        <v>1211.3906999999999</v>
      </c>
      <c r="T408">
        <v>0.13123644900000001</v>
      </c>
      <c r="U408">
        <v>1.3145561E-2</v>
      </c>
      <c r="W408" s="420">
        <v>11.3</v>
      </c>
      <c r="X408" s="420">
        <v>37.43</v>
      </c>
      <c r="Y408">
        <v>0.12681782599999999</v>
      </c>
      <c r="Z408">
        <v>2.2628485E-2</v>
      </c>
      <c r="AB408" s="421">
        <v>56.8</v>
      </c>
      <c r="AC408" s="421">
        <v>4</v>
      </c>
      <c r="AD408" s="421">
        <v>21</v>
      </c>
      <c r="AE408">
        <v>0.17154116799999999</v>
      </c>
      <c r="AF408">
        <v>1.2390933E-2</v>
      </c>
      <c r="AH408">
        <v>0.74021192983240203</v>
      </c>
      <c r="AI408">
        <v>0.16470990599999999</v>
      </c>
      <c r="AP408" s="422">
        <v>0.91890620667803502</v>
      </c>
    </row>
    <row r="409" spans="1:42" x14ac:dyDescent="0.3">
      <c r="A409" t="s">
        <v>59</v>
      </c>
      <c r="C409" s="415">
        <v>0.24424038100000001</v>
      </c>
      <c r="D409" s="415">
        <v>0.26130702099999997</v>
      </c>
      <c r="E409" s="415">
        <v>0.79292741</v>
      </c>
      <c r="F409" s="415">
        <v>0.53089250300000002</v>
      </c>
      <c r="G409" s="415">
        <v>0.25488821699999997</v>
      </c>
      <c r="H409">
        <v>0.26880123099999997</v>
      </c>
      <c r="I409">
        <v>0.106499048</v>
      </c>
      <c r="K409" s="416">
        <v>0.47299682700000001</v>
      </c>
      <c r="L409" s="416">
        <v>2.0248995980000002</v>
      </c>
      <c r="M409">
        <v>0.154894952</v>
      </c>
      <c r="N409">
        <v>3.9183310999999998E-2</v>
      </c>
      <c r="P409" s="417">
        <v>53.33</v>
      </c>
      <c r="Q409" s="417">
        <v>0.30939399099999998</v>
      </c>
      <c r="R409" s="417">
        <v>11432.8</v>
      </c>
      <c r="S409" s="417">
        <v>1292.7</v>
      </c>
      <c r="T409">
        <v>0.13165321899999999</v>
      </c>
      <c r="U409">
        <v>1.3187308E-2</v>
      </c>
      <c r="W409" s="420">
        <v>11.3</v>
      </c>
      <c r="X409" s="420">
        <v>35.76</v>
      </c>
      <c r="Y409">
        <v>0.152931978</v>
      </c>
      <c r="Z409">
        <v>2.7288112E-2</v>
      </c>
      <c r="AB409" s="421">
        <v>60.4</v>
      </c>
      <c r="AC409" s="421">
        <v>4.05</v>
      </c>
      <c r="AD409" s="421">
        <v>22</v>
      </c>
      <c r="AE409">
        <v>0.19181206200000001</v>
      </c>
      <c r="AF409">
        <v>1.3855161E-2</v>
      </c>
      <c r="AH409">
        <v>0.89374060697444202</v>
      </c>
      <c r="AI409">
        <v>0.20001294</v>
      </c>
      <c r="AP409" s="422">
        <v>1.10268131053718</v>
      </c>
    </row>
    <row r="410" spans="1:42" x14ac:dyDescent="0.3">
      <c r="C410">
        <v>9.8414927999999999E-2</v>
      </c>
      <c r="D410">
        <v>2.6828635E-2</v>
      </c>
      <c r="E410">
        <v>5.8581699000000001E-2</v>
      </c>
      <c r="F410">
        <v>1.4610088E-2</v>
      </c>
      <c r="G410">
        <v>0.80156465099999996</v>
      </c>
      <c r="K410">
        <v>0.971069917</v>
      </c>
      <c r="L410">
        <v>2.8930082999999999E-2</v>
      </c>
      <c r="P410">
        <v>2.1741201000000002E-2</v>
      </c>
      <c r="Q410">
        <v>0.706023976</v>
      </c>
      <c r="R410">
        <v>0.13073775500000001</v>
      </c>
      <c r="S410">
        <v>0.141497068</v>
      </c>
      <c r="W410" s="418">
        <v>2.11E-15</v>
      </c>
      <c r="X410">
        <v>1</v>
      </c>
      <c r="AB410">
        <v>0.43430616999999999</v>
      </c>
      <c r="AC410">
        <v>9.2811908999999998E-2</v>
      </c>
      <c r="AD410">
        <v>0.47288192099999998</v>
      </c>
      <c r="AP410" s="422"/>
    </row>
    <row r="411" spans="1:42" x14ac:dyDescent="0.3">
      <c r="C411">
        <v>3.8991994000000002E-2</v>
      </c>
      <c r="D411">
        <v>1.0629504999999999E-2</v>
      </c>
      <c r="E411">
        <v>2.3210069E-2</v>
      </c>
      <c r="F411">
        <v>5.788517E-3</v>
      </c>
      <c r="G411">
        <v>0.31757991499999999</v>
      </c>
      <c r="K411">
        <v>0.245648644</v>
      </c>
      <c r="L411">
        <v>7.3183559999999998E-3</v>
      </c>
      <c r="P411">
        <v>2.1777509999999999E-3</v>
      </c>
      <c r="Q411">
        <v>7.0720303999999998E-2</v>
      </c>
      <c r="R411">
        <v>1.3095608999999999E-2</v>
      </c>
      <c r="S411">
        <v>1.4173336999999999E-2</v>
      </c>
      <c r="W411" s="418">
        <v>3.76E-16</v>
      </c>
      <c r="X411">
        <v>0.17843300000000001</v>
      </c>
      <c r="AB411">
        <v>3.1371238000000003E-2</v>
      </c>
      <c r="AC411">
        <v>6.7040829999999996E-3</v>
      </c>
      <c r="AD411">
        <v>3.4157680000000003E-2</v>
      </c>
      <c r="AP411" s="422"/>
    </row>
    <row r="412" spans="1:42" x14ac:dyDescent="0.3">
      <c r="AP412" s="422"/>
    </row>
    <row r="413" spans="1:42" x14ac:dyDescent="0.3">
      <c r="A413" s="414" t="s">
        <v>122</v>
      </c>
      <c r="C413" t="s">
        <v>36</v>
      </c>
      <c r="D413" t="s">
        <v>37</v>
      </c>
      <c r="E413" t="s">
        <v>38</v>
      </c>
      <c r="F413" t="s">
        <v>39</v>
      </c>
      <c r="G413" t="s">
        <v>40</v>
      </c>
      <c r="K413" t="s">
        <v>41</v>
      </c>
      <c r="L413" t="s">
        <v>42</v>
      </c>
      <c r="P413" t="s">
        <v>43</v>
      </c>
      <c r="Q413" t="s">
        <v>25</v>
      </c>
      <c r="R413" t="s">
        <v>26</v>
      </c>
      <c r="S413" t="s">
        <v>27</v>
      </c>
      <c r="W413" t="s">
        <v>28</v>
      </c>
      <c r="X413" t="s">
        <v>44</v>
      </c>
      <c r="AB413" t="s">
        <v>30</v>
      </c>
      <c r="AC413" t="s">
        <v>45</v>
      </c>
      <c r="AD413" t="s">
        <v>32</v>
      </c>
      <c r="AP413" s="422"/>
    </row>
    <row r="414" spans="1:42" x14ac:dyDescent="0.3">
      <c r="A414" t="s">
        <v>46</v>
      </c>
      <c r="AP414" s="422"/>
    </row>
    <row r="415" spans="1:42" x14ac:dyDescent="0.3">
      <c r="A415" t="s">
        <v>50</v>
      </c>
      <c r="C415" s="415">
        <v>0.172185543</v>
      </c>
      <c r="D415" s="415">
        <v>0.42605383400000002</v>
      </c>
      <c r="E415" s="415">
        <v>0.93822583400000004</v>
      </c>
      <c r="F415" s="415">
        <v>0.473963095</v>
      </c>
      <c r="G415" s="415">
        <v>0.52164026399999996</v>
      </c>
      <c r="H415">
        <v>0.155001109</v>
      </c>
      <c r="I415">
        <v>6.1411438999999998E-2</v>
      </c>
      <c r="K415" s="416">
        <v>0.73639749399999999</v>
      </c>
      <c r="L415" s="416">
        <v>1.0345008760000001</v>
      </c>
      <c r="M415">
        <v>5.5985446000000001E-2</v>
      </c>
      <c r="N415">
        <v>1.416247E-2</v>
      </c>
      <c r="P415" s="417">
        <v>47.85</v>
      </c>
      <c r="Q415" s="417">
        <v>0.37154583299999999</v>
      </c>
      <c r="R415" s="417">
        <v>5593.9763999999996</v>
      </c>
      <c r="S415" s="417">
        <v>445.02</v>
      </c>
      <c r="T415">
        <v>0</v>
      </c>
      <c r="U415">
        <v>0</v>
      </c>
      <c r="W415" s="420">
        <v>5.6</v>
      </c>
      <c r="X415" s="420">
        <v>6.39</v>
      </c>
      <c r="Y415">
        <v>0.14431748799999999</v>
      </c>
      <c r="Z415">
        <v>2.5751001999999999E-2</v>
      </c>
      <c r="AB415" s="421">
        <v>41.9</v>
      </c>
      <c r="AC415" s="421">
        <v>3.34</v>
      </c>
      <c r="AD415" s="421">
        <v>5.3</v>
      </c>
      <c r="AE415">
        <v>0</v>
      </c>
      <c r="AF415">
        <v>0</v>
      </c>
      <c r="AH415">
        <v>0.49624174442019697</v>
      </c>
      <c r="AI415">
        <v>0.101324911</v>
      </c>
      <c r="AP415" s="422">
        <v>0.14000000000000001</v>
      </c>
    </row>
    <row r="416" spans="1:42" x14ac:dyDescent="0.3">
      <c r="A416" t="s">
        <v>51</v>
      </c>
      <c r="C416" s="415">
        <v>0.17604556299999999</v>
      </c>
      <c r="D416" s="415">
        <v>0.317749065</v>
      </c>
      <c r="E416" s="415">
        <v>0.94486569200000003</v>
      </c>
      <c r="F416" s="415">
        <v>0.48058483499999999</v>
      </c>
      <c r="G416" s="415">
        <v>0.51292297799999997</v>
      </c>
      <c r="H416">
        <v>1.8556369999999999E-2</v>
      </c>
      <c r="I416">
        <v>7.3520340000000003E-3</v>
      </c>
      <c r="K416" s="416">
        <v>0.69802788199999999</v>
      </c>
      <c r="L416" s="416">
        <v>1.0301225919999999</v>
      </c>
      <c r="M416">
        <v>4.0165523000000002E-2</v>
      </c>
      <c r="N416">
        <v>1.0160552E-2</v>
      </c>
      <c r="P416" s="417">
        <v>49.29</v>
      </c>
      <c r="Q416" s="417">
        <v>0.33230062100000002</v>
      </c>
      <c r="R416" s="417">
        <v>6461.5915720000003</v>
      </c>
      <c r="S416" s="417">
        <v>527.79999999999995</v>
      </c>
      <c r="T416">
        <v>6.4511074000000002E-2</v>
      </c>
      <c r="U416">
        <v>6.461881E-3</v>
      </c>
      <c r="W416" s="420">
        <v>5.6</v>
      </c>
      <c r="X416" s="420">
        <v>6.52</v>
      </c>
      <c r="Y416">
        <v>0.108991723</v>
      </c>
      <c r="Z416">
        <v>1.9447720000000002E-2</v>
      </c>
      <c r="AB416" s="421">
        <v>47.8</v>
      </c>
      <c r="AC416" s="421">
        <v>3.36</v>
      </c>
      <c r="AD416" s="421">
        <v>7.5</v>
      </c>
      <c r="AE416">
        <v>2.9425070000000001E-2</v>
      </c>
      <c r="AF416">
        <v>2.1254609999999999E-3</v>
      </c>
      <c r="AH416">
        <v>0.26876413347932598</v>
      </c>
      <c r="AI416">
        <v>4.5547648000000003E-2</v>
      </c>
      <c r="AP416" s="422">
        <v>0.15</v>
      </c>
    </row>
    <row r="417" spans="1:43" x14ac:dyDescent="0.3">
      <c r="A417" t="s">
        <v>52</v>
      </c>
      <c r="C417" s="415">
        <v>0.18063855200000001</v>
      </c>
      <c r="D417" s="415">
        <v>0.31157589200000002</v>
      </c>
      <c r="E417" s="415">
        <v>0.94536452100000001</v>
      </c>
      <c r="F417" s="415">
        <v>0.48171418799999999</v>
      </c>
      <c r="G417" s="415">
        <v>0.523252618</v>
      </c>
      <c r="H417">
        <v>2.5438299000000001E-2</v>
      </c>
      <c r="I417">
        <v>1.0078653999999999E-2</v>
      </c>
      <c r="K417" s="416">
        <v>0.75277445799999998</v>
      </c>
      <c r="L417" s="416">
        <v>1.0168402780000001</v>
      </c>
      <c r="M417">
        <v>6.3427207999999999E-2</v>
      </c>
      <c r="N417">
        <v>1.6044991000000002E-2</v>
      </c>
      <c r="P417" s="417">
        <v>50.84</v>
      </c>
      <c r="Q417" s="417">
        <v>0.318880785</v>
      </c>
      <c r="R417" s="417">
        <v>7282.7250400000003</v>
      </c>
      <c r="S417" s="417">
        <v>610.58052799999996</v>
      </c>
      <c r="T417">
        <v>8.5785114999999995E-2</v>
      </c>
      <c r="U417">
        <v>8.5928380000000002E-3</v>
      </c>
      <c r="W417" s="420">
        <v>5.8</v>
      </c>
      <c r="X417" s="420">
        <v>6.56</v>
      </c>
      <c r="Y417">
        <v>9.8092655000000001E-2</v>
      </c>
      <c r="Z417">
        <v>1.7502967000000001E-2</v>
      </c>
      <c r="AB417" s="421">
        <v>50</v>
      </c>
      <c r="AC417" s="421">
        <v>3.9</v>
      </c>
      <c r="AD417" s="421">
        <v>9.6999999999999993</v>
      </c>
      <c r="AE417">
        <v>5.8815903000000003E-2</v>
      </c>
      <c r="AF417">
        <v>4.2484489999999996E-3</v>
      </c>
      <c r="AH417">
        <v>0.32082791179729098</v>
      </c>
      <c r="AI417">
        <v>5.6467899000000002E-2</v>
      </c>
      <c r="AP417" s="422">
        <v>0.16</v>
      </c>
    </row>
    <row r="418" spans="1:43" x14ac:dyDescent="0.3">
      <c r="A418" t="s">
        <v>53</v>
      </c>
      <c r="C418" s="415">
        <v>0.17681849099999999</v>
      </c>
      <c r="D418" s="415">
        <v>0.36376614499999999</v>
      </c>
      <c r="E418" s="415">
        <v>0.94899728100000003</v>
      </c>
      <c r="F418" s="415">
        <v>0.47652957200000001</v>
      </c>
      <c r="G418" s="415">
        <v>0.5047452</v>
      </c>
      <c r="H418">
        <v>8.9912882E-2</v>
      </c>
      <c r="I418">
        <v>3.5623483999999997E-2</v>
      </c>
      <c r="K418" s="416">
        <v>0.77136301799999996</v>
      </c>
      <c r="L418" s="416">
        <v>1.0197573660000001</v>
      </c>
      <c r="M418">
        <v>7.8205405000000006E-2</v>
      </c>
      <c r="N418">
        <v>1.9783387E-2</v>
      </c>
      <c r="P418" s="417">
        <v>51.67</v>
      </c>
      <c r="Q418" s="417">
        <v>0.29933183400000002</v>
      </c>
      <c r="R418" s="417">
        <v>7933.4119199999996</v>
      </c>
      <c r="S418" s="417">
        <v>806.59903399999996</v>
      </c>
      <c r="T418">
        <v>0.111846239</v>
      </c>
      <c r="U418">
        <v>1.1203302E-2</v>
      </c>
      <c r="W418" s="420">
        <v>5.8</v>
      </c>
      <c r="X418" s="420">
        <v>6.54</v>
      </c>
      <c r="Y418">
        <v>0.10354224400000001</v>
      </c>
      <c r="Z418">
        <v>1.8475353E-2</v>
      </c>
      <c r="AB418" s="421">
        <v>54.5</v>
      </c>
      <c r="AC418" s="421">
        <v>4.0599999999999996</v>
      </c>
      <c r="AD418" s="421">
        <v>11.9</v>
      </c>
      <c r="AE418">
        <v>8.8031456999999994E-2</v>
      </c>
      <c r="AF418">
        <v>6.358776E-3</v>
      </c>
      <c r="AH418">
        <v>0.47873165281681201</v>
      </c>
      <c r="AI418">
        <v>9.1444302000000005E-2</v>
      </c>
      <c r="AP418" s="422">
        <v>0.16</v>
      </c>
    </row>
    <row r="419" spans="1:43" x14ac:dyDescent="0.3">
      <c r="A419" t="s">
        <v>54</v>
      </c>
      <c r="C419" s="415">
        <v>0.17777400700000001</v>
      </c>
      <c r="D419" s="415">
        <v>0.37198846299999999</v>
      </c>
      <c r="E419" s="415">
        <v>0.94630132300000003</v>
      </c>
      <c r="F419" s="415">
        <v>0.48303359299999998</v>
      </c>
      <c r="G419" s="415">
        <v>0.49873081499999999</v>
      </c>
      <c r="H419">
        <v>0.10229999100000001</v>
      </c>
      <c r="I419">
        <v>4.0531256000000002E-2</v>
      </c>
      <c r="K419" s="416">
        <v>0.77801153700000003</v>
      </c>
      <c r="L419" s="416">
        <v>1.012714777</v>
      </c>
      <c r="M419">
        <v>8.2731576000000001E-2</v>
      </c>
      <c r="N419">
        <v>2.0928358000000001E-2</v>
      </c>
      <c r="P419" s="417">
        <v>53.55</v>
      </c>
      <c r="Q419" s="417">
        <v>0.29444847000000002</v>
      </c>
      <c r="R419" s="417">
        <v>8664.3643539999994</v>
      </c>
      <c r="S419" s="417">
        <v>851.43369399999995</v>
      </c>
      <c r="T419">
        <v>0.11787473699999999</v>
      </c>
      <c r="U419">
        <v>1.1807158999999999E-2</v>
      </c>
      <c r="W419" s="420">
        <v>5.8</v>
      </c>
      <c r="X419" s="420">
        <v>6.39</v>
      </c>
      <c r="Y419">
        <v>0.14441416500000001</v>
      </c>
      <c r="Z419">
        <v>2.5768253000000001E-2</v>
      </c>
      <c r="AB419" s="421">
        <v>54.6</v>
      </c>
      <c r="AC419" s="421">
        <v>4.25</v>
      </c>
      <c r="AD419" s="421">
        <v>14.1</v>
      </c>
      <c r="AE419">
        <v>0.117023739</v>
      </c>
      <c r="AF419">
        <v>8.4529759999999992E-3</v>
      </c>
      <c r="AH419">
        <v>0.57038366463023704</v>
      </c>
      <c r="AI419">
        <v>0.107488002</v>
      </c>
      <c r="AK419">
        <v>0.13985677799999999</v>
      </c>
      <c r="AL419">
        <v>4.5547648000000003E-2</v>
      </c>
      <c r="AM419">
        <v>0.1</v>
      </c>
      <c r="AN419">
        <v>2.9675994000000001E-2</v>
      </c>
      <c r="AP419" s="422">
        <v>0.17</v>
      </c>
    </row>
    <row r="420" spans="1:43" x14ac:dyDescent="0.3">
      <c r="A420" t="s">
        <v>55</v>
      </c>
      <c r="C420" s="415">
        <v>0.17378410399999999</v>
      </c>
      <c r="D420" s="415">
        <v>0.37146246399999999</v>
      </c>
      <c r="E420" s="415">
        <v>0.94104389099999997</v>
      </c>
      <c r="F420" s="415">
        <v>0.47883409599999999</v>
      </c>
      <c r="G420" s="415">
        <v>0.51200219700000005</v>
      </c>
      <c r="H420">
        <v>0.101067347</v>
      </c>
      <c r="I420">
        <v>4.0042883000000001E-2</v>
      </c>
      <c r="K420" s="416">
        <v>0.78351126900000001</v>
      </c>
      <c r="L420" s="416">
        <v>1.0069965869999999</v>
      </c>
      <c r="M420">
        <v>8.6684758000000001E-2</v>
      </c>
      <c r="N420">
        <v>2.1928382999999999E-2</v>
      </c>
      <c r="P420" s="417">
        <v>55.45</v>
      </c>
      <c r="Q420" s="417">
        <v>0.29736039199999997</v>
      </c>
      <c r="R420" s="417">
        <v>9462.3010030000005</v>
      </c>
      <c r="S420" s="417">
        <v>897.07560999999998</v>
      </c>
      <c r="T420">
        <v>0.12107495</v>
      </c>
      <c r="U420">
        <v>1.2127715000000001E-2</v>
      </c>
      <c r="W420" s="420">
        <v>5.8</v>
      </c>
      <c r="X420" s="420">
        <v>6.41</v>
      </c>
      <c r="Y420">
        <v>0.13896457500000001</v>
      </c>
      <c r="Z420">
        <v>2.4795866E-2</v>
      </c>
      <c r="AB420" s="421">
        <v>54.7</v>
      </c>
      <c r="AC420" s="421">
        <v>4.2699999999999996</v>
      </c>
      <c r="AD420" s="421">
        <v>14.5</v>
      </c>
      <c r="AE420">
        <v>0.122294074</v>
      </c>
      <c r="AF420">
        <v>8.8336679999999994E-3</v>
      </c>
      <c r="AH420">
        <v>0.57074613329690904</v>
      </c>
      <c r="AI420">
        <v>0.107728515</v>
      </c>
      <c r="AP420" s="422">
        <v>0.18</v>
      </c>
    </row>
    <row r="421" spans="1:43" x14ac:dyDescent="0.3">
      <c r="A421" t="s">
        <v>56</v>
      </c>
      <c r="C421" s="415">
        <v>0.17856709700000001</v>
      </c>
      <c r="D421" s="415">
        <v>0.34131508300000002</v>
      </c>
      <c r="E421" s="415">
        <v>0.96552022900000001</v>
      </c>
      <c r="F421" s="415">
        <v>0.487325652</v>
      </c>
      <c r="G421" s="415">
        <v>0.54102924100000005</v>
      </c>
      <c r="H421">
        <v>6.5552789E-2</v>
      </c>
      <c r="I421">
        <v>2.5972015000000001E-2</v>
      </c>
      <c r="K421" s="416">
        <v>0.81796759900000005</v>
      </c>
      <c r="L421" s="416">
        <v>0.98321976099999997</v>
      </c>
      <c r="M421">
        <v>0.114727669</v>
      </c>
      <c r="N421">
        <v>2.9022314E-2</v>
      </c>
      <c r="P421" s="417">
        <v>57.27</v>
      </c>
      <c r="Q421" s="417">
        <v>0.29493986799999999</v>
      </c>
      <c r="R421" s="417">
        <v>10393.34116</v>
      </c>
      <c r="S421" s="417">
        <v>944.62089700000001</v>
      </c>
      <c r="T421">
        <v>0.12717818</v>
      </c>
      <c r="U421">
        <v>1.2739057E-2</v>
      </c>
      <c r="W421" s="420">
        <v>5.8</v>
      </c>
      <c r="X421" s="420">
        <v>6.44</v>
      </c>
      <c r="Y421">
        <v>0.13079019</v>
      </c>
      <c r="Z421">
        <v>2.3337285999999999E-2</v>
      </c>
      <c r="AB421" s="421">
        <v>54.8</v>
      </c>
      <c r="AC421" s="421">
        <v>4.03</v>
      </c>
      <c r="AD421" s="421">
        <v>14.5</v>
      </c>
      <c r="AE421">
        <v>0.122129219</v>
      </c>
      <c r="AF421">
        <v>8.8217599999999997E-3</v>
      </c>
      <c r="AH421">
        <v>0.54160280080468604</v>
      </c>
      <c r="AI421">
        <v>9.9892432000000003E-2</v>
      </c>
      <c r="AP421" s="422">
        <v>0.19</v>
      </c>
    </row>
    <row r="422" spans="1:43" x14ac:dyDescent="0.3">
      <c r="A422" t="s">
        <v>57</v>
      </c>
      <c r="C422" s="415">
        <v>0.187061326</v>
      </c>
      <c r="D422" s="415">
        <v>0.36619992899999998</v>
      </c>
      <c r="E422" s="415">
        <v>0.98110599099999996</v>
      </c>
      <c r="F422" s="415">
        <v>0.49663239999999997</v>
      </c>
      <c r="G422" s="415">
        <v>0.56064707800000002</v>
      </c>
      <c r="H422">
        <v>0.115220273</v>
      </c>
      <c r="I422">
        <v>4.5650271999999999E-2</v>
      </c>
      <c r="K422" s="416">
        <v>0.85827720699999999</v>
      </c>
      <c r="L422" s="416">
        <v>0.95627118600000005</v>
      </c>
      <c r="M422">
        <v>0.14698320100000001</v>
      </c>
      <c r="N422">
        <v>3.7181898999999997E-2</v>
      </c>
      <c r="P422" s="417">
        <v>58.78</v>
      </c>
      <c r="Q422" s="417">
        <v>0.297331032</v>
      </c>
      <c r="R422" s="417">
        <v>11499.358620000001</v>
      </c>
      <c r="S422" s="417">
        <v>1033.1637720000001</v>
      </c>
      <c r="T422">
        <v>0.133735461</v>
      </c>
      <c r="U422">
        <v>1.3395880000000001E-2</v>
      </c>
      <c r="W422" s="420">
        <v>5.8</v>
      </c>
      <c r="X422" s="420">
        <v>6.6</v>
      </c>
      <c r="Y422">
        <v>8.7193479000000004E-2</v>
      </c>
      <c r="Z422">
        <v>1.5558193999999999E-2</v>
      </c>
      <c r="AB422" s="421">
        <v>54.9</v>
      </c>
      <c r="AC422" s="421">
        <v>4.1100000000000003</v>
      </c>
      <c r="AD422" s="421">
        <v>15.6</v>
      </c>
      <c r="AE422">
        <v>0.13665972900000001</v>
      </c>
      <c r="AF422">
        <v>9.871342E-3</v>
      </c>
      <c r="AH422">
        <v>0.61728174051785101</v>
      </c>
      <c r="AI422">
        <v>0.121657587</v>
      </c>
      <c r="AP422" s="422">
        <v>0.19</v>
      </c>
    </row>
    <row r="423" spans="1:43" x14ac:dyDescent="0.3">
      <c r="A423" t="s">
        <v>58</v>
      </c>
      <c r="C423" s="415">
        <v>0.19486621300000001</v>
      </c>
      <c r="D423" s="415">
        <v>0.38699319700000001</v>
      </c>
      <c r="E423" s="415">
        <v>1.036589569</v>
      </c>
      <c r="F423" s="415">
        <v>0.52613151899999999</v>
      </c>
      <c r="G423" s="415">
        <v>0.58962729199999997</v>
      </c>
      <c r="H423">
        <v>0.16720996099999999</v>
      </c>
      <c r="I423">
        <v>6.6248586999999998E-2</v>
      </c>
      <c r="K423" s="416">
        <v>0.89144671200000003</v>
      </c>
      <c r="L423" s="416">
        <v>0.92959527799999997</v>
      </c>
      <c r="M423">
        <v>0.16458072000000001</v>
      </c>
      <c r="N423">
        <v>4.1633491000000002E-2</v>
      </c>
      <c r="P423" s="417">
        <v>60.08</v>
      </c>
      <c r="Q423" s="417">
        <v>0.30201076599999999</v>
      </c>
      <c r="R423" s="417">
        <v>12342.4701</v>
      </c>
      <c r="S423" s="417">
        <v>989.1807</v>
      </c>
      <c r="T423">
        <v>0.130554114</v>
      </c>
      <c r="U423">
        <v>1.3077214E-2</v>
      </c>
      <c r="W423" s="420">
        <v>5.8</v>
      </c>
      <c r="X423" s="420">
        <v>6.76</v>
      </c>
      <c r="Y423">
        <v>4.3596804000000003E-2</v>
      </c>
      <c r="Z423">
        <v>7.7791090000000002E-3</v>
      </c>
      <c r="AB423" s="421">
        <v>55</v>
      </c>
      <c r="AC423" s="421">
        <v>4.3600000000000003</v>
      </c>
      <c r="AD423" s="421">
        <v>16.899999999999999</v>
      </c>
      <c r="AE423">
        <v>0.153923795</v>
      </c>
      <c r="AF423">
        <v>1.1118377E-2</v>
      </c>
      <c r="AH423">
        <v>0.67338611405244597</v>
      </c>
      <c r="AI423">
        <v>0.13985677799999999</v>
      </c>
      <c r="AP423" s="422">
        <v>0.2</v>
      </c>
    </row>
    <row r="424" spans="1:43" x14ac:dyDescent="0.3">
      <c r="A424" t="s">
        <v>59</v>
      </c>
      <c r="C424" s="415">
        <v>0.20265651100000001</v>
      </c>
      <c r="D424" s="415">
        <v>0.37590562900000002</v>
      </c>
      <c r="E424" s="415">
        <v>1.0846553969999999</v>
      </c>
      <c r="F424" s="415">
        <v>0.56178710799999998</v>
      </c>
      <c r="G424" s="415">
        <v>0.57273948500000005</v>
      </c>
      <c r="H424">
        <v>0.15974097900000001</v>
      </c>
      <c r="I424">
        <v>6.3289375999999994E-2</v>
      </c>
      <c r="K424" s="416">
        <v>0.91644064599999997</v>
      </c>
      <c r="L424" s="416">
        <v>0.90622895599999997</v>
      </c>
      <c r="M424">
        <v>0.16650849400000001</v>
      </c>
      <c r="N424">
        <v>4.2121154000000001E-2</v>
      </c>
      <c r="P424" s="417">
        <v>61.02</v>
      </c>
      <c r="Q424" s="417">
        <v>0.31940121199999999</v>
      </c>
      <c r="R424" s="417">
        <v>13604.2</v>
      </c>
      <c r="S424" s="417">
        <v>1136</v>
      </c>
      <c r="T424">
        <v>0.10744013099999999</v>
      </c>
      <c r="U424">
        <v>1.0761956E-2</v>
      </c>
      <c r="W424" s="420">
        <v>5.8</v>
      </c>
      <c r="X424" s="420">
        <v>6.92</v>
      </c>
      <c r="Y424" s="418">
        <v>9.6700000000000006E-5</v>
      </c>
      <c r="Z424" s="418">
        <v>1.73E-5</v>
      </c>
      <c r="AB424" s="421">
        <v>55.1</v>
      </c>
      <c r="AC424" s="421">
        <v>3.63</v>
      </c>
      <c r="AD424" s="421">
        <v>18.899999999999999</v>
      </c>
      <c r="AE424">
        <v>0.17169701400000001</v>
      </c>
      <c r="AF424">
        <v>1.240219E-2</v>
      </c>
      <c r="AH424">
        <v>0.60147905716791095</v>
      </c>
      <c r="AI424">
        <v>0.128591926</v>
      </c>
      <c r="AP424" s="422">
        <v>0.21</v>
      </c>
    </row>
    <row r="425" spans="1:43" x14ac:dyDescent="0.3">
      <c r="C425">
        <v>0.142070733</v>
      </c>
      <c r="D425">
        <v>0.41717099699999999</v>
      </c>
      <c r="E425">
        <v>0.122675267</v>
      </c>
      <c r="F425">
        <v>0.15367024700000001</v>
      </c>
      <c r="G425">
        <v>0.16441275499999999</v>
      </c>
      <c r="K425">
        <v>0.78656393099999999</v>
      </c>
      <c r="L425">
        <v>0.21343606900000001</v>
      </c>
      <c r="P425">
        <v>1.6156356E-2</v>
      </c>
      <c r="Q425">
        <v>0.625687039</v>
      </c>
      <c r="R425">
        <v>0.177187542</v>
      </c>
      <c r="S425">
        <v>0.18096906300000001</v>
      </c>
      <c r="W425">
        <v>6.4738000000000003E-4</v>
      </c>
      <c r="X425">
        <v>0.99935262000000002</v>
      </c>
      <c r="AB425">
        <v>5.5044586E-2</v>
      </c>
      <c r="AC425">
        <v>6.5709086E-2</v>
      </c>
      <c r="AD425">
        <v>0.87924632800000002</v>
      </c>
      <c r="AP425" s="422"/>
    </row>
    <row r="426" spans="1:43" x14ac:dyDescent="0.3">
      <c r="C426">
        <v>5.6288425000000003E-2</v>
      </c>
      <c r="D426">
        <v>0.16528314899999999</v>
      </c>
      <c r="E426">
        <v>4.8603940999999998E-2</v>
      </c>
      <c r="F426">
        <v>6.0884151999999997E-2</v>
      </c>
      <c r="G426">
        <v>6.5140333999999994E-2</v>
      </c>
      <c r="K426">
        <v>0.19897471799999999</v>
      </c>
      <c r="L426">
        <v>5.3992282000000003E-2</v>
      </c>
      <c r="P426">
        <v>1.6183339999999999E-3</v>
      </c>
      <c r="Q426">
        <v>6.2673194000000002E-2</v>
      </c>
      <c r="R426">
        <v>1.7748343999999999E-2</v>
      </c>
      <c r="S426">
        <v>1.8127127999999999E-2</v>
      </c>
      <c r="W426">
        <v>1.1551400000000001E-4</v>
      </c>
      <c r="X426">
        <v>0.178317486</v>
      </c>
      <c r="AB426">
        <v>3.9760359999999996E-3</v>
      </c>
      <c r="AC426">
        <v>4.7463640000000003E-3</v>
      </c>
      <c r="AD426">
        <v>6.35106E-2</v>
      </c>
      <c r="AP426" s="422"/>
    </row>
    <row r="427" spans="1:43" x14ac:dyDescent="0.3">
      <c r="AP427" s="422"/>
      <c r="AQ427" s="423"/>
    </row>
    <row r="428" spans="1:43" x14ac:dyDescent="0.3">
      <c r="A428" s="414" t="s">
        <v>123</v>
      </c>
      <c r="C428" t="s">
        <v>36</v>
      </c>
      <c r="D428" t="s">
        <v>37</v>
      </c>
      <c r="E428" t="s">
        <v>38</v>
      </c>
      <c r="F428" t="s">
        <v>39</v>
      </c>
      <c r="G428" t="s">
        <v>40</v>
      </c>
      <c r="K428" t="s">
        <v>41</v>
      </c>
      <c r="L428" t="s">
        <v>42</v>
      </c>
      <c r="P428" t="s">
        <v>43</v>
      </c>
      <c r="Q428" t="s">
        <v>25</v>
      </c>
      <c r="R428" t="s">
        <v>26</v>
      </c>
      <c r="S428" t="s">
        <v>27</v>
      </c>
      <c r="W428" t="s">
        <v>28</v>
      </c>
      <c r="X428" t="s">
        <v>44</v>
      </c>
      <c r="AB428" t="s">
        <v>30</v>
      </c>
      <c r="AC428" t="s">
        <v>45</v>
      </c>
      <c r="AD428" t="s">
        <v>32</v>
      </c>
      <c r="AP428" s="422"/>
    </row>
    <row r="429" spans="1:43" x14ac:dyDescent="0.3">
      <c r="A429" t="s">
        <v>46</v>
      </c>
      <c r="AP429" s="422"/>
    </row>
    <row r="430" spans="1:43" x14ac:dyDescent="0.3">
      <c r="A430" t="s">
        <v>50</v>
      </c>
      <c r="C430" s="415">
        <v>0.29379456199999998</v>
      </c>
      <c r="D430" s="415">
        <v>0.38498001999999998</v>
      </c>
      <c r="E430" s="415">
        <v>0.92177387799999999</v>
      </c>
      <c r="F430" s="415">
        <v>0.61725299700000003</v>
      </c>
      <c r="G430" s="415">
        <v>0.32621746099999999</v>
      </c>
      <c r="H430">
        <v>5.3433742999999999E-2</v>
      </c>
      <c r="I430">
        <v>2.1170449000000001E-2</v>
      </c>
      <c r="K430" s="416">
        <v>0.61684556899999998</v>
      </c>
      <c r="L430" s="416">
        <v>1.9367223069999999</v>
      </c>
      <c r="M430">
        <v>0.14502463299999999</v>
      </c>
      <c r="N430">
        <v>3.6686445999999998E-2</v>
      </c>
      <c r="P430" s="417">
        <v>51.15</v>
      </c>
      <c r="Q430" s="417">
        <v>0.34063109000000003</v>
      </c>
      <c r="R430" s="417">
        <v>6775.6882999999998</v>
      </c>
      <c r="S430" s="417">
        <v>601.04849999999999</v>
      </c>
      <c r="T430">
        <v>0</v>
      </c>
      <c r="U430">
        <v>0</v>
      </c>
      <c r="W430" s="420">
        <v>11.9</v>
      </c>
      <c r="X430" s="420">
        <v>22.06</v>
      </c>
      <c r="Y430">
        <v>6.8389183000000006E-2</v>
      </c>
      <c r="Z430">
        <v>1.2202887000000001E-2</v>
      </c>
      <c r="AB430" s="421">
        <v>40.299999999999997</v>
      </c>
      <c r="AC430" s="421">
        <v>1.03</v>
      </c>
      <c r="AD430" s="421">
        <v>26.5</v>
      </c>
      <c r="AE430">
        <v>6.9030187000000007E-2</v>
      </c>
      <c r="AF430">
        <v>4.986257E-3</v>
      </c>
      <c r="AH430">
        <v>0.38506082186735202</v>
      </c>
      <c r="AI430">
        <v>7.5046038999999995E-2</v>
      </c>
      <c r="AP430" s="422">
        <v>0.19429253718060299</v>
      </c>
    </row>
    <row r="431" spans="1:43" x14ac:dyDescent="0.3">
      <c r="A431" t="s">
        <v>51</v>
      </c>
      <c r="C431" s="415">
        <v>0.29138240599999998</v>
      </c>
      <c r="D431" s="415">
        <v>0.38916556099999999</v>
      </c>
      <c r="E431" s="415">
        <v>0.89538677700000002</v>
      </c>
      <c r="F431" s="415">
        <v>0.58995394599999995</v>
      </c>
      <c r="G431" s="415">
        <v>0.32985444200000003</v>
      </c>
      <c r="H431">
        <v>4.2428117000000001E-2</v>
      </c>
      <c r="I431">
        <v>1.6810019999999998E-2</v>
      </c>
      <c r="K431" s="416">
        <v>0.62600889900000001</v>
      </c>
      <c r="L431" s="416">
        <v>1.923573574</v>
      </c>
      <c r="M431">
        <v>0.15183375199999999</v>
      </c>
      <c r="N431">
        <v>3.8408929000000001E-2</v>
      </c>
      <c r="P431" s="417">
        <v>52.84</v>
      </c>
      <c r="Q431" s="417">
        <v>0.30074183999999998</v>
      </c>
      <c r="R431" s="417">
        <v>7598.6702999999998</v>
      </c>
      <c r="S431" s="417">
        <v>735</v>
      </c>
      <c r="T431">
        <v>7.2557731E-2</v>
      </c>
      <c r="U431">
        <v>7.2678899999999999E-3</v>
      </c>
      <c r="W431" s="420">
        <v>11.9</v>
      </c>
      <c r="X431" s="420">
        <v>22.13</v>
      </c>
      <c r="Y431">
        <v>5.6990988999999999E-2</v>
      </c>
      <c r="Z431">
        <v>1.0169073000000001E-2</v>
      </c>
      <c r="AB431" s="421">
        <v>43.7</v>
      </c>
      <c r="AC431" s="421">
        <v>0.97</v>
      </c>
      <c r="AD431" s="421">
        <v>25</v>
      </c>
      <c r="AE431">
        <v>6.6208983999999999E-2</v>
      </c>
      <c r="AF431">
        <v>4.7824740000000001E-3</v>
      </c>
      <c r="AH431">
        <v>0.41074369300122299</v>
      </c>
      <c r="AI431">
        <v>7.7438385999999998E-2</v>
      </c>
      <c r="AP431" s="422">
        <v>0.23292899759746399</v>
      </c>
    </row>
    <row r="432" spans="1:43" x14ac:dyDescent="0.3">
      <c r="A432" t="s">
        <v>52</v>
      </c>
      <c r="C432" s="415">
        <v>0.29286103099999999</v>
      </c>
      <c r="D432" s="415">
        <v>0.38798506900000002</v>
      </c>
      <c r="E432" s="415">
        <v>0.87624232099999999</v>
      </c>
      <c r="F432" s="415">
        <v>0.56638929900000001</v>
      </c>
      <c r="G432" s="415">
        <v>0.34140300800000001</v>
      </c>
      <c r="H432">
        <v>5.3396715999999997E-2</v>
      </c>
      <c r="I432">
        <v>2.1155779E-2</v>
      </c>
      <c r="K432" s="416">
        <v>0.63225756300000002</v>
      </c>
      <c r="L432" s="416">
        <v>1.8966076700000001</v>
      </c>
      <c r="M432">
        <v>0.15485376200000001</v>
      </c>
      <c r="N432">
        <v>3.9172892000000001E-2</v>
      </c>
      <c r="P432" s="417">
        <v>54.82</v>
      </c>
      <c r="Q432" s="417">
        <v>0.29909572800000001</v>
      </c>
      <c r="R432" s="417">
        <v>8410.0161000000007</v>
      </c>
      <c r="S432" s="417">
        <v>866.635761</v>
      </c>
      <c r="T432">
        <v>7.7202277999999999E-2</v>
      </c>
      <c r="U432">
        <v>7.7331209999999999E-3</v>
      </c>
      <c r="W432" s="420">
        <v>12.6</v>
      </c>
      <c r="X432" s="420">
        <v>22.17</v>
      </c>
      <c r="Y432">
        <v>5.0478113999999998E-2</v>
      </c>
      <c r="Z432">
        <v>9.0069610000000008E-3</v>
      </c>
      <c r="AB432" s="421">
        <v>45.1</v>
      </c>
      <c r="AC432" s="421">
        <v>0.96</v>
      </c>
      <c r="AD432" s="421">
        <v>23.5</v>
      </c>
      <c r="AE432">
        <v>5.8925437999999997E-2</v>
      </c>
      <c r="AF432">
        <v>4.2563610000000002E-3</v>
      </c>
      <c r="AH432">
        <v>0.42686474197622498</v>
      </c>
      <c r="AI432">
        <v>8.1325114000000004E-2</v>
      </c>
      <c r="AP432" s="422">
        <v>0.28352263393771598</v>
      </c>
    </row>
    <row r="433" spans="1:42" x14ac:dyDescent="0.3">
      <c r="A433" t="s">
        <v>53</v>
      </c>
      <c r="C433" s="415">
        <v>0.288814821</v>
      </c>
      <c r="D433" s="415">
        <v>0.40574374099999999</v>
      </c>
      <c r="E433" s="415">
        <v>0.87778466799999999</v>
      </c>
      <c r="F433" s="415">
        <v>0.56441361099999998</v>
      </c>
      <c r="G433" s="415">
        <v>0.31179044700000003</v>
      </c>
      <c r="H433">
        <v>2.8849375999999999E-2</v>
      </c>
      <c r="I433">
        <v>1.1430123E-2</v>
      </c>
      <c r="K433" s="416">
        <v>0.64433764800000004</v>
      </c>
      <c r="L433" s="416">
        <v>1.886111111</v>
      </c>
      <c r="M433">
        <v>0.15838717999999999</v>
      </c>
      <c r="N433">
        <v>4.0066730000000002E-2</v>
      </c>
      <c r="P433" s="417">
        <v>56.98</v>
      </c>
      <c r="Q433" s="417">
        <v>0.29146976200000002</v>
      </c>
      <c r="R433" s="417">
        <v>9118.6916000000001</v>
      </c>
      <c r="S433" s="417">
        <v>995.36204799999996</v>
      </c>
      <c r="T433">
        <v>9.2262391999999999E-2</v>
      </c>
      <c r="U433">
        <v>9.2416470000000004E-3</v>
      </c>
      <c r="W433" s="420">
        <v>12.6</v>
      </c>
      <c r="X433" s="420">
        <v>22.18</v>
      </c>
      <c r="Y433">
        <v>4.8849813999999998E-2</v>
      </c>
      <c r="Z433">
        <v>8.7164189999999996E-3</v>
      </c>
      <c r="AB433" s="421">
        <v>49.3</v>
      </c>
      <c r="AC433" s="421">
        <v>1.08</v>
      </c>
      <c r="AD433" s="421">
        <v>22</v>
      </c>
      <c r="AE433">
        <v>7.9384782000000001E-2</v>
      </c>
      <c r="AF433">
        <v>5.7342010000000004E-3</v>
      </c>
      <c r="AH433">
        <v>0.40994891975587999</v>
      </c>
      <c r="AI433">
        <v>7.5189119999999998E-2</v>
      </c>
      <c r="AP433" s="422">
        <v>0.34385469100256499</v>
      </c>
    </row>
    <row r="434" spans="1:42" x14ac:dyDescent="0.3">
      <c r="A434" t="s">
        <v>54</v>
      </c>
      <c r="C434" s="415">
        <v>0.28759310999999999</v>
      </c>
      <c r="D434" s="415">
        <v>0.42871663599999998</v>
      </c>
      <c r="E434" s="415">
        <v>0.86813314699999999</v>
      </c>
      <c r="F434" s="415">
        <v>0.55704531300000004</v>
      </c>
      <c r="G434" s="415">
        <v>0.32949805500000001</v>
      </c>
      <c r="H434">
        <v>6.3603329E-2</v>
      </c>
      <c r="I434">
        <v>2.5199638999999999E-2</v>
      </c>
      <c r="K434" s="416">
        <v>0.45045003099999997</v>
      </c>
      <c r="L434" s="416">
        <v>1.854388489</v>
      </c>
      <c r="M434">
        <v>4.3570106999999997E-2</v>
      </c>
      <c r="N434">
        <v>1.1021799000000001E-2</v>
      </c>
      <c r="P434" s="417">
        <v>58.74</v>
      </c>
      <c r="Q434" s="417">
        <v>0.26471790000000001</v>
      </c>
      <c r="R434" s="417">
        <v>9851.6252000000004</v>
      </c>
      <c r="S434" s="417">
        <v>1077.4519439999999</v>
      </c>
      <c r="T434">
        <v>0.135896512</v>
      </c>
      <c r="U434">
        <v>1.3612346000000001E-2</v>
      </c>
      <c r="W434" s="420">
        <v>12.6</v>
      </c>
      <c r="X434" s="420">
        <v>22.48</v>
      </c>
      <c r="Y434">
        <v>2.13635E-4</v>
      </c>
      <c r="Z434" s="418">
        <v>3.8099999999999998E-5</v>
      </c>
      <c r="AB434" s="421">
        <v>50.7</v>
      </c>
      <c r="AC434" s="421">
        <v>1.0900000000000001</v>
      </c>
      <c r="AD434" s="421">
        <v>20.5</v>
      </c>
      <c r="AE434">
        <v>7.9612572000000006E-2</v>
      </c>
      <c r="AF434">
        <v>5.7506550000000003E-3</v>
      </c>
      <c r="AH434">
        <v>0.27536153034580202</v>
      </c>
      <c r="AI434">
        <v>5.5622559000000002E-2</v>
      </c>
      <c r="AK434">
        <v>0.18445117499999999</v>
      </c>
      <c r="AL434">
        <v>5.5622559000000002E-2</v>
      </c>
      <c r="AM434">
        <v>0.1</v>
      </c>
      <c r="AN434">
        <v>4.1871683E-2</v>
      </c>
      <c r="AP434" s="422">
        <v>0.40385077850728901</v>
      </c>
    </row>
    <row r="435" spans="1:42" x14ac:dyDescent="0.3">
      <c r="A435" t="s">
        <v>55</v>
      </c>
      <c r="C435" s="415">
        <v>0.28688270399999999</v>
      </c>
      <c r="D435" s="415">
        <v>0.42832777700000002</v>
      </c>
      <c r="E435" s="415">
        <v>0.87807581999999995</v>
      </c>
      <c r="F435" s="415">
        <v>0.56012869200000004</v>
      </c>
      <c r="G435" s="415">
        <v>0.33686367</v>
      </c>
      <c r="H435">
        <v>7.1414292000000004E-2</v>
      </c>
      <c r="I435">
        <v>2.8294342E-2</v>
      </c>
      <c r="K435" s="416">
        <v>0.46932320300000002</v>
      </c>
      <c r="L435" s="416">
        <v>1.82964539</v>
      </c>
      <c r="M435">
        <v>4.5643734999999998E-2</v>
      </c>
      <c r="N435">
        <v>1.1546359000000001E-2</v>
      </c>
      <c r="P435" s="417">
        <v>60.95</v>
      </c>
      <c r="Q435" s="417">
        <v>0.25267461400000002</v>
      </c>
      <c r="R435" s="417">
        <v>10737.8855</v>
      </c>
      <c r="S435" s="417">
        <v>1212.3782859999999</v>
      </c>
      <c r="T435">
        <v>0.15013362899999999</v>
      </c>
      <c r="U435">
        <v>1.5038434999999999E-2</v>
      </c>
      <c r="W435" s="420">
        <v>12.6</v>
      </c>
      <c r="X435" s="420">
        <v>22.02</v>
      </c>
      <c r="Y435">
        <v>7.4902690999999993E-2</v>
      </c>
      <c r="Z435">
        <v>1.3365112E-2</v>
      </c>
      <c r="AB435" s="421">
        <v>52.1</v>
      </c>
      <c r="AC435" s="421">
        <v>1.1000000000000001</v>
      </c>
      <c r="AD435" s="421">
        <v>23.3</v>
      </c>
      <c r="AE435">
        <v>0.107445756</v>
      </c>
      <c r="AF435">
        <v>7.7611290000000003E-3</v>
      </c>
      <c r="AH435">
        <v>0.36998354065223099</v>
      </c>
      <c r="AI435">
        <v>7.6005376999999999E-2</v>
      </c>
      <c r="AP435" s="422">
        <v>0.474320619436987</v>
      </c>
    </row>
    <row r="436" spans="1:42" x14ac:dyDescent="0.3">
      <c r="A436" t="s">
        <v>56</v>
      </c>
      <c r="C436" s="415">
        <v>0.31590890799999999</v>
      </c>
      <c r="D436" s="415">
        <v>0.40760440999999997</v>
      </c>
      <c r="E436" s="415">
        <v>0.93712883199999997</v>
      </c>
      <c r="F436" s="415">
        <v>0.59200128799999996</v>
      </c>
      <c r="G436" s="415">
        <v>0.34017055400000001</v>
      </c>
      <c r="H436">
        <v>8.9819953999999994E-2</v>
      </c>
      <c r="I436">
        <v>3.5586666000000003E-2</v>
      </c>
      <c r="K436" s="416">
        <v>0.50042649100000003</v>
      </c>
      <c r="L436" s="416">
        <v>1.75028169</v>
      </c>
      <c r="M436">
        <v>5.2691973000000003E-2</v>
      </c>
      <c r="N436">
        <v>1.332933E-2</v>
      </c>
      <c r="P436" s="417">
        <v>62.15</v>
      </c>
      <c r="Q436" s="417">
        <v>0.273397999</v>
      </c>
      <c r="R436" s="417">
        <v>11707.642099999999</v>
      </c>
      <c r="S436" s="417">
        <v>1295.8269049999999</v>
      </c>
      <c r="T436">
        <v>0.129036924</v>
      </c>
      <c r="U436">
        <v>1.2925242E-2</v>
      </c>
      <c r="W436" s="420">
        <v>12.6</v>
      </c>
      <c r="X436" s="420">
        <v>21.69</v>
      </c>
      <c r="Y436">
        <v>0.128636958</v>
      </c>
      <c r="Z436">
        <v>2.2953077999999998E-2</v>
      </c>
      <c r="AB436" s="421">
        <v>53.5</v>
      </c>
      <c r="AC436" s="421">
        <v>1.1200000000000001</v>
      </c>
      <c r="AD436" s="421">
        <v>23.2</v>
      </c>
      <c r="AE436">
        <v>0.11464795899999999</v>
      </c>
      <c r="AF436">
        <v>8.2813660000000001E-3</v>
      </c>
      <c r="AH436">
        <v>0.44280362846071297</v>
      </c>
      <c r="AI436">
        <v>9.3075682000000007E-2</v>
      </c>
      <c r="AP436" s="422">
        <v>0.55489885436509601</v>
      </c>
    </row>
    <row r="437" spans="1:42" x14ac:dyDescent="0.3">
      <c r="A437" t="s">
        <v>57</v>
      </c>
      <c r="C437" s="415">
        <v>0.31215492700000003</v>
      </c>
      <c r="D437" s="415">
        <v>0.42784841899999998</v>
      </c>
      <c r="E437" s="415">
        <v>0.96449723899999995</v>
      </c>
      <c r="F437" s="415">
        <v>0.56663878199999995</v>
      </c>
      <c r="G437" s="415">
        <v>0.36802599000000003</v>
      </c>
      <c r="H437">
        <v>0.13948038300000001</v>
      </c>
      <c r="I437">
        <v>5.5262128000000001E-2</v>
      </c>
      <c r="K437" s="416">
        <v>0.528818805</v>
      </c>
      <c r="L437" s="416">
        <v>1.667224547</v>
      </c>
      <c r="M437">
        <v>6.5916961999999996E-2</v>
      </c>
      <c r="N437">
        <v>1.6674815999999999E-2</v>
      </c>
      <c r="P437" s="417">
        <v>63.63</v>
      </c>
      <c r="Q437" s="417">
        <v>0.27429224000000002</v>
      </c>
      <c r="R437" s="417">
        <v>12858.391600000001</v>
      </c>
      <c r="S437" s="417">
        <v>1378.752287</v>
      </c>
      <c r="T437">
        <v>0.12948420399999999</v>
      </c>
      <c r="U437">
        <v>1.2970044E-2</v>
      </c>
      <c r="W437" s="420">
        <v>12.6</v>
      </c>
      <c r="X437" s="420">
        <v>21.5</v>
      </c>
      <c r="Y437">
        <v>0.15957490799999999</v>
      </c>
      <c r="Z437">
        <v>2.8473430000000001E-2</v>
      </c>
      <c r="AB437" s="421">
        <v>54.9</v>
      </c>
      <c r="AC437" s="421">
        <v>0.96</v>
      </c>
      <c r="AD437" s="421">
        <v>26.1</v>
      </c>
      <c r="AE437">
        <v>0.13980521100000001</v>
      </c>
      <c r="AF437">
        <v>1.009855E-2</v>
      </c>
      <c r="AH437">
        <v>0.57448313770957005</v>
      </c>
      <c r="AI437">
        <v>0.12347896799999999</v>
      </c>
      <c r="AP437" s="422">
        <v>0.65155323322975001</v>
      </c>
    </row>
    <row r="438" spans="1:42" x14ac:dyDescent="0.3">
      <c r="A438" t="s">
        <v>58</v>
      </c>
      <c r="C438" s="415">
        <v>0.33137955099999999</v>
      </c>
      <c r="D438" s="415">
        <v>0.46881205399999998</v>
      </c>
      <c r="E438" s="415">
        <v>1.0226702670000001</v>
      </c>
      <c r="F438" s="415">
        <v>0.59151715699999996</v>
      </c>
      <c r="G438" s="415">
        <v>0.37772910199999998</v>
      </c>
      <c r="H438">
        <v>0.20168747100000001</v>
      </c>
      <c r="I438">
        <v>7.9908575999999995E-2</v>
      </c>
      <c r="K438" s="416">
        <v>0.560956279</v>
      </c>
      <c r="L438" s="416">
        <v>1.592510402</v>
      </c>
      <c r="M438">
        <v>8.3970567999999995E-2</v>
      </c>
      <c r="N438">
        <v>2.1241783E-2</v>
      </c>
      <c r="P438" s="417">
        <v>64.959999999999994</v>
      </c>
      <c r="Q438" s="417">
        <v>0.284115597</v>
      </c>
      <c r="R438" s="417">
        <v>13889.3703</v>
      </c>
      <c r="S438" s="417">
        <v>1179.6451</v>
      </c>
      <c r="T438">
        <v>0.111933016</v>
      </c>
      <c r="U438">
        <v>1.1211993999999999E-2</v>
      </c>
      <c r="W438" s="420">
        <v>12.6</v>
      </c>
      <c r="X438" s="420">
        <v>21.31</v>
      </c>
      <c r="Y438">
        <v>0.19051287</v>
      </c>
      <c r="Z438">
        <v>3.3993783E-2</v>
      </c>
      <c r="AB438" s="421">
        <v>56.3</v>
      </c>
      <c r="AC438" s="421">
        <v>1.05</v>
      </c>
      <c r="AD438" s="421">
        <v>27.7</v>
      </c>
      <c r="AE438">
        <v>0.16628749200000001</v>
      </c>
      <c r="AF438">
        <v>1.2011444E-2</v>
      </c>
      <c r="AH438">
        <v>0.72279890014424297</v>
      </c>
      <c r="AI438">
        <v>0.15836758000000001</v>
      </c>
      <c r="AP438" s="422">
        <v>0.76988971355207003</v>
      </c>
    </row>
    <row r="439" spans="1:42" x14ac:dyDescent="0.3">
      <c r="A439" t="s">
        <v>59</v>
      </c>
      <c r="C439" s="415">
        <v>0.334671632</v>
      </c>
      <c r="D439" s="415">
        <v>0.46793532599999998</v>
      </c>
      <c r="E439" s="415">
        <v>1.0681351619999999</v>
      </c>
      <c r="F439" s="415">
        <v>0.62611499699999995</v>
      </c>
      <c r="G439" s="415">
        <v>0.40223213699999999</v>
      </c>
      <c r="H439">
        <v>0.25588661899999998</v>
      </c>
      <c r="I439">
        <v>0.10138227800000001</v>
      </c>
      <c r="K439" s="416">
        <v>0.59389590299999995</v>
      </c>
      <c r="L439" s="416">
        <v>1.5184827590000001</v>
      </c>
      <c r="M439">
        <v>9.8107328999999993E-2</v>
      </c>
      <c r="N439">
        <v>2.4817916999999998E-2</v>
      </c>
      <c r="P439" s="417">
        <v>66.040000000000006</v>
      </c>
      <c r="Q439" s="417">
        <v>0.29122247099999998</v>
      </c>
      <c r="R439" s="417">
        <v>15336.6</v>
      </c>
      <c r="S439" s="417">
        <v>1302.0999999999999</v>
      </c>
      <c r="T439">
        <v>0.101493314</v>
      </c>
      <c r="U439">
        <v>1.0166280999999999E-2</v>
      </c>
      <c r="W439" s="420">
        <v>12.6</v>
      </c>
      <c r="X439" s="420">
        <v>21.12</v>
      </c>
      <c r="Y439">
        <v>0.22145083800000001</v>
      </c>
      <c r="Z439">
        <v>3.9514136999999998E-2</v>
      </c>
      <c r="AB439" s="421">
        <v>57.7</v>
      </c>
      <c r="AC439" s="421">
        <v>1.0900000000000001</v>
      </c>
      <c r="AD439" s="421">
        <v>22</v>
      </c>
      <c r="AE439">
        <v>0.118651618</v>
      </c>
      <c r="AF439">
        <v>8.5705620000000003E-3</v>
      </c>
      <c r="AH439">
        <v>0.82796972738729102</v>
      </c>
      <c r="AI439">
        <v>0.18445117499999999</v>
      </c>
      <c r="AP439" s="422">
        <v>0.91116496622371002</v>
      </c>
    </row>
    <row r="440" spans="1:42" x14ac:dyDescent="0.3">
      <c r="C440">
        <v>0.164802432</v>
      </c>
      <c r="D440">
        <v>0.23719811099999999</v>
      </c>
      <c r="E440">
        <v>0.23904088400000001</v>
      </c>
      <c r="F440">
        <v>7.7607843999999995E-2</v>
      </c>
      <c r="G440">
        <v>0.28135072999999999</v>
      </c>
      <c r="K440">
        <v>0.70274040999999998</v>
      </c>
      <c r="L440">
        <v>0.29725959000000002</v>
      </c>
      <c r="P440">
        <v>1.7180501000000001E-2</v>
      </c>
      <c r="Q440">
        <v>0.68542174</v>
      </c>
      <c r="R440">
        <v>0.15490957499999999</v>
      </c>
      <c r="S440">
        <v>0.14248818399999999</v>
      </c>
      <c r="W440">
        <v>9.9312399999999996E-4</v>
      </c>
      <c r="X440">
        <v>0.99900687600000004</v>
      </c>
      <c r="AB440">
        <v>0.51390584500000003</v>
      </c>
      <c r="AC440">
        <v>0.13600263700000001</v>
      </c>
      <c r="AD440">
        <v>0.35009151700000002</v>
      </c>
      <c r="AP440" s="422"/>
    </row>
    <row r="441" spans="1:42" x14ac:dyDescent="0.3">
      <c r="C441">
        <v>6.5294722999999999E-2</v>
      </c>
      <c r="D441">
        <v>9.3977891999999993E-2</v>
      </c>
      <c r="E441">
        <v>9.4707998000000002E-2</v>
      </c>
      <c r="F441">
        <v>3.0748227999999999E-2</v>
      </c>
      <c r="G441">
        <v>0.111471159</v>
      </c>
      <c r="K441">
        <v>0.177770133</v>
      </c>
      <c r="L441">
        <v>7.5196867000000001E-2</v>
      </c>
      <c r="P441">
        <v>1.720919E-3</v>
      </c>
      <c r="Q441">
        <v>6.8656639000000005E-2</v>
      </c>
      <c r="R441">
        <v>1.5516827E-2</v>
      </c>
      <c r="S441">
        <v>1.4272613999999999E-2</v>
      </c>
      <c r="W441">
        <v>1.7720600000000001E-4</v>
      </c>
      <c r="X441">
        <v>0.178255794</v>
      </c>
      <c r="AB441">
        <v>3.7120961000000001E-2</v>
      </c>
      <c r="AC441">
        <v>9.8238779999999994E-3</v>
      </c>
      <c r="AD441">
        <v>2.5288161E-2</v>
      </c>
      <c r="AP441" s="422"/>
    </row>
    <row r="442" spans="1:42" x14ac:dyDescent="0.3">
      <c r="AP442" s="422"/>
    </row>
    <row r="443" spans="1:42" x14ac:dyDescent="0.3">
      <c r="A443" s="414" t="s">
        <v>124</v>
      </c>
      <c r="C443" t="s">
        <v>36</v>
      </c>
      <c r="D443" t="s">
        <v>37</v>
      </c>
      <c r="E443" t="s">
        <v>38</v>
      </c>
      <c r="F443" t="s">
        <v>39</v>
      </c>
      <c r="G443" t="s">
        <v>40</v>
      </c>
      <c r="K443" t="s">
        <v>41</v>
      </c>
      <c r="L443" t="s">
        <v>42</v>
      </c>
      <c r="P443" t="s">
        <v>43</v>
      </c>
      <c r="Q443" t="s">
        <v>25</v>
      </c>
      <c r="R443" t="s">
        <v>26</v>
      </c>
      <c r="S443" t="s">
        <v>27</v>
      </c>
      <c r="W443" t="s">
        <v>28</v>
      </c>
      <c r="X443" t="s">
        <v>44</v>
      </c>
      <c r="AB443" t="s">
        <v>30</v>
      </c>
      <c r="AC443" t="s">
        <v>45</v>
      </c>
      <c r="AD443" t="s">
        <v>32</v>
      </c>
      <c r="AP443" s="422"/>
    </row>
    <row r="444" spans="1:42" x14ac:dyDescent="0.3">
      <c r="A444" t="s">
        <v>46</v>
      </c>
      <c r="AP444" s="422"/>
    </row>
    <row r="445" spans="1:42" x14ac:dyDescent="0.3">
      <c r="A445" t="s">
        <v>50</v>
      </c>
      <c r="C445" s="415">
        <v>0.29458152900000001</v>
      </c>
      <c r="D445" s="415">
        <v>0.78220699299999996</v>
      </c>
      <c r="E445" s="415">
        <v>0.90728610499999995</v>
      </c>
      <c r="F445" s="415">
        <v>0.41742413900000003</v>
      </c>
      <c r="G445" s="415">
        <v>0.22508756699999999</v>
      </c>
      <c r="H445">
        <v>0.113316746</v>
      </c>
      <c r="I445">
        <v>4.4896094999999997E-2</v>
      </c>
      <c r="K445" s="416">
        <v>0.38224970400000002</v>
      </c>
      <c r="L445" s="416">
        <v>2.2862405680000002</v>
      </c>
      <c r="M445">
        <v>4.5175327000000001E-2</v>
      </c>
      <c r="N445">
        <v>1.1427867E-2</v>
      </c>
      <c r="P445" s="417">
        <v>44.22</v>
      </c>
      <c r="Q445" s="417">
        <v>0.35039999999999999</v>
      </c>
      <c r="R445" s="417">
        <v>6969.4</v>
      </c>
      <c r="S445" s="417">
        <v>552.49</v>
      </c>
      <c r="T445">
        <v>0</v>
      </c>
      <c r="U445">
        <v>0</v>
      </c>
      <c r="W445" s="420">
        <v>4.2</v>
      </c>
      <c r="X445" s="420">
        <v>72.06</v>
      </c>
      <c r="Y445">
        <v>0.26120109899999999</v>
      </c>
      <c r="Z445">
        <v>4.6606896000000002E-2</v>
      </c>
      <c r="AB445" s="421">
        <v>43.6</v>
      </c>
      <c r="AC445" s="421">
        <v>3.8</v>
      </c>
      <c r="AD445" s="421">
        <v>6.2</v>
      </c>
      <c r="AE445">
        <v>2.513501E-3</v>
      </c>
      <c r="AF445">
        <v>1.8155800000000001E-4</v>
      </c>
      <c r="AH445">
        <v>0.46386138219781797</v>
      </c>
      <c r="AI445">
        <v>0.103112416</v>
      </c>
      <c r="AP445" s="422">
        <v>6.9669436120687794E-2</v>
      </c>
    </row>
    <row r="446" spans="1:42" x14ac:dyDescent="0.3">
      <c r="A446" t="s">
        <v>51</v>
      </c>
      <c r="C446" s="415">
        <v>0.33466726099999999</v>
      </c>
      <c r="D446" s="415">
        <v>0.924361459</v>
      </c>
      <c r="E446" s="415">
        <v>0.91943529300000004</v>
      </c>
      <c r="F446" s="415">
        <v>0.43736483100000001</v>
      </c>
      <c r="G446" s="415">
        <v>0.25093655599999998</v>
      </c>
      <c r="H446">
        <v>0.14721293899999999</v>
      </c>
      <c r="I446">
        <v>5.8325766000000001E-2</v>
      </c>
      <c r="K446" s="416">
        <v>0.41972404200000002</v>
      </c>
      <c r="L446" s="416">
        <v>2.2582932169999999</v>
      </c>
      <c r="M446">
        <v>6.3389592999999994E-2</v>
      </c>
      <c r="N446">
        <v>1.6035475E-2</v>
      </c>
      <c r="P446" s="417">
        <v>44.94</v>
      </c>
      <c r="Q446" s="417">
        <v>0.34764184100000001</v>
      </c>
      <c r="R446" s="417">
        <v>7846.5895</v>
      </c>
      <c r="S446" s="417">
        <v>576.6</v>
      </c>
      <c r="T446">
        <v>1.0227490000000001E-2</v>
      </c>
      <c r="U446">
        <v>1.0244570000000001E-3</v>
      </c>
      <c r="W446" s="420">
        <v>4.2</v>
      </c>
      <c r="X446" s="420">
        <v>77.41</v>
      </c>
      <c r="Y446">
        <v>0.20269517000000001</v>
      </c>
      <c r="Z446">
        <v>3.6167507000000002E-2</v>
      </c>
      <c r="AB446" s="421">
        <v>49</v>
      </c>
      <c r="AC446" s="421">
        <v>3.76</v>
      </c>
      <c r="AD446" s="421">
        <v>8.9</v>
      </c>
      <c r="AE446">
        <v>4.5964449999999997E-2</v>
      </c>
      <c r="AF446">
        <v>3.32015E-3</v>
      </c>
      <c r="AH446">
        <v>0.535561349621964</v>
      </c>
      <c r="AI446">
        <v>0.114873355</v>
      </c>
      <c r="AP446" s="422">
        <v>6.0863995672665601E-2</v>
      </c>
    </row>
    <row r="447" spans="1:42" x14ac:dyDescent="0.3">
      <c r="A447" t="s">
        <v>52</v>
      </c>
      <c r="C447" s="415">
        <v>0.33849501900000001</v>
      </c>
      <c r="D447" s="415">
        <v>0.93469194300000003</v>
      </c>
      <c r="E447" s="415">
        <v>0.98157075199999999</v>
      </c>
      <c r="F447" s="415">
        <v>0.44557694199999998</v>
      </c>
      <c r="G447" s="415">
        <v>0.25131529600000002</v>
      </c>
      <c r="H447">
        <v>0.15583465599999999</v>
      </c>
      <c r="I447">
        <v>6.1741691000000001E-2</v>
      </c>
      <c r="K447" s="416">
        <v>0.45299545400000002</v>
      </c>
      <c r="L447" s="416">
        <v>2.2234408600000002</v>
      </c>
      <c r="M447">
        <v>7.8515570000000007E-2</v>
      </c>
      <c r="N447">
        <v>1.9861848000000001E-2</v>
      </c>
      <c r="P447" s="417">
        <v>46.79</v>
      </c>
      <c r="Q447" s="417">
        <v>0.34488853899999999</v>
      </c>
      <c r="R447" s="417">
        <v>8723.8287999999993</v>
      </c>
      <c r="S447" s="417">
        <v>600.70638399999996</v>
      </c>
      <c r="T447">
        <v>2.0431218000000001E-2</v>
      </c>
      <c r="U447">
        <v>2.046534E-3</v>
      </c>
      <c r="W447" s="420">
        <v>4.9000000000000004</v>
      </c>
      <c r="X447" s="420">
        <v>80.05</v>
      </c>
      <c r="Y447">
        <v>0.173191186</v>
      </c>
      <c r="Z447">
        <v>3.0903023000000002E-2</v>
      </c>
      <c r="AB447" s="421">
        <v>50.3</v>
      </c>
      <c r="AC447" s="421">
        <v>3.68</v>
      </c>
      <c r="AD447" s="421">
        <v>11.6</v>
      </c>
      <c r="AE447">
        <v>9.0706891999999997E-2</v>
      </c>
      <c r="AF447">
        <v>6.5520309999999998E-3</v>
      </c>
      <c r="AH447">
        <v>0.570509861185444</v>
      </c>
      <c r="AI447">
        <v>0.12110512700000001</v>
      </c>
      <c r="AP447" s="422">
        <v>5.3547295240341297E-2</v>
      </c>
    </row>
    <row r="448" spans="1:42" x14ac:dyDescent="0.3">
      <c r="A448" t="s">
        <v>53</v>
      </c>
      <c r="C448" s="415">
        <v>0.36526431399999998</v>
      </c>
      <c r="D448" s="415">
        <v>0.94113588599999998</v>
      </c>
      <c r="E448" s="415">
        <v>0.997411783</v>
      </c>
      <c r="F448" s="415">
        <v>0.46318294799999998</v>
      </c>
      <c r="G448" s="415">
        <v>0.246413039</v>
      </c>
      <c r="H448">
        <v>0.16746155200000001</v>
      </c>
      <c r="I448">
        <v>6.6348267000000002E-2</v>
      </c>
      <c r="K448" s="416">
        <v>0.47973944400000001</v>
      </c>
      <c r="L448" s="416">
        <v>2.1756394129999999</v>
      </c>
      <c r="M448">
        <v>8.7978617999999995E-2</v>
      </c>
      <c r="N448">
        <v>2.2255687E-2</v>
      </c>
      <c r="P448" s="417">
        <v>48.78</v>
      </c>
      <c r="Q448" s="417">
        <v>0.34067752600000001</v>
      </c>
      <c r="R448" s="417">
        <v>9425.0756000000001</v>
      </c>
      <c r="S448" s="417">
        <v>632.01698899999997</v>
      </c>
      <c r="T448">
        <v>3.5500324999999999E-2</v>
      </c>
      <c r="U448">
        <v>3.5559609999999998E-3</v>
      </c>
      <c r="W448" s="420">
        <v>4.9000000000000004</v>
      </c>
      <c r="X448" s="420">
        <v>86.3</v>
      </c>
      <c r="Y448">
        <v>0.103315096</v>
      </c>
      <c r="Z448">
        <v>1.8434822E-2</v>
      </c>
      <c r="AB448" s="421">
        <v>54.9</v>
      </c>
      <c r="AC448" s="421">
        <v>3.74</v>
      </c>
      <c r="AD448" s="421">
        <v>14.3</v>
      </c>
      <c r="AE448">
        <v>0.13414276</v>
      </c>
      <c r="AF448">
        <v>9.6895339999999996E-3</v>
      </c>
      <c r="AH448">
        <v>0.58072054084179003</v>
      </c>
      <c r="AI448">
        <v>0.120284271</v>
      </c>
      <c r="AP448" s="422">
        <v>4.7671564041190599E-2</v>
      </c>
    </row>
    <row r="449" spans="1:42" x14ac:dyDescent="0.3">
      <c r="A449" t="s">
        <v>54</v>
      </c>
      <c r="C449" s="415">
        <v>0.29758075299999998</v>
      </c>
      <c r="D449" s="415">
        <v>0.93805233399999999</v>
      </c>
      <c r="E449" s="415">
        <v>1.1351039970000001</v>
      </c>
      <c r="F449" s="415">
        <v>0.46109076999999998</v>
      </c>
      <c r="G449" s="415">
        <v>0.234655329</v>
      </c>
      <c r="H449">
        <v>0.13976994400000001</v>
      </c>
      <c r="I449">
        <v>5.5376851999999997E-2</v>
      </c>
      <c r="K449" s="416">
        <v>0.489245663</v>
      </c>
      <c r="L449" s="416">
        <v>2.148476112</v>
      </c>
      <c r="M449">
        <v>9.0476966000000006E-2</v>
      </c>
      <c r="N449">
        <v>2.2887687E-2</v>
      </c>
      <c r="P449" s="417">
        <v>50.42</v>
      </c>
      <c r="Q449" s="417">
        <v>0.31704555899999998</v>
      </c>
      <c r="R449" s="417">
        <v>10183.1808</v>
      </c>
      <c r="S449" s="417">
        <v>716.40628000000004</v>
      </c>
      <c r="T449">
        <v>0.117798367</v>
      </c>
      <c r="U449">
        <v>1.1799509E-2</v>
      </c>
      <c r="W449" s="420">
        <v>4.9000000000000004</v>
      </c>
      <c r="X449" s="420">
        <v>87.78</v>
      </c>
      <c r="Y449">
        <v>8.6769251000000006E-2</v>
      </c>
      <c r="Z449">
        <v>1.5482498000000001E-2</v>
      </c>
      <c r="AB449" s="421">
        <v>55</v>
      </c>
      <c r="AC449" s="421">
        <v>3.76</v>
      </c>
      <c r="AD449" s="421">
        <v>17</v>
      </c>
      <c r="AE449">
        <v>0.16294262900000001</v>
      </c>
      <c r="AF449">
        <v>1.1769834999999999E-2</v>
      </c>
      <c r="AH449">
        <v>0.56134436286988598</v>
      </c>
      <c r="AI449">
        <v>0.117316381</v>
      </c>
      <c r="AK449">
        <v>0.12110512700000001</v>
      </c>
      <c r="AL449">
        <v>6.9412588999999997E-2</v>
      </c>
      <c r="AM449">
        <v>0.1</v>
      </c>
      <c r="AN449">
        <v>2.1092497000000002E-2</v>
      </c>
      <c r="AP449" s="422">
        <v>4.3845060659449403E-2</v>
      </c>
    </row>
    <row r="450" spans="1:42" x14ac:dyDescent="0.3">
      <c r="A450" t="s">
        <v>55</v>
      </c>
      <c r="C450" s="415">
        <v>0.28336705099999998</v>
      </c>
      <c r="D450" s="415">
        <v>0.93392625399999996</v>
      </c>
      <c r="E450" s="415">
        <v>1.123551416</v>
      </c>
      <c r="F450" s="415">
        <v>0.43817276100000002</v>
      </c>
      <c r="G450" s="415">
        <v>0.231997331</v>
      </c>
      <c r="H450">
        <v>0.12883884800000001</v>
      </c>
      <c r="I450">
        <v>5.1045951999999999E-2</v>
      </c>
      <c r="K450" s="416">
        <v>0.50363386499999996</v>
      </c>
      <c r="L450" s="416">
        <v>2.1127419349999998</v>
      </c>
      <c r="M450">
        <v>9.4284178999999996E-2</v>
      </c>
      <c r="N450">
        <v>2.3850785999999999E-2</v>
      </c>
      <c r="P450" s="417">
        <v>51.9</v>
      </c>
      <c r="Q450" s="417">
        <v>0.30614936500000001</v>
      </c>
      <c r="R450" s="417">
        <v>11045.2973</v>
      </c>
      <c r="S450" s="417">
        <v>747.463123</v>
      </c>
      <c r="T450">
        <v>0.154409564</v>
      </c>
      <c r="U450">
        <v>1.5466743E-2</v>
      </c>
      <c r="W450" s="420">
        <v>4.9000000000000004</v>
      </c>
      <c r="X450" s="420">
        <v>88.25</v>
      </c>
      <c r="Y450">
        <v>8.1514965999999994E-2</v>
      </c>
      <c r="Z450">
        <v>1.4544959999999999E-2</v>
      </c>
      <c r="AB450" s="421">
        <v>55.1</v>
      </c>
      <c r="AC450" s="421">
        <v>4.42</v>
      </c>
      <c r="AD450" s="421">
        <v>16.600000000000001</v>
      </c>
      <c r="AE450">
        <v>0.17257966299999999</v>
      </c>
      <c r="AF450">
        <v>1.2465947E-2</v>
      </c>
      <c r="AH450">
        <v>0.55846187965351901</v>
      </c>
      <c r="AI450">
        <v>0.117374388</v>
      </c>
      <c r="AP450" s="422">
        <v>4.4068534562053799E-2</v>
      </c>
    </row>
    <row r="451" spans="1:42" x14ac:dyDescent="0.3">
      <c r="A451" t="s">
        <v>56</v>
      </c>
      <c r="C451" s="415">
        <v>0.245024515</v>
      </c>
      <c r="D451" s="415">
        <v>0.80547963099999997</v>
      </c>
      <c r="E451" s="415">
        <v>0.98856347</v>
      </c>
      <c r="F451" s="415">
        <v>0.36155625400000002</v>
      </c>
      <c r="G451" s="415">
        <v>0.226651346</v>
      </c>
      <c r="H451">
        <v>8.1808189000000003E-2</v>
      </c>
      <c r="I451">
        <v>3.2412403999999999E-2</v>
      </c>
      <c r="K451" s="416">
        <v>0.44498216400000001</v>
      </c>
      <c r="L451" s="416">
        <v>2.436150794</v>
      </c>
      <c r="M451">
        <v>9.4878698999999997E-2</v>
      </c>
      <c r="N451">
        <v>2.400118E-2</v>
      </c>
      <c r="P451" s="417">
        <v>54.01</v>
      </c>
      <c r="Q451" s="417">
        <v>0.29975158499999999</v>
      </c>
      <c r="R451" s="417">
        <v>11974.5003</v>
      </c>
      <c r="S451" s="417">
        <v>1010.738408</v>
      </c>
      <c r="T451">
        <v>0.179883185</v>
      </c>
      <c r="U451">
        <v>1.8018359000000001E-2</v>
      </c>
      <c r="W451" s="420">
        <v>4.9000000000000004</v>
      </c>
      <c r="X451" s="420">
        <v>95.54</v>
      </c>
      <c r="Y451">
        <v>1.3223550000000001E-3</v>
      </c>
      <c r="Z451">
        <v>2.3595199999999999E-4</v>
      </c>
      <c r="AB451" s="421">
        <v>55.2</v>
      </c>
      <c r="AC451" s="421">
        <v>4.09</v>
      </c>
      <c r="AD451" s="421">
        <v>13.6</v>
      </c>
      <c r="AE451">
        <v>0.12523461299999999</v>
      </c>
      <c r="AF451">
        <v>9.0460720000000005E-3</v>
      </c>
      <c r="AH451">
        <v>0.39713202226292899</v>
      </c>
      <c r="AI451">
        <v>8.3713967E-2</v>
      </c>
      <c r="AP451" s="422">
        <v>4.0536035755554298E-2</v>
      </c>
    </row>
    <row r="452" spans="1:42" x14ac:dyDescent="0.3">
      <c r="A452" t="s">
        <v>57</v>
      </c>
      <c r="C452" s="415">
        <v>0.216956497</v>
      </c>
      <c r="D452" s="415">
        <v>0.70359020299999997</v>
      </c>
      <c r="E452" s="415">
        <v>0.87659335699999996</v>
      </c>
      <c r="F452" s="415">
        <v>0.313075043</v>
      </c>
      <c r="G452" s="415">
        <v>0.24484178000000001</v>
      </c>
      <c r="H452">
        <v>4.3779701999999997E-2</v>
      </c>
      <c r="I452">
        <v>1.7345518000000001E-2</v>
      </c>
      <c r="K452" s="416">
        <v>0.39623930899999998</v>
      </c>
      <c r="L452" s="416">
        <v>2.7505275500000002</v>
      </c>
      <c r="M452">
        <v>0.120907688</v>
      </c>
      <c r="N452">
        <v>3.0585655E-2</v>
      </c>
      <c r="P452" s="417">
        <v>55.51</v>
      </c>
      <c r="Q452" s="417">
        <v>0.28965468900000002</v>
      </c>
      <c r="R452" s="417">
        <v>13121.659900000001</v>
      </c>
      <c r="S452" s="417">
        <v>1143.791097</v>
      </c>
      <c r="T452">
        <v>0.20883621599999999</v>
      </c>
      <c r="U452">
        <v>2.0918497000000001E-2</v>
      </c>
      <c r="W452" s="420">
        <v>4.9000000000000004</v>
      </c>
      <c r="X452" s="420">
        <v>94.2</v>
      </c>
      <c r="Y452">
        <v>1.5037637E-2</v>
      </c>
      <c r="Z452">
        <v>2.683211E-3</v>
      </c>
      <c r="AB452" s="421">
        <v>55.3</v>
      </c>
      <c r="AC452" s="421">
        <v>4.78</v>
      </c>
      <c r="AD452" s="421">
        <v>9.6999999999999993</v>
      </c>
      <c r="AE452">
        <v>6.3739094999999996E-2</v>
      </c>
      <c r="AF452">
        <v>4.6040660000000004E-3</v>
      </c>
      <c r="AH452">
        <v>0.33926154979231099</v>
      </c>
      <c r="AI452">
        <v>7.6136946999999996E-2</v>
      </c>
      <c r="AP452" s="422">
        <v>3.6459215613195102E-2</v>
      </c>
    </row>
    <row r="453" spans="1:42" x14ac:dyDescent="0.3">
      <c r="A453" t="s">
        <v>58</v>
      </c>
      <c r="C453" s="415">
        <v>0.199468387</v>
      </c>
      <c r="D453" s="415">
        <v>0.62482080100000004</v>
      </c>
      <c r="E453" s="415">
        <v>0.791122561</v>
      </c>
      <c r="F453" s="415">
        <v>0.28094758199999997</v>
      </c>
      <c r="G453" s="415">
        <v>0.24685270400000001</v>
      </c>
      <c r="H453">
        <v>1.7198063E-2</v>
      </c>
      <c r="I453">
        <v>6.8138729999999998E-3</v>
      </c>
      <c r="K453" s="416">
        <v>0.36903541099999998</v>
      </c>
      <c r="L453" s="416">
        <v>3.0649034749999999</v>
      </c>
      <c r="M453">
        <v>0.15434503999999999</v>
      </c>
      <c r="N453">
        <v>3.9044202E-2</v>
      </c>
      <c r="P453" s="417">
        <v>56.53</v>
      </c>
      <c r="Q453" s="417">
        <v>0.32225234899999999</v>
      </c>
      <c r="R453" s="417">
        <v>14056.052299999999</v>
      </c>
      <c r="S453" s="417">
        <v>1230.3839</v>
      </c>
      <c r="T453">
        <v>0.106661092</v>
      </c>
      <c r="U453">
        <v>1.0683922E-2</v>
      </c>
      <c r="W453" s="420">
        <v>4.9000000000000004</v>
      </c>
      <c r="X453" s="420">
        <v>92.86</v>
      </c>
      <c r="Y453">
        <v>2.9990441E-2</v>
      </c>
      <c r="Z453">
        <v>5.3512840000000004E-3</v>
      </c>
      <c r="AB453" s="421">
        <v>55.4</v>
      </c>
      <c r="AC453" s="421">
        <v>4.71</v>
      </c>
      <c r="AD453" s="421">
        <v>12.2</v>
      </c>
      <c r="AE453">
        <v>0.104097966</v>
      </c>
      <c r="AF453">
        <v>7.5193079999999997E-3</v>
      </c>
      <c r="AH453">
        <v>0.29395213839728301</v>
      </c>
      <c r="AI453">
        <v>6.9412588999999997E-2</v>
      </c>
      <c r="AP453" s="422">
        <v>3.1463255790111902E-2</v>
      </c>
    </row>
    <row r="454" spans="1:42" x14ac:dyDescent="0.3">
      <c r="A454" t="s">
        <v>59</v>
      </c>
      <c r="C454" s="415">
        <v>0.196408527</v>
      </c>
      <c r="D454" s="415">
        <v>0.56373110299999996</v>
      </c>
      <c r="E454" s="415">
        <v>0.72275504700000004</v>
      </c>
      <c r="F454" s="415">
        <v>0.26835905700000001</v>
      </c>
      <c r="G454" s="415">
        <v>0.25308373099999998</v>
      </c>
      <c r="H454">
        <v>4.7793619999999997E-3</v>
      </c>
      <c r="I454">
        <v>1.8935829999999999E-3</v>
      </c>
      <c r="K454" s="416">
        <v>0.33899248700000001</v>
      </c>
      <c r="L454" s="416">
        <v>3.4135187330000001</v>
      </c>
      <c r="M454">
        <v>0.17004832</v>
      </c>
      <c r="N454">
        <v>4.3016613000000002E-2</v>
      </c>
      <c r="P454" s="417">
        <v>57.26</v>
      </c>
      <c r="Q454" s="417">
        <v>0.30509148800000002</v>
      </c>
      <c r="R454" s="417">
        <v>15575.3</v>
      </c>
      <c r="S454" s="417">
        <v>1316.8</v>
      </c>
      <c r="T454">
        <v>0.166252542</v>
      </c>
      <c r="U454">
        <v>1.6653017999999999E-2</v>
      </c>
      <c r="W454" s="420">
        <v>4.9000000000000004</v>
      </c>
      <c r="X454" s="420">
        <v>91.52</v>
      </c>
      <c r="Y454">
        <v>4.4962800999999997E-2</v>
      </c>
      <c r="Z454">
        <v>8.0228469999999996E-3</v>
      </c>
      <c r="AB454" s="421">
        <v>55.5</v>
      </c>
      <c r="AC454" s="421">
        <v>4.93</v>
      </c>
      <c r="AD454" s="421">
        <v>11.8</v>
      </c>
      <c r="AE454">
        <v>9.8078429999999994E-2</v>
      </c>
      <c r="AF454">
        <v>7.0844990000000002E-3</v>
      </c>
      <c r="AH454">
        <v>0.317354612569751</v>
      </c>
      <c r="AI454">
        <v>7.6670559999999999E-2</v>
      </c>
      <c r="AP454" s="422">
        <v>2.9126804353712898E-2</v>
      </c>
    </row>
    <row r="455" spans="1:42" x14ac:dyDescent="0.3">
      <c r="C455">
        <v>0.33976394300000001</v>
      </c>
      <c r="D455">
        <v>0.226858228</v>
      </c>
      <c r="E455">
        <v>0.13645342999999999</v>
      </c>
      <c r="F455">
        <v>0.28325989200000001</v>
      </c>
      <c r="G455">
        <v>1.3664506999999999E-2</v>
      </c>
      <c r="K455">
        <v>0.35895890200000002</v>
      </c>
      <c r="L455">
        <v>0.64104109799999998</v>
      </c>
      <c r="P455">
        <v>9.0530249999999993E-3</v>
      </c>
      <c r="Q455">
        <v>0.805266327</v>
      </c>
      <c r="R455">
        <v>6.7353968E-2</v>
      </c>
      <c r="S455">
        <v>0.11832668</v>
      </c>
      <c r="W455">
        <v>4.8551669999999996E-3</v>
      </c>
      <c r="X455">
        <v>0.99514483300000001</v>
      </c>
      <c r="AB455">
        <v>6.0007050999999999E-2</v>
      </c>
      <c r="AC455">
        <v>0.13923949999999999</v>
      </c>
      <c r="AD455">
        <v>0.80075344900000001</v>
      </c>
    </row>
    <row r="456" spans="1:42" x14ac:dyDescent="0.3">
      <c r="C456">
        <v>0.13461447400000001</v>
      </c>
      <c r="D456">
        <v>8.9881230000000006E-2</v>
      </c>
      <c r="E456">
        <v>5.4062849000000003E-2</v>
      </c>
      <c r="F456">
        <v>0.112227569</v>
      </c>
      <c r="G456">
        <v>5.4138779999999996E-3</v>
      </c>
      <c r="K456">
        <v>9.0804757E-2</v>
      </c>
      <c r="L456">
        <v>0.16216224300000001</v>
      </c>
      <c r="P456">
        <v>9.0681400000000004E-4</v>
      </c>
      <c r="Q456">
        <v>8.0661111999999993E-2</v>
      </c>
      <c r="R456">
        <v>6.7466449999999999E-3</v>
      </c>
      <c r="S456">
        <v>1.1852428999999999E-2</v>
      </c>
      <c r="W456">
        <v>8.6632199999999999E-4</v>
      </c>
      <c r="X456">
        <v>0.17756667800000001</v>
      </c>
      <c r="AB456">
        <v>4.3344890000000004E-3</v>
      </c>
      <c r="AC456">
        <v>1.0057686999999999E-2</v>
      </c>
      <c r="AD456">
        <v>5.7840823999999999E-2</v>
      </c>
    </row>
  </sheetData>
  <mergeCells count="12">
    <mergeCell ref="AK6:AN6"/>
    <mergeCell ref="A1:W3"/>
    <mergeCell ref="C6:G6"/>
    <mergeCell ref="K6:L6"/>
    <mergeCell ref="P6:S6"/>
    <mergeCell ref="W6:X6"/>
    <mergeCell ref="AB6:AD6"/>
    <mergeCell ref="C5:G5"/>
    <mergeCell ref="K5:L5"/>
    <mergeCell ref="P5:S5"/>
    <mergeCell ref="W5:X5"/>
    <mergeCell ref="AB5:AD5"/>
  </mergeCells>
  <phoneticPr fontId="28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451"/>
  <sheetViews>
    <sheetView zoomScale="55" zoomScaleNormal="55" workbookViewId="0">
      <selection activeCell="L45" sqref="L45"/>
    </sheetView>
  </sheetViews>
  <sheetFormatPr defaultColWidth="9" defaultRowHeight="14" x14ac:dyDescent="0.3"/>
  <cols>
    <col min="1" max="10" width="9" style="1"/>
    <col min="11" max="11" width="9.5" style="1"/>
    <col min="12" max="15" width="9" style="1"/>
    <col min="16" max="16" width="9.5" style="1"/>
    <col min="17" max="20" width="9" style="1"/>
    <col min="21" max="21" width="9.5" style="1"/>
    <col min="22" max="24" width="9" style="1"/>
    <col min="25" max="25" width="9.5" style="1"/>
    <col min="26" max="16384" width="9" style="1"/>
  </cols>
  <sheetData>
    <row r="1" spans="1:26" x14ac:dyDescent="0.3">
      <c r="A1" s="442" t="s">
        <v>272</v>
      </c>
      <c r="B1" s="442"/>
      <c r="C1" s="442"/>
      <c r="D1" s="442"/>
      <c r="E1" s="442"/>
      <c r="F1" s="442"/>
      <c r="G1" s="442"/>
      <c r="H1" s="442"/>
      <c r="I1" s="442"/>
      <c r="J1" s="442"/>
      <c r="K1" s="442"/>
      <c r="L1" s="442"/>
      <c r="M1" s="442"/>
    </row>
    <row r="2" spans="1:26" x14ac:dyDescent="0.3">
      <c r="A2" s="442"/>
      <c r="B2" s="442"/>
      <c r="C2" s="442"/>
      <c r="D2" s="442"/>
      <c r="E2" s="442"/>
      <c r="F2" s="442"/>
      <c r="G2" s="442"/>
      <c r="H2" s="442"/>
      <c r="I2" s="442"/>
      <c r="J2" s="442"/>
      <c r="K2" s="442"/>
      <c r="L2" s="442"/>
      <c r="M2" s="442"/>
    </row>
    <row r="3" spans="1:26" x14ac:dyDescent="0.3">
      <c r="A3" s="442"/>
      <c r="B3" s="442"/>
      <c r="C3" s="442"/>
      <c r="D3" s="442"/>
      <c r="E3" s="442"/>
      <c r="F3" s="442"/>
      <c r="G3" s="442"/>
      <c r="H3" s="442"/>
      <c r="I3" s="442"/>
      <c r="J3" s="442"/>
      <c r="K3" s="442"/>
      <c r="L3" s="442"/>
      <c r="M3" s="442"/>
    </row>
    <row r="5" spans="1:26" x14ac:dyDescent="0.3">
      <c r="A5" s="1" t="s">
        <v>35</v>
      </c>
      <c r="C5" s="1" t="s">
        <v>36</v>
      </c>
      <c r="D5" s="1" t="s">
        <v>37</v>
      </c>
      <c r="E5" s="1" t="s">
        <v>38</v>
      </c>
      <c r="F5" s="1" t="s">
        <v>39</v>
      </c>
      <c r="G5" s="1" t="s">
        <v>40</v>
      </c>
      <c r="J5" s="1" t="s">
        <v>41</v>
      </c>
      <c r="K5" s="1" t="s">
        <v>42</v>
      </c>
      <c r="N5" s="1" t="s">
        <v>43</v>
      </c>
      <c r="O5" s="1" t="s">
        <v>25</v>
      </c>
      <c r="P5" s="1" t="s">
        <v>26</v>
      </c>
      <c r="Q5" s="1" t="s">
        <v>27</v>
      </c>
      <c r="T5" s="1" t="s">
        <v>28</v>
      </c>
      <c r="U5" s="1" t="s">
        <v>44</v>
      </c>
      <c r="X5" s="1" t="s">
        <v>30</v>
      </c>
      <c r="Y5" s="1" t="s">
        <v>45</v>
      </c>
      <c r="Z5" s="1" t="s">
        <v>32</v>
      </c>
    </row>
    <row r="6" spans="1:26" x14ac:dyDescent="0.3">
      <c r="A6" s="2" t="s">
        <v>46</v>
      </c>
    </row>
    <row r="7" spans="1:26" x14ac:dyDescent="0.3">
      <c r="A7" s="3" t="s">
        <v>50</v>
      </c>
      <c r="C7" s="408">
        <v>0.47877398925721398</v>
      </c>
      <c r="D7" s="408">
        <v>0.33912812377471802</v>
      </c>
      <c r="E7" s="408">
        <v>0.41516663495606199</v>
      </c>
      <c r="F7" s="408">
        <v>0.48946478683167399</v>
      </c>
      <c r="G7" s="408">
        <v>0.40053699218741201</v>
      </c>
      <c r="J7" s="409">
        <v>0.33724087696502097</v>
      </c>
      <c r="K7" s="409">
        <v>0.40155357392955598</v>
      </c>
      <c r="N7" s="410">
        <v>0.313978807692953</v>
      </c>
      <c r="O7" s="410">
        <v>0.223087356926608</v>
      </c>
      <c r="P7" s="410">
        <v>0.199223919401257</v>
      </c>
      <c r="Q7" s="410">
        <v>0.192695058590027</v>
      </c>
      <c r="T7" s="411">
        <v>0.26750107672509998</v>
      </c>
      <c r="U7" s="411">
        <v>0</v>
      </c>
      <c r="X7" s="412">
        <v>0.290126730935099</v>
      </c>
      <c r="Y7" s="412">
        <v>0.306946078455202</v>
      </c>
      <c r="Z7" s="412">
        <v>0.24304386369623401</v>
      </c>
    </row>
    <row r="8" spans="1:26" x14ac:dyDescent="0.3">
      <c r="A8" s="3" t="s">
        <v>51</v>
      </c>
      <c r="C8" s="408">
        <v>0.40691774110211398</v>
      </c>
      <c r="D8" s="408">
        <v>0.25150990032785697</v>
      </c>
      <c r="E8" s="408">
        <v>0.35641429402552699</v>
      </c>
      <c r="F8" s="408">
        <v>0.40355893090803502</v>
      </c>
      <c r="G8" s="408">
        <v>0.37665684599211102</v>
      </c>
      <c r="J8" s="409">
        <v>0.29225786427309902</v>
      </c>
      <c r="K8" s="409">
        <v>0.39037788974332699</v>
      </c>
      <c r="N8" s="410">
        <v>0.31434267234435298</v>
      </c>
      <c r="O8" s="410">
        <v>8.4566529080348493E-2</v>
      </c>
      <c r="P8" s="410">
        <v>0.221736132739104</v>
      </c>
      <c r="Q8" s="410">
        <v>0.23766268230548901</v>
      </c>
      <c r="T8" s="411">
        <v>0.26750107672509998</v>
      </c>
      <c r="U8" s="411">
        <v>3.6379749319958E-2</v>
      </c>
      <c r="X8" s="412">
        <v>0.30218185825927202</v>
      </c>
      <c r="Y8" s="412">
        <v>0.306946078455202</v>
      </c>
      <c r="Z8" s="412">
        <v>0.29261518639071399</v>
      </c>
    </row>
    <row r="9" spans="1:26" x14ac:dyDescent="0.3">
      <c r="A9" s="3" t="s">
        <v>52</v>
      </c>
      <c r="C9" s="408">
        <v>0.27225772263055698</v>
      </c>
      <c r="D9" s="408">
        <v>0.23661199766819499</v>
      </c>
      <c r="E9" s="408">
        <v>0.294081473586499</v>
      </c>
      <c r="F9" s="408">
        <v>0.30698113680843903</v>
      </c>
      <c r="G9" s="408">
        <v>0.37442018490268503</v>
      </c>
      <c r="J9" s="409">
        <v>0.277058668002857</v>
      </c>
      <c r="K9" s="409">
        <v>0.379860755141953</v>
      </c>
      <c r="N9" s="410">
        <v>0.314742923460893</v>
      </c>
      <c r="O9" s="410">
        <v>9.3306549559176194E-2</v>
      </c>
      <c r="P9" s="410">
        <v>0.244635934036769</v>
      </c>
      <c r="Q9" s="410">
        <v>0.28263031967232399</v>
      </c>
      <c r="T9" s="411">
        <v>0.32727785364690998</v>
      </c>
      <c r="U9" s="411">
        <v>0.10509705359099</v>
      </c>
      <c r="X9" s="412">
        <v>0.30258369583674499</v>
      </c>
      <c r="Y9" s="412">
        <v>0.29945958873678302</v>
      </c>
      <c r="Z9" s="412">
        <v>0.31331001042821499</v>
      </c>
    </row>
    <row r="10" spans="1:26" x14ac:dyDescent="0.3">
      <c r="A10" s="3" t="s">
        <v>53</v>
      </c>
      <c r="C10" s="408">
        <v>0.26745204477075901</v>
      </c>
      <c r="D10" s="408">
        <v>0.227709968106871</v>
      </c>
      <c r="E10" s="408">
        <v>0.26079782565316401</v>
      </c>
      <c r="F10" s="408">
        <v>0.26755352117886599</v>
      </c>
      <c r="G10" s="408">
        <v>0.38043196048924899</v>
      </c>
      <c r="J10" s="409">
        <v>0.26403655486622901</v>
      </c>
      <c r="K10" s="409">
        <v>0.37588096706212498</v>
      </c>
      <c r="N10" s="410">
        <v>0.315507039228833</v>
      </c>
      <c r="O10" s="410">
        <v>0.12016382267337899</v>
      </c>
      <c r="P10" s="410">
        <v>0.26669679248586098</v>
      </c>
      <c r="Q10" s="410">
        <v>0.29488728376730799</v>
      </c>
      <c r="T10" s="411">
        <v>0.32727785364690998</v>
      </c>
      <c r="U10" s="411">
        <v>0.22232069028863199</v>
      </c>
      <c r="X10" s="412">
        <v>0.30740574676641402</v>
      </c>
      <c r="Y10" s="412">
        <v>0.306946078455202</v>
      </c>
      <c r="Z10" s="412">
        <v>0.33400483446571599</v>
      </c>
    </row>
    <row r="11" spans="1:26" x14ac:dyDescent="0.3">
      <c r="A11" s="3" t="s">
        <v>54</v>
      </c>
      <c r="C11" s="408">
        <v>0.22839209742408501</v>
      </c>
      <c r="D11" s="408">
        <v>0.21594204746455101</v>
      </c>
      <c r="E11" s="408">
        <v>0.223571525283636</v>
      </c>
      <c r="F11" s="408">
        <v>0.22215371739699499</v>
      </c>
      <c r="G11" s="408">
        <v>0.37004634170021</v>
      </c>
      <c r="J11" s="409">
        <v>0.20784234878739499</v>
      </c>
      <c r="K11" s="409">
        <v>0.36955664540401201</v>
      </c>
      <c r="N11" s="410">
        <v>0.31568897155453302</v>
      </c>
      <c r="O11" s="410">
        <v>0.21773438839707501</v>
      </c>
      <c r="P11" s="410">
        <v>0.289268269873589</v>
      </c>
      <c r="Q11" s="410">
        <v>0.34558398653594202</v>
      </c>
      <c r="T11" s="411">
        <v>0.32727785364690998</v>
      </c>
      <c r="U11" s="411">
        <v>0.27284811989968499</v>
      </c>
      <c r="X11" s="412">
        <v>0.31262963527355497</v>
      </c>
      <c r="Y11" s="412">
        <v>0.33689203732888001</v>
      </c>
      <c r="Z11" s="412">
        <v>0.354699658503217</v>
      </c>
    </row>
    <row r="12" spans="1:26" x14ac:dyDescent="0.3">
      <c r="A12" s="3" t="s">
        <v>55</v>
      </c>
      <c r="C12" s="408">
        <v>0.18016954761433199</v>
      </c>
      <c r="D12" s="408">
        <v>0.19646910316570099</v>
      </c>
      <c r="E12" s="408">
        <v>0.18802960851392</v>
      </c>
      <c r="F12" s="408">
        <v>0.17570041081079699</v>
      </c>
      <c r="G12" s="408">
        <v>0.34133614811201002</v>
      </c>
      <c r="J12" s="409">
        <v>0.19443851169166099</v>
      </c>
      <c r="K12" s="409">
        <v>0.36528086215850403</v>
      </c>
      <c r="N12" s="410">
        <v>0.31630754146191298</v>
      </c>
      <c r="O12" s="410">
        <v>0.51524578631097595</v>
      </c>
      <c r="P12" s="410">
        <v>0.31430550661323597</v>
      </c>
      <c r="Q12" s="410">
        <v>0.338386038773966</v>
      </c>
      <c r="T12" s="411">
        <v>0.32727785364690998</v>
      </c>
      <c r="U12" s="411">
        <v>0.32943884106406401</v>
      </c>
      <c r="X12" s="412">
        <v>0.32026454924553199</v>
      </c>
      <c r="Y12" s="412">
        <v>0.34437852704729999</v>
      </c>
      <c r="Z12" s="412">
        <v>0.35951240827938002</v>
      </c>
    </row>
    <row r="13" spans="1:26" x14ac:dyDescent="0.3">
      <c r="A13" s="3" t="s">
        <v>56</v>
      </c>
      <c r="C13" s="408">
        <v>0.23574182058929799</v>
      </c>
      <c r="D13" s="408">
        <v>0.29404930947869601</v>
      </c>
      <c r="E13" s="408">
        <v>0.25430600868994502</v>
      </c>
      <c r="F13" s="408">
        <v>0.23049859901019501</v>
      </c>
      <c r="G13" s="408">
        <v>0.249621217372997</v>
      </c>
      <c r="J13" s="409">
        <v>0.28838709229476001</v>
      </c>
      <c r="K13" s="409">
        <v>0.23199475321044899</v>
      </c>
      <c r="N13" s="410">
        <v>0.31688972490415301</v>
      </c>
      <c r="O13" s="410">
        <v>0.64505369378145905</v>
      </c>
      <c r="P13" s="410">
        <v>0.34347667443358798</v>
      </c>
      <c r="Q13" s="410">
        <v>0.36993783640420302</v>
      </c>
      <c r="T13" s="411">
        <v>0.32727785364690998</v>
      </c>
      <c r="U13" s="411">
        <v>0.39411395096621199</v>
      </c>
      <c r="X13" s="412">
        <v>0.32307741228783898</v>
      </c>
      <c r="Y13" s="412">
        <v>0.31443256817362197</v>
      </c>
      <c r="Z13" s="412">
        <v>0.31571638531629598</v>
      </c>
    </row>
    <row r="14" spans="1:26" x14ac:dyDescent="0.3">
      <c r="A14" s="3" t="s">
        <v>57</v>
      </c>
      <c r="C14" s="408">
        <v>0.28801166383219501</v>
      </c>
      <c r="D14" s="408">
        <v>0.42477807322935501</v>
      </c>
      <c r="E14" s="408">
        <v>0.31465725841321701</v>
      </c>
      <c r="F14" s="408">
        <v>0.27949172444431097</v>
      </c>
      <c r="G14" s="408">
        <v>0.18379980864135601</v>
      </c>
      <c r="J14" s="409">
        <v>0.40888503089700901</v>
      </c>
      <c r="K14" s="409">
        <v>0.16011297207865799</v>
      </c>
      <c r="N14" s="410">
        <v>0.31783577299779198</v>
      </c>
      <c r="O14" s="410">
        <v>0.43542673706450402</v>
      </c>
      <c r="P14" s="410">
        <v>0.37508991533137798</v>
      </c>
      <c r="Q14" s="410">
        <v>0.40878960082739202</v>
      </c>
      <c r="T14" s="411">
        <v>0.32727785364690998</v>
      </c>
      <c r="U14" s="411">
        <v>0.42038821436396001</v>
      </c>
      <c r="X14" s="412">
        <v>0.32830130079497999</v>
      </c>
      <c r="Y14" s="412">
        <v>0.32191905789204101</v>
      </c>
      <c r="Z14" s="412">
        <v>0.31475383536106399</v>
      </c>
    </row>
    <row r="15" spans="1:26" x14ac:dyDescent="0.3">
      <c r="A15" s="3" t="s">
        <v>58</v>
      </c>
      <c r="C15" s="408">
        <v>0.30573699892136602</v>
      </c>
      <c r="D15" s="408">
        <v>0.42520580670069102</v>
      </c>
      <c r="E15" s="408">
        <v>0.34887690138393002</v>
      </c>
      <c r="F15" s="408">
        <v>0.293790741904215</v>
      </c>
      <c r="G15" s="408">
        <v>0.177468364954286</v>
      </c>
      <c r="J15" s="409">
        <v>0.400164103129172</v>
      </c>
      <c r="K15" s="409">
        <v>0.16018611675299599</v>
      </c>
      <c r="N15" s="410">
        <v>0.31856350230059199</v>
      </c>
      <c r="O15" s="410">
        <v>0</v>
      </c>
      <c r="P15" s="410">
        <v>0.390613263610951</v>
      </c>
      <c r="Q15" s="410">
        <v>0.29432971325718699</v>
      </c>
      <c r="T15" s="411">
        <v>0.32727785364690998</v>
      </c>
      <c r="U15" s="411">
        <v>0.44666247776170698</v>
      </c>
      <c r="X15" s="412">
        <v>0.33352518930212199</v>
      </c>
      <c r="Y15" s="412">
        <v>0.31443256817362197</v>
      </c>
      <c r="Z15" s="412">
        <v>0.32052913509246</v>
      </c>
    </row>
    <row r="16" spans="1:26" x14ac:dyDescent="0.3">
      <c r="A16" s="3" t="s">
        <v>59</v>
      </c>
      <c r="C16" s="408">
        <v>0.37804034488680399</v>
      </c>
      <c r="D16" s="408">
        <v>0.42540023080753098</v>
      </c>
      <c r="E16" s="408">
        <v>0.41877309848960698</v>
      </c>
      <c r="F16" s="408">
        <v>0.36600678950702997</v>
      </c>
      <c r="G16" s="408">
        <v>0.17817963811812099</v>
      </c>
      <c r="J16" s="409">
        <v>0.40359255957941897</v>
      </c>
      <c r="K16" s="409">
        <v>0.16018611675299599</v>
      </c>
      <c r="N16" s="410">
        <v>0.31838156997489198</v>
      </c>
      <c r="O16" s="410">
        <v>3.6849443076872802E-2</v>
      </c>
      <c r="P16" s="410">
        <v>0.43180727462248902</v>
      </c>
      <c r="Q16" s="410">
        <v>0.33914647641881202</v>
      </c>
      <c r="T16" s="411">
        <v>0.32727785364690998</v>
      </c>
      <c r="U16" s="411">
        <v>0.472936741159454</v>
      </c>
      <c r="X16" s="412">
        <v>0.338749077809264</v>
      </c>
      <c r="Y16" s="412">
        <v>0.306946078455202</v>
      </c>
      <c r="Z16" s="412">
        <v>0.298390486122109</v>
      </c>
    </row>
    <row r="20" spans="1:26" x14ac:dyDescent="0.3">
      <c r="A20" s="1" t="s">
        <v>96</v>
      </c>
      <c r="C20" s="1" t="s">
        <v>36</v>
      </c>
      <c r="D20" s="1" t="s">
        <v>37</v>
      </c>
      <c r="E20" s="1" t="s">
        <v>38</v>
      </c>
      <c r="F20" s="1" t="s">
        <v>39</v>
      </c>
      <c r="G20" s="1" t="s">
        <v>40</v>
      </c>
      <c r="J20" s="1" t="s">
        <v>41</v>
      </c>
      <c r="K20" s="1" t="s">
        <v>42</v>
      </c>
      <c r="N20" s="1" t="s">
        <v>43</v>
      </c>
      <c r="O20" s="1" t="s">
        <v>25</v>
      </c>
      <c r="P20" s="1" t="s">
        <v>26</v>
      </c>
      <c r="Q20" s="1" t="s">
        <v>27</v>
      </c>
      <c r="T20" s="1" t="s">
        <v>28</v>
      </c>
      <c r="U20" s="1" t="s">
        <v>44</v>
      </c>
      <c r="X20" s="1" t="s">
        <v>30</v>
      </c>
      <c r="Y20" s="1" t="s">
        <v>45</v>
      </c>
      <c r="Z20" s="1" t="s">
        <v>32</v>
      </c>
    </row>
    <row r="21" spans="1:26" x14ac:dyDescent="0.3">
      <c r="A21" s="2" t="s">
        <v>46</v>
      </c>
    </row>
    <row r="22" spans="1:26" x14ac:dyDescent="0.3">
      <c r="A22" s="3" t="s">
        <v>50</v>
      </c>
      <c r="C22" s="408">
        <v>0.191017271015956</v>
      </c>
      <c r="D22" s="408">
        <v>0.27744563366133801</v>
      </c>
      <c r="E22" s="408">
        <v>0.26309500860631801</v>
      </c>
      <c r="F22" s="408">
        <v>0.231732808199311</v>
      </c>
      <c r="G22" s="408">
        <v>0.319658412125294</v>
      </c>
      <c r="J22" s="409">
        <v>0.33062294185417701</v>
      </c>
      <c r="K22" s="409">
        <v>0.36315477694493298</v>
      </c>
      <c r="N22" s="410">
        <v>0.30920786615025397</v>
      </c>
      <c r="O22" s="410">
        <v>0.34859806449087399</v>
      </c>
      <c r="P22" s="410">
        <v>0.202262735889918</v>
      </c>
      <c r="Q22" s="410">
        <v>0.20868354288876001</v>
      </c>
      <c r="T22" s="411">
        <v>0.26773385278892797</v>
      </c>
      <c r="U22" s="411">
        <v>0</v>
      </c>
      <c r="X22" s="412">
        <v>0.281460015360536</v>
      </c>
      <c r="Y22" s="412">
        <v>0.251849472021132</v>
      </c>
      <c r="Z22" s="412">
        <v>0.106708400404284</v>
      </c>
    </row>
    <row r="23" spans="1:26" x14ac:dyDescent="0.3">
      <c r="A23" s="3" t="s">
        <v>51</v>
      </c>
      <c r="C23" s="408">
        <v>0.207747422870487</v>
      </c>
      <c r="D23" s="408">
        <v>0.254894672284252</v>
      </c>
      <c r="E23" s="408">
        <v>0.25926714533550799</v>
      </c>
      <c r="F23" s="408">
        <v>0.240263953338786</v>
      </c>
      <c r="G23" s="408">
        <v>0.31958295896175398</v>
      </c>
      <c r="J23" s="409">
        <v>0.32331413602202103</v>
      </c>
      <c r="K23" s="409">
        <v>0.354024472075751</v>
      </c>
      <c r="N23" s="410">
        <v>0.31201367633972299</v>
      </c>
      <c r="O23" s="410">
        <v>0.28878445702119898</v>
      </c>
      <c r="P23" s="410">
        <v>0.22844488328190801</v>
      </c>
      <c r="Q23" s="410">
        <v>0.226936542070936</v>
      </c>
      <c r="T23" s="411">
        <v>0.26773385278892797</v>
      </c>
      <c r="U23" s="411">
        <v>2.35788387242458E-2</v>
      </c>
      <c r="X23" s="412">
        <v>0.29493160583933098</v>
      </c>
      <c r="Y23" s="412">
        <v>0.28434617808837498</v>
      </c>
      <c r="Z23" s="412">
        <v>0.18628754646849499</v>
      </c>
    </row>
    <row r="24" spans="1:26" x14ac:dyDescent="0.3">
      <c r="A24" s="3" t="s">
        <v>52</v>
      </c>
      <c r="C24" s="408">
        <v>0.209150429797784</v>
      </c>
      <c r="D24" s="408">
        <v>0.25553599012196199</v>
      </c>
      <c r="E24" s="408">
        <v>0.26090298160686498</v>
      </c>
      <c r="F24" s="408">
        <v>0.25002084159327298</v>
      </c>
      <c r="G24" s="408">
        <v>0.32501738577775902</v>
      </c>
      <c r="J24" s="409">
        <v>0.323045573985076</v>
      </c>
      <c r="K24" s="409">
        <v>0.34844067849778299</v>
      </c>
      <c r="N24" s="410">
        <v>0.31299950154142803</v>
      </c>
      <c r="O24" s="410">
        <v>0.22945002318073901</v>
      </c>
      <c r="P24" s="410">
        <v>0.25316892138494401</v>
      </c>
      <c r="Q24" s="410">
        <v>0.283712737130143</v>
      </c>
      <c r="T24" s="411">
        <v>0.32723026451980097</v>
      </c>
      <c r="U24" s="411">
        <v>2.35788387242458E-2</v>
      </c>
      <c r="X24" s="412">
        <v>0.295412734070716</v>
      </c>
      <c r="Y24" s="412">
        <v>0.28434617808837498</v>
      </c>
      <c r="Z24" s="412">
        <v>0.26586669253270701</v>
      </c>
    </row>
    <row r="25" spans="1:26" x14ac:dyDescent="0.3">
      <c r="A25" s="3" t="s">
        <v>53</v>
      </c>
      <c r="C25" s="408">
        <v>0.21668199818758899</v>
      </c>
      <c r="D25" s="408">
        <v>0.25222602408595701</v>
      </c>
      <c r="E25" s="408">
        <v>0.25534788419089299</v>
      </c>
      <c r="F25" s="408">
        <v>0.25415477939183201</v>
      </c>
      <c r="G25" s="408">
        <v>0.32597722122742101</v>
      </c>
      <c r="J25" s="409">
        <v>0.320101033326748</v>
      </c>
      <c r="K25" s="409">
        <v>0.34578183682695102</v>
      </c>
      <c r="N25" s="410">
        <v>0.31425074122051599</v>
      </c>
      <c r="O25" s="410">
        <v>0.452472703899232</v>
      </c>
      <c r="P25" s="410">
        <v>0.27500443683238901</v>
      </c>
      <c r="Q25" s="410">
        <v>0.33925926223341601</v>
      </c>
      <c r="T25" s="411">
        <v>0.32723026451980097</v>
      </c>
      <c r="U25" s="411">
        <v>1.7505501477091599E-2</v>
      </c>
      <c r="X25" s="412">
        <v>0.30311078577288503</v>
      </c>
      <c r="Y25" s="412">
        <v>0.30059453112199602</v>
      </c>
      <c r="Z25" s="412">
        <v>0.34544583859691802</v>
      </c>
    </row>
    <row r="26" spans="1:26" x14ac:dyDescent="0.3">
      <c r="A26" s="3" t="s">
        <v>54</v>
      </c>
      <c r="C26" s="408">
        <v>0.235380921556779</v>
      </c>
      <c r="D26" s="408">
        <v>0.24763949398246199</v>
      </c>
      <c r="E26" s="408">
        <v>0.26146520100173798</v>
      </c>
      <c r="F26" s="408">
        <v>0.26126375168725102</v>
      </c>
      <c r="G26" s="408">
        <v>0.34049041606304398</v>
      </c>
      <c r="J26" s="409">
        <v>0.275081338672098</v>
      </c>
      <c r="K26" s="409">
        <v>0.34482332838787599</v>
      </c>
      <c r="N26" s="410">
        <v>0.31572947902307402</v>
      </c>
      <c r="O26" s="410">
        <v>0.241203273387816</v>
      </c>
      <c r="P26" s="410">
        <v>0.29872314107835202</v>
      </c>
      <c r="Q26" s="410">
        <v>0.353852684100321</v>
      </c>
      <c r="T26" s="411">
        <v>0.32723026451980097</v>
      </c>
      <c r="U26" s="411">
        <v>3.9298064540409697E-2</v>
      </c>
      <c r="X26" s="412">
        <v>0.310808837475053</v>
      </c>
      <c r="Y26" s="412">
        <v>0.30871870763880699</v>
      </c>
      <c r="Z26" s="412">
        <v>0.42502498466112898</v>
      </c>
    </row>
    <row r="27" spans="1:26" x14ac:dyDescent="0.3">
      <c r="A27" s="3" t="s">
        <v>55</v>
      </c>
      <c r="C27" s="408">
        <v>0.249379974726926</v>
      </c>
      <c r="D27" s="408">
        <v>0.24767962642108399</v>
      </c>
      <c r="E27" s="408">
        <v>0.25908464697878097</v>
      </c>
      <c r="F27" s="408">
        <v>0.25367154867436398</v>
      </c>
      <c r="G27" s="408">
        <v>0.32406506618280201</v>
      </c>
      <c r="J27" s="409">
        <v>0.272012353337591</v>
      </c>
      <c r="K27" s="409">
        <v>0.35281288910967701</v>
      </c>
      <c r="N27" s="410">
        <v>0.31686696964042599</v>
      </c>
      <c r="O27" s="410">
        <v>0.43844958585059701</v>
      </c>
      <c r="P27" s="410">
        <v>0.32369209755700501</v>
      </c>
      <c r="Q27" s="410">
        <v>0.36593683320527898</v>
      </c>
      <c r="T27" s="411">
        <v>0.32723026451980097</v>
      </c>
      <c r="U27" s="411">
        <v>7.0022005908366505E-2</v>
      </c>
      <c r="X27" s="412">
        <v>0.31850688917722197</v>
      </c>
      <c r="Y27" s="412">
        <v>0.333091237189239</v>
      </c>
      <c r="Z27" s="412">
        <v>0.416886208359108</v>
      </c>
    </row>
    <row r="28" spans="1:26" x14ac:dyDescent="0.3">
      <c r="A28" s="3" t="s">
        <v>56</v>
      </c>
      <c r="C28" s="408">
        <v>0.28080691967563398</v>
      </c>
      <c r="D28" s="408">
        <v>0.291545759213996</v>
      </c>
      <c r="E28" s="408">
        <v>0.28843682327438402</v>
      </c>
      <c r="F28" s="408">
        <v>0.28817458452044198</v>
      </c>
      <c r="G28" s="408">
        <v>0.29766375749269203</v>
      </c>
      <c r="J28" s="409">
        <v>0.23220635378021501</v>
      </c>
      <c r="K28" s="409">
        <v>0.315561669911882</v>
      </c>
      <c r="N28" s="410">
        <v>0.31830779108907198</v>
      </c>
      <c r="O28" s="410">
        <v>0.444831777718733</v>
      </c>
      <c r="P28" s="410">
        <v>0.34320780534873102</v>
      </c>
      <c r="Q28" s="410">
        <v>0.33694002743947798</v>
      </c>
      <c r="T28" s="411">
        <v>0.32723026451980097</v>
      </c>
      <c r="U28" s="411">
        <v>0.49265482728386401</v>
      </c>
      <c r="X28" s="412">
        <v>0.32620494087939</v>
      </c>
      <c r="Y28" s="412">
        <v>0.333091237189239</v>
      </c>
      <c r="Z28" s="412">
        <v>0.324646743602863</v>
      </c>
    </row>
    <row r="29" spans="1:26" x14ac:dyDescent="0.3">
      <c r="A29" s="3" t="s">
        <v>57</v>
      </c>
      <c r="C29" s="408">
        <v>0.34758405946506099</v>
      </c>
      <c r="D29" s="408">
        <v>0.336488151970878</v>
      </c>
      <c r="E29" s="408">
        <v>0.32050014050764303</v>
      </c>
      <c r="F29" s="408">
        <v>0.32457187828338302</v>
      </c>
      <c r="G29" s="408">
        <v>0.28880039173765298</v>
      </c>
      <c r="J29" s="409">
        <v>0.27916923144583999</v>
      </c>
      <c r="K29" s="409">
        <v>0.27103061751121799</v>
      </c>
      <c r="N29" s="410">
        <v>0.319672779829895</v>
      </c>
      <c r="O29" s="410">
        <v>0.29739703469551798</v>
      </c>
      <c r="P29" s="410">
        <v>0.36908220109203599</v>
      </c>
      <c r="Q29" s="410">
        <v>0.36009274512086897</v>
      </c>
      <c r="T29" s="411">
        <v>0.32723026451980097</v>
      </c>
      <c r="U29" s="411">
        <v>0.49622737860571903</v>
      </c>
      <c r="X29" s="412">
        <v>0.33390299258155898</v>
      </c>
      <c r="Y29" s="412">
        <v>0.34933959022285999</v>
      </c>
      <c r="Z29" s="412">
        <v>0.318316584256846</v>
      </c>
    </row>
    <row r="30" spans="1:26" x14ac:dyDescent="0.3">
      <c r="A30" s="3" t="s">
        <v>58</v>
      </c>
      <c r="C30" s="408">
        <v>0.42425217753434602</v>
      </c>
      <c r="D30" s="408">
        <v>0.39944995939186201</v>
      </c>
      <c r="E30" s="408">
        <v>0.39104503513698702</v>
      </c>
      <c r="F30" s="408">
        <v>0.40009183906395002</v>
      </c>
      <c r="G30" s="408">
        <v>0.312196751531512</v>
      </c>
      <c r="J30" s="409">
        <v>0.33823946254388398</v>
      </c>
      <c r="K30" s="409">
        <v>0.22662798951107199</v>
      </c>
      <c r="N30" s="410">
        <v>0.32115151763245298</v>
      </c>
      <c r="O30" s="410">
        <v>0</v>
      </c>
      <c r="P30" s="410">
        <v>0.38227346995404599</v>
      </c>
      <c r="Q30" s="410">
        <v>0.25378534170379902</v>
      </c>
      <c r="T30" s="411">
        <v>0.32723026451980097</v>
      </c>
      <c r="U30" s="411">
        <v>0.49979992992757499</v>
      </c>
      <c r="X30" s="412">
        <v>0.34160104428372701</v>
      </c>
      <c r="Y30" s="412">
        <v>0.37371211977329299</v>
      </c>
      <c r="Z30" s="412">
        <v>0.324646743602863</v>
      </c>
    </row>
    <row r="31" spans="1:26" x14ac:dyDescent="0.3">
      <c r="A31" s="3" t="s">
        <v>59</v>
      </c>
      <c r="C31" s="408">
        <v>0.57654727051547106</v>
      </c>
      <c r="D31" s="408">
        <v>0.498680282761372</v>
      </c>
      <c r="E31" s="408">
        <v>0.50593219881479801</v>
      </c>
      <c r="F31" s="408">
        <v>0.52952345334017603</v>
      </c>
      <c r="G31" s="408">
        <v>0.30554819762462798</v>
      </c>
      <c r="J31" s="409">
        <v>0.42826589586610497</v>
      </c>
      <c r="K31" s="409">
        <v>0.18447825005625201</v>
      </c>
      <c r="N31" s="410">
        <v>0.32183401200286399</v>
      </c>
      <c r="O31" s="410">
        <v>3.1091811864398598E-2</v>
      </c>
      <c r="P31" s="410">
        <v>0.41595963056216501</v>
      </c>
      <c r="Q31" s="410">
        <v>0.37767362337687599</v>
      </c>
      <c r="T31" s="411">
        <v>0.32723026451980097</v>
      </c>
      <c r="U31" s="411">
        <v>0.50337248124943001</v>
      </c>
      <c r="X31" s="412">
        <v>0.34929909598589598</v>
      </c>
      <c r="Y31" s="412">
        <v>0.32496706067242798</v>
      </c>
      <c r="Z31" s="412">
        <v>0.31198642491082901</v>
      </c>
    </row>
    <row r="35" spans="1:26" x14ac:dyDescent="0.3">
      <c r="A35" s="1" t="s">
        <v>97</v>
      </c>
      <c r="C35" s="1" t="s">
        <v>36</v>
      </c>
      <c r="D35" s="1" t="s">
        <v>37</v>
      </c>
      <c r="E35" s="1" t="s">
        <v>38</v>
      </c>
      <c r="F35" s="1" t="s">
        <v>39</v>
      </c>
      <c r="G35" s="1" t="s">
        <v>40</v>
      </c>
      <c r="J35" s="1" t="s">
        <v>41</v>
      </c>
      <c r="K35" s="1" t="s">
        <v>42</v>
      </c>
      <c r="N35" s="1" t="s">
        <v>43</v>
      </c>
      <c r="O35" s="1" t="s">
        <v>25</v>
      </c>
      <c r="P35" s="1" t="s">
        <v>26</v>
      </c>
      <c r="Q35" s="1" t="s">
        <v>27</v>
      </c>
      <c r="T35" s="1" t="s">
        <v>28</v>
      </c>
      <c r="U35" s="1" t="s">
        <v>44</v>
      </c>
      <c r="X35" s="1" t="s">
        <v>30</v>
      </c>
      <c r="Y35" s="1" t="s">
        <v>45</v>
      </c>
      <c r="Z35" s="1" t="s">
        <v>32</v>
      </c>
    </row>
    <row r="36" spans="1:26" x14ac:dyDescent="0.3">
      <c r="A36" s="2" t="s">
        <v>46</v>
      </c>
    </row>
    <row r="37" spans="1:26" x14ac:dyDescent="0.3">
      <c r="A37" s="3" t="s">
        <v>50</v>
      </c>
      <c r="C37" s="408">
        <v>0.28041187774853199</v>
      </c>
      <c r="D37" s="408">
        <v>0.31049403531054498</v>
      </c>
      <c r="E37" s="408">
        <v>0.30380878548757101</v>
      </c>
      <c r="F37" s="408">
        <v>0.300138849771449</v>
      </c>
      <c r="G37" s="408">
        <v>0.32414017193179101</v>
      </c>
      <c r="J37" s="409">
        <v>0.35210531231872899</v>
      </c>
      <c r="K37" s="409">
        <v>0.33479024748568598</v>
      </c>
      <c r="N37" s="410">
        <v>0.27049285614836199</v>
      </c>
      <c r="O37" s="410">
        <v>1.6525276734753201E-2</v>
      </c>
      <c r="P37" s="410">
        <v>0.196716800057395</v>
      </c>
      <c r="Q37" s="410">
        <v>0.16295949105858301</v>
      </c>
      <c r="T37" s="411">
        <v>0.28291423026102502</v>
      </c>
      <c r="U37" s="411">
        <v>1.34834530143794E-2</v>
      </c>
      <c r="X37" s="412">
        <v>0.236470883338146</v>
      </c>
      <c r="Y37" s="412">
        <v>0.297581090973698</v>
      </c>
      <c r="Z37" s="412">
        <v>0.28723982038291301</v>
      </c>
    </row>
    <row r="38" spans="1:26" x14ac:dyDescent="0.3">
      <c r="A38" s="3" t="s">
        <v>51</v>
      </c>
      <c r="C38" s="408">
        <v>0.29269834998915001</v>
      </c>
      <c r="D38" s="408">
        <v>0.29406113600827</v>
      </c>
      <c r="E38" s="408">
        <v>0.30650789554761998</v>
      </c>
      <c r="F38" s="408">
        <v>0.30332473849634201</v>
      </c>
      <c r="G38" s="408">
        <v>0.31123171602451699</v>
      </c>
      <c r="J38" s="409">
        <v>0.35993567413267002</v>
      </c>
      <c r="K38" s="409">
        <v>0.332798326694275</v>
      </c>
      <c r="N38" s="410">
        <v>0.27873534232283997</v>
      </c>
      <c r="O38" s="410">
        <v>8.5022930648569403E-2</v>
      </c>
      <c r="P38" s="410">
        <v>0.22155761202065</v>
      </c>
      <c r="Q38" s="410">
        <v>0.19624433315204501</v>
      </c>
      <c r="T38" s="411">
        <v>0.28291423026102502</v>
      </c>
      <c r="U38" s="411">
        <v>0</v>
      </c>
      <c r="X38" s="412">
        <v>0.26496135121021203</v>
      </c>
      <c r="Y38" s="412">
        <v>0.30625692452978198</v>
      </c>
      <c r="Z38" s="412">
        <v>0.29920814623220099</v>
      </c>
    </row>
    <row r="39" spans="1:26" x14ac:dyDescent="0.3">
      <c r="A39" s="3" t="s">
        <v>52</v>
      </c>
      <c r="C39" s="408">
        <v>0.29210098144692698</v>
      </c>
      <c r="D39" s="408">
        <v>0.29850820387153298</v>
      </c>
      <c r="E39" s="408">
        <v>0.30866397018789699</v>
      </c>
      <c r="F39" s="408">
        <v>0.30733170257777398</v>
      </c>
      <c r="G39" s="408">
        <v>0.32707072136534598</v>
      </c>
      <c r="J39" s="409">
        <v>0.36683919624389499</v>
      </c>
      <c r="K39" s="409">
        <v>0.33041398810836098</v>
      </c>
      <c r="N39" s="410">
        <v>0.28651346307903802</v>
      </c>
      <c r="O39" s="410">
        <v>0.15352058456238599</v>
      </c>
      <c r="P39" s="410">
        <v>0.24563431546225201</v>
      </c>
      <c r="Q39" s="410">
        <v>0.229529782395761</v>
      </c>
      <c r="T39" s="411">
        <v>0.324021426110918</v>
      </c>
      <c r="U39" s="411">
        <v>1.30111027495446E-2</v>
      </c>
      <c r="X39" s="412">
        <v>0.27977639450368602</v>
      </c>
      <c r="Y39" s="412">
        <v>0.30972725795221601</v>
      </c>
      <c r="Z39" s="412">
        <v>0.31117647208148902</v>
      </c>
    </row>
    <row r="40" spans="1:26" x14ac:dyDescent="0.3">
      <c r="A40" s="3" t="s">
        <v>53</v>
      </c>
      <c r="C40" s="408">
        <v>0.295270829044742</v>
      </c>
      <c r="D40" s="408">
        <v>0.30494670308697602</v>
      </c>
      <c r="E40" s="408">
        <v>0.30924155232984202</v>
      </c>
      <c r="F40" s="408">
        <v>0.31211376149262599</v>
      </c>
      <c r="G40" s="408">
        <v>0.324451784768019</v>
      </c>
      <c r="J40" s="409">
        <v>0.37277160438941198</v>
      </c>
      <c r="K40" s="409">
        <v>0.32892026687457898</v>
      </c>
      <c r="N40" s="410">
        <v>0.29992201453188599</v>
      </c>
      <c r="O40" s="410">
        <v>0.25319788834635798</v>
      </c>
      <c r="P40" s="410">
        <v>0.26647831218239398</v>
      </c>
      <c r="Q40" s="410">
        <v>0.26331813174406699</v>
      </c>
      <c r="T40" s="411">
        <v>0.324021426110918</v>
      </c>
      <c r="U40" s="411">
        <v>3.6929202523460201E-3</v>
      </c>
      <c r="X40" s="412">
        <v>0.28775372550786399</v>
      </c>
      <c r="Y40" s="412">
        <v>0.31927067486390898</v>
      </c>
      <c r="Z40" s="412">
        <v>0.32314479793077699</v>
      </c>
    </row>
    <row r="41" spans="1:26" x14ac:dyDescent="0.3">
      <c r="A41" s="3" t="s">
        <v>54</v>
      </c>
      <c r="C41" s="408">
        <v>0.31032875234825302</v>
      </c>
      <c r="D41" s="408">
        <v>0.30366561914125301</v>
      </c>
      <c r="E41" s="408">
        <v>0.309835445829034</v>
      </c>
      <c r="F41" s="408">
        <v>0.31324235541305101</v>
      </c>
      <c r="G41" s="408">
        <v>0.32600584806125898</v>
      </c>
      <c r="J41" s="409">
        <v>0.248708214836939</v>
      </c>
      <c r="K41" s="409">
        <v>0.32733128426147501</v>
      </c>
      <c r="N41" s="410">
        <v>0.312692063534598</v>
      </c>
      <c r="O41" s="410">
        <v>0.323699143546051</v>
      </c>
      <c r="P41" s="410">
        <v>0.28743001901099902</v>
      </c>
      <c r="Q41" s="410">
        <v>0.288251466002236</v>
      </c>
      <c r="T41" s="411">
        <v>0.324021426110918</v>
      </c>
      <c r="U41" s="411">
        <v>0.32377463607777401</v>
      </c>
      <c r="X41" s="412">
        <v>0.30370838751622098</v>
      </c>
      <c r="Y41" s="412">
        <v>0.32100584157512602</v>
      </c>
      <c r="Z41" s="412">
        <v>0.33511312378006503</v>
      </c>
    </row>
    <row r="42" spans="1:26" x14ac:dyDescent="0.3">
      <c r="A42" s="3" t="s">
        <v>55</v>
      </c>
      <c r="C42" s="408">
        <v>0.31420068201093998</v>
      </c>
      <c r="D42" s="408">
        <v>0.30373811202291401</v>
      </c>
      <c r="E42" s="408">
        <v>0.30676900944367202</v>
      </c>
      <c r="F42" s="408">
        <v>0.30718976285896599</v>
      </c>
      <c r="G42" s="408">
        <v>0.30497919610919799</v>
      </c>
      <c r="J42" s="409">
        <v>0.25477207579803202</v>
      </c>
      <c r="K42" s="409">
        <v>0.32574920490978798</v>
      </c>
      <c r="N42" s="410">
        <v>0.32354660518690398</v>
      </c>
      <c r="O42" s="410">
        <v>0.48688655390088198</v>
      </c>
      <c r="P42" s="410">
        <v>0.31061820931030998</v>
      </c>
      <c r="Q42" s="410">
        <v>0.30678662184747202</v>
      </c>
      <c r="T42" s="411">
        <v>0.324021426110918</v>
      </c>
      <c r="U42" s="411">
        <v>0.29843948550935401</v>
      </c>
      <c r="X42" s="412">
        <v>0.31966304952457802</v>
      </c>
      <c r="Y42" s="412">
        <v>0.33141684184242698</v>
      </c>
      <c r="Z42" s="412">
        <v>0.34451680837593401</v>
      </c>
    </row>
    <row r="43" spans="1:26" x14ac:dyDescent="0.3">
      <c r="A43" s="3" t="s">
        <v>56</v>
      </c>
      <c r="C43" s="408">
        <v>0.31539357692047199</v>
      </c>
      <c r="D43" s="408">
        <v>0.31391450111380198</v>
      </c>
      <c r="E43" s="408">
        <v>0.31160224008070397</v>
      </c>
      <c r="F43" s="408">
        <v>0.313311185297099</v>
      </c>
      <c r="G43" s="408">
        <v>0.30047451277044201</v>
      </c>
      <c r="J43" s="409">
        <v>0.26899639030300898</v>
      </c>
      <c r="K43" s="409">
        <v>0.312918491731208</v>
      </c>
      <c r="N43" s="410">
        <v>0.332775867875228</v>
      </c>
      <c r="O43" s="410">
        <v>0.53270574636327195</v>
      </c>
      <c r="P43" s="410">
        <v>0.33834876585277501</v>
      </c>
      <c r="Q43" s="410">
        <v>0.35421991987752099</v>
      </c>
      <c r="T43" s="411">
        <v>0.324021426110918</v>
      </c>
      <c r="U43" s="411">
        <v>0.32845519779295701</v>
      </c>
      <c r="X43" s="412">
        <v>0.33561771153293501</v>
      </c>
      <c r="Y43" s="412">
        <v>0.304521757818566</v>
      </c>
      <c r="Z43" s="412">
        <v>0.32058015667735801</v>
      </c>
    </row>
    <row r="44" spans="1:26" x14ac:dyDescent="0.3">
      <c r="A44" s="3" t="s">
        <v>57</v>
      </c>
      <c r="C44" s="408">
        <v>0.331460179781709</v>
      </c>
      <c r="D44" s="408">
        <v>0.32847883908310599</v>
      </c>
      <c r="E44" s="408">
        <v>0.32156650047507601</v>
      </c>
      <c r="F44" s="408">
        <v>0.32242760151561001</v>
      </c>
      <c r="G44" s="408">
        <v>0.314625503122832</v>
      </c>
      <c r="J44" s="409">
        <v>0.28431888276673301</v>
      </c>
      <c r="K44" s="409">
        <v>0.29999014401521901</v>
      </c>
      <c r="N44" s="410">
        <v>0.34113444540427601</v>
      </c>
      <c r="O44" s="410">
        <v>0.497294167872878</v>
      </c>
      <c r="P44" s="410">
        <v>0.37071509881081499</v>
      </c>
      <c r="Q44" s="410">
        <v>0.41354891830637303</v>
      </c>
      <c r="T44" s="411">
        <v>0.324021426110918</v>
      </c>
      <c r="U44" s="411">
        <v>0.40343006710221302</v>
      </c>
      <c r="X44" s="412">
        <v>0.35157237354129101</v>
      </c>
      <c r="Y44" s="412">
        <v>0.32187342493073501</v>
      </c>
      <c r="Z44" s="412">
        <v>0.33425824336225801</v>
      </c>
    </row>
    <row r="45" spans="1:26" x14ac:dyDescent="0.3">
      <c r="A45" s="3" t="s">
        <v>58</v>
      </c>
      <c r="C45" s="408">
        <v>0.35056437770085103</v>
      </c>
      <c r="D45" s="408">
        <v>0.34279926688838502</v>
      </c>
      <c r="E45" s="408">
        <v>0.33324311314793398</v>
      </c>
      <c r="F45" s="408">
        <v>0.331748589814363</v>
      </c>
      <c r="G45" s="408">
        <v>0.321220226208562</v>
      </c>
      <c r="J45" s="409">
        <v>0.30132577320223802</v>
      </c>
      <c r="K45" s="409">
        <v>0.28728342223790598</v>
      </c>
      <c r="N45" s="410">
        <v>0.34868038345133301</v>
      </c>
      <c r="O45" s="410">
        <v>0.17861613150716399</v>
      </c>
      <c r="P45" s="410">
        <v>0.39709549783397202</v>
      </c>
      <c r="Q45" s="410">
        <v>0.34928758126619402</v>
      </c>
      <c r="T45" s="411">
        <v>0.324021426110918</v>
      </c>
      <c r="U45" s="411">
        <v>0.47840493641146897</v>
      </c>
      <c r="X45" s="412">
        <v>0.367527035549648</v>
      </c>
      <c r="Y45" s="412">
        <v>0.32447617499755999</v>
      </c>
      <c r="Z45" s="412">
        <v>0.30861183082806998</v>
      </c>
    </row>
    <row r="46" spans="1:26" x14ac:dyDescent="0.3">
      <c r="A46" s="3" t="s">
        <v>59</v>
      </c>
      <c r="C46" s="408">
        <v>0.36868504677784603</v>
      </c>
      <c r="D46" s="408">
        <v>0.35580923929271902</v>
      </c>
      <c r="E46" s="408">
        <v>0.34812666701827799</v>
      </c>
      <c r="F46" s="408">
        <v>0.34839071575790398</v>
      </c>
      <c r="G46" s="408">
        <v>0.306716568955609</v>
      </c>
      <c r="J46" s="409">
        <v>0.31965669265659602</v>
      </c>
      <c r="K46" s="409">
        <v>0.27585624991559199</v>
      </c>
      <c r="N46" s="410">
        <v>0.354891270920834</v>
      </c>
      <c r="O46" s="410">
        <v>0</v>
      </c>
      <c r="P46" s="410">
        <v>0.43837623488331801</v>
      </c>
      <c r="Q46" s="410">
        <v>0.46605664202281899</v>
      </c>
      <c r="T46" s="411">
        <v>0.324021426110918</v>
      </c>
      <c r="U46" s="411">
        <v>0.55337980572072598</v>
      </c>
      <c r="X46" s="412">
        <v>0.38348169755800499</v>
      </c>
      <c r="Y46" s="412">
        <v>0.32447617499755999</v>
      </c>
      <c r="Z46" s="412">
        <v>0.293223983307557</v>
      </c>
    </row>
    <row r="50" spans="1:26" x14ac:dyDescent="0.3">
      <c r="A50" s="1" t="s">
        <v>98</v>
      </c>
      <c r="C50" s="1" t="s">
        <v>36</v>
      </c>
      <c r="D50" s="1" t="s">
        <v>37</v>
      </c>
      <c r="E50" s="1" t="s">
        <v>38</v>
      </c>
      <c r="F50" s="1" t="s">
        <v>39</v>
      </c>
      <c r="G50" s="1" t="s">
        <v>40</v>
      </c>
      <c r="J50" s="1" t="s">
        <v>41</v>
      </c>
      <c r="K50" s="1" t="s">
        <v>42</v>
      </c>
      <c r="N50" s="1" t="s">
        <v>43</v>
      </c>
      <c r="O50" s="1" t="s">
        <v>25</v>
      </c>
      <c r="P50" s="1" t="s">
        <v>26</v>
      </c>
      <c r="Q50" s="1" t="s">
        <v>27</v>
      </c>
      <c r="T50" s="1" t="s">
        <v>28</v>
      </c>
      <c r="U50" s="1" t="s">
        <v>44</v>
      </c>
      <c r="X50" s="1" t="s">
        <v>30</v>
      </c>
      <c r="Y50" s="1" t="s">
        <v>45</v>
      </c>
      <c r="Z50" s="1" t="s">
        <v>32</v>
      </c>
    </row>
    <row r="51" spans="1:26" x14ac:dyDescent="0.3">
      <c r="A51" s="2" t="s">
        <v>46</v>
      </c>
    </row>
    <row r="52" spans="1:26" x14ac:dyDescent="0.3">
      <c r="A52" s="3" t="s">
        <v>50</v>
      </c>
      <c r="C52" s="408">
        <v>0.249250044351813</v>
      </c>
      <c r="D52" s="408">
        <v>0.24899266080448501</v>
      </c>
      <c r="E52" s="408">
        <v>0.249632540208514</v>
      </c>
      <c r="F52" s="408">
        <v>0.25664108607542202</v>
      </c>
      <c r="G52" s="408">
        <v>0.35547476119920401</v>
      </c>
      <c r="J52" s="409">
        <v>0.24225515430285099</v>
      </c>
      <c r="K52" s="409">
        <v>0.363296262667474</v>
      </c>
      <c r="N52" s="410">
        <v>0.274571970544019</v>
      </c>
      <c r="O52" s="410">
        <v>0.48014622213532798</v>
      </c>
      <c r="P52" s="410">
        <v>0.18999627810431</v>
      </c>
      <c r="Q52" s="410">
        <v>0.240001720997325</v>
      </c>
      <c r="T52" s="411">
        <v>0.30613130003656902</v>
      </c>
      <c r="U52" s="411">
        <v>0.80380748551019598</v>
      </c>
      <c r="X52" s="412">
        <v>0.24384623440223399</v>
      </c>
      <c r="Y52" s="412">
        <v>0.27260445930928001</v>
      </c>
      <c r="Z52" s="412">
        <v>0.23205568601777199</v>
      </c>
    </row>
    <row r="53" spans="1:26" x14ac:dyDescent="0.3">
      <c r="A53" s="3" t="s">
        <v>51</v>
      </c>
      <c r="C53" s="408">
        <v>0.24007739927976099</v>
      </c>
      <c r="D53" s="408">
        <v>0.23571843525757299</v>
      </c>
      <c r="E53" s="408">
        <v>0.24500723750727599</v>
      </c>
      <c r="F53" s="408">
        <v>0.25146692356377998</v>
      </c>
      <c r="G53" s="408">
        <v>0.34633183154935698</v>
      </c>
      <c r="J53" s="409">
        <v>0.25264865927699998</v>
      </c>
      <c r="K53" s="409">
        <v>0.36192655516348299</v>
      </c>
      <c r="N53" s="410">
        <v>0.284845635102697</v>
      </c>
      <c r="O53" s="410">
        <v>0.24007465998546301</v>
      </c>
      <c r="P53" s="410">
        <v>0.21439814934065701</v>
      </c>
      <c r="Q53" s="410">
        <v>0.25088037294269699</v>
      </c>
      <c r="T53" s="411">
        <v>0.30613130003656902</v>
      </c>
      <c r="U53" s="411">
        <v>0.29743160507870098</v>
      </c>
      <c r="X53" s="412">
        <v>0.26441157947230198</v>
      </c>
      <c r="Y53" s="412">
        <v>0.28050603783998301</v>
      </c>
      <c r="Z53" s="412">
        <v>0.27713125092769902</v>
      </c>
    </row>
    <row r="54" spans="1:26" x14ac:dyDescent="0.3">
      <c r="A54" s="3" t="s">
        <v>52</v>
      </c>
      <c r="C54" s="408">
        <v>0.23455425082515299</v>
      </c>
      <c r="D54" s="408">
        <v>0.238775200468857</v>
      </c>
      <c r="E54" s="408">
        <v>0.24159643990552701</v>
      </c>
      <c r="F54" s="408">
        <v>0.24669412062617099</v>
      </c>
      <c r="G54" s="408">
        <v>0.328787718217112</v>
      </c>
      <c r="J54" s="409">
        <v>0.26270437734822999</v>
      </c>
      <c r="K54" s="409">
        <v>0.36000373293715299</v>
      </c>
      <c r="N54" s="410">
        <v>0.29279943992231899</v>
      </c>
      <c r="O54" s="410">
        <v>0</v>
      </c>
      <c r="P54" s="410">
        <v>0.239791702036247</v>
      </c>
      <c r="Q54" s="410">
        <v>0.26175781873242898</v>
      </c>
      <c r="T54" s="411">
        <v>0.31870190897526801</v>
      </c>
      <c r="U54" s="411">
        <v>0.28715565711053198</v>
      </c>
      <c r="X54" s="412">
        <v>0.272637717500329</v>
      </c>
      <c r="Y54" s="412">
        <v>0.28544452442167301</v>
      </c>
      <c r="Z54" s="412">
        <v>0.322206815837625</v>
      </c>
    </row>
    <row r="55" spans="1:26" x14ac:dyDescent="0.3">
      <c r="A55" s="3" t="s">
        <v>53</v>
      </c>
      <c r="C55" s="408">
        <v>0.23871991339645601</v>
      </c>
      <c r="D55" s="408">
        <v>0.24819241348655999</v>
      </c>
      <c r="E55" s="408">
        <v>0.241341635891341</v>
      </c>
      <c r="F55" s="408">
        <v>0.24579579853406999</v>
      </c>
      <c r="G55" s="408">
        <v>0.33199906344482299</v>
      </c>
      <c r="J55" s="409">
        <v>0.274528863955255</v>
      </c>
      <c r="K55" s="409">
        <v>0.35826111254758902</v>
      </c>
      <c r="N55" s="410">
        <v>0.30235505265700302</v>
      </c>
      <c r="O55" s="410">
        <v>0.17008474398339099</v>
      </c>
      <c r="P55" s="410">
        <v>0.2626667760916</v>
      </c>
      <c r="Q55" s="410">
        <v>0.30127325008373401</v>
      </c>
      <c r="T55" s="411">
        <v>0.31870190897526801</v>
      </c>
      <c r="U55" s="411">
        <v>0.22378731130681601</v>
      </c>
      <c r="X55" s="412">
        <v>0.29379064385811299</v>
      </c>
      <c r="Y55" s="412">
        <v>0.28840761637068701</v>
      </c>
      <c r="Z55" s="412">
        <v>0.36728238074755198</v>
      </c>
    </row>
    <row r="56" spans="1:26" x14ac:dyDescent="0.3">
      <c r="A56" s="3" t="s">
        <v>54</v>
      </c>
      <c r="C56" s="408">
        <v>0.25082680105125299</v>
      </c>
      <c r="D56" s="408">
        <v>0.26059823125318499</v>
      </c>
      <c r="E56" s="408">
        <v>0.24825972761338</v>
      </c>
      <c r="F56" s="408">
        <v>0.25634293751486498</v>
      </c>
      <c r="G56" s="408">
        <v>0.32949503186034901</v>
      </c>
      <c r="J56" s="409">
        <v>0.223863306034361</v>
      </c>
      <c r="K56" s="409">
        <v>0.35516427778443199</v>
      </c>
      <c r="N56" s="410">
        <v>0.31146878734615302</v>
      </c>
      <c r="O56" s="410">
        <v>0.29091285608661799</v>
      </c>
      <c r="P56" s="410">
        <v>0.28405582434979998</v>
      </c>
      <c r="Q56" s="410">
        <v>0.32054220141317202</v>
      </c>
      <c r="T56" s="411">
        <v>0.31870190897526801</v>
      </c>
      <c r="U56" s="411">
        <v>0.19809744138638999</v>
      </c>
      <c r="X56" s="412">
        <v>0.307892594763302</v>
      </c>
      <c r="Y56" s="412">
        <v>0.29532149758505299</v>
      </c>
      <c r="Z56" s="412">
        <v>0.41235794565747902</v>
      </c>
    </row>
    <row r="57" spans="1:26" x14ac:dyDescent="0.3">
      <c r="A57" s="3" t="s">
        <v>55</v>
      </c>
      <c r="C57" s="408">
        <v>0.23737596474261799</v>
      </c>
      <c r="D57" s="408">
        <v>0.26102811221676298</v>
      </c>
      <c r="E57" s="408">
        <v>0.24291661840393799</v>
      </c>
      <c r="F57" s="408">
        <v>0.24659488393363399</v>
      </c>
      <c r="G57" s="408">
        <v>0.30448185704814901</v>
      </c>
      <c r="J57" s="409">
        <v>0.23152321436495599</v>
      </c>
      <c r="K57" s="409">
        <v>0.35185199563202602</v>
      </c>
      <c r="N57" s="410">
        <v>0.32074822630237798</v>
      </c>
      <c r="O57" s="410">
        <v>0.41665396334843902</v>
      </c>
      <c r="P57" s="410">
        <v>0.310297586281225</v>
      </c>
      <c r="Q57" s="410">
        <v>0.31469430373248097</v>
      </c>
      <c r="T57" s="411">
        <v>0.31870190897526801</v>
      </c>
      <c r="U57" s="411">
        <v>0.1604189655031</v>
      </c>
      <c r="X57" s="412">
        <v>0.321994545668492</v>
      </c>
      <c r="Y57" s="412">
        <v>0.30421077343209502</v>
      </c>
      <c r="Z57" s="412">
        <v>0.42070527249265099</v>
      </c>
    </row>
    <row r="58" spans="1:26" x14ac:dyDescent="0.3">
      <c r="A58" s="3" t="s">
        <v>56</v>
      </c>
      <c r="C58" s="408">
        <v>0.28063976732615098</v>
      </c>
      <c r="D58" s="408">
        <v>0.27810503626113697</v>
      </c>
      <c r="E58" s="408">
        <v>0.28160862877776799</v>
      </c>
      <c r="F58" s="408">
        <v>0.28271481279702498</v>
      </c>
      <c r="G58" s="408">
        <v>0.285216799191016</v>
      </c>
      <c r="J58" s="409">
        <v>0.27485750604551901</v>
      </c>
      <c r="K58" s="409">
        <v>0.30343642872514198</v>
      </c>
      <c r="N58" s="410">
        <v>0.32947531770168498</v>
      </c>
      <c r="O58" s="410">
        <v>0.46813308045331697</v>
      </c>
      <c r="P58" s="410">
        <v>0.338965558433104</v>
      </c>
      <c r="Q58" s="410">
        <v>0.36412847402185999</v>
      </c>
      <c r="T58" s="411">
        <v>0.31870190897526801</v>
      </c>
      <c r="U58" s="411">
        <v>0.208944275352792</v>
      </c>
      <c r="X58" s="412">
        <v>0.33609649657368101</v>
      </c>
      <c r="Y58" s="412">
        <v>0.27655524857463099</v>
      </c>
      <c r="Z58" s="412">
        <v>0.248750339688115</v>
      </c>
    </row>
    <row r="59" spans="1:26" x14ac:dyDescent="0.3">
      <c r="A59" s="3" t="s">
        <v>57</v>
      </c>
      <c r="C59" s="408">
        <v>0.33216852549730103</v>
      </c>
      <c r="D59" s="408">
        <v>0.33477269679002603</v>
      </c>
      <c r="E59" s="408">
        <v>0.33525943794867402</v>
      </c>
      <c r="F59" s="408">
        <v>0.332447583922584</v>
      </c>
      <c r="G59" s="408">
        <v>0.28913034391393699</v>
      </c>
      <c r="J59" s="409">
        <v>0.326729690312696</v>
      </c>
      <c r="K59" s="409">
        <v>0.25658899885813902</v>
      </c>
      <c r="N59" s="410">
        <v>0.33847858287945098</v>
      </c>
      <c r="O59" s="410">
        <v>0.42679403977500402</v>
      </c>
      <c r="P59" s="410">
        <v>0.372606505783526</v>
      </c>
      <c r="Q59" s="410">
        <v>0.40311111125992299</v>
      </c>
      <c r="T59" s="411">
        <v>0.31870190897526801</v>
      </c>
      <c r="U59" s="411">
        <v>0.13929618356852799</v>
      </c>
      <c r="X59" s="412">
        <v>0.35019844747887102</v>
      </c>
      <c r="Y59" s="412">
        <v>0.32198932512617801</v>
      </c>
      <c r="Z59" s="412">
        <v>0.25375873578921798</v>
      </c>
    </row>
    <row r="60" spans="1:26" x14ac:dyDescent="0.3">
      <c r="A60" s="3" t="s">
        <v>58</v>
      </c>
      <c r="C60" s="408">
        <v>0.41878807916238497</v>
      </c>
      <c r="D60" s="408">
        <v>0.41472518123000202</v>
      </c>
      <c r="E60" s="408">
        <v>0.41103686158559399</v>
      </c>
      <c r="F60" s="408">
        <v>0.40505966845554098</v>
      </c>
      <c r="G60" s="408">
        <v>0.29515095133774999</v>
      </c>
      <c r="J60" s="409">
        <v>0.40744553520391902</v>
      </c>
      <c r="K60" s="409">
        <v>0.21015560628636901</v>
      </c>
      <c r="N60" s="410">
        <v>0.346100979164921</v>
      </c>
      <c r="O60" s="410">
        <v>0.15182803379841101</v>
      </c>
      <c r="P60" s="410">
        <v>0.40255887477434399</v>
      </c>
      <c r="Q60" s="410">
        <v>0.30732485291988099</v>
      </c>
      <c r="T60" s="411">
        <v>0.31870190897526801</v>
      </c>
      <c r="U60" s="411">
        <v>6.9648091784264093E-2</v>
      </c>
      <c r="X60" s="412">
        <v>0.36430039838405998</v>
      </c>
      <c r="Y60" s="412">
        <v>0.39804201848420201</v>
      </c>
      <c r="Z60" s="412">
        <v>0.27880071629473302</v>
      </c>
    </row>
    <row r="61" spans="1:26" x14ac:dyDescent="0.3">
      <c r="A61" s="3" t="s">
        <v>59</v>
      </c>
      <c r="C61" s="408">
        <v>0.53338060310249702</v>
      </c>
      <c r="D61" s="408">
        <v>0.51610768693958398</v>
      </c>
      <c r="E61" s="408">
        <v>0.52890966665301198</v>
      </c>
      <c r="F61" s="408">
        <v>0.51824997899348602</v>
      </c>
      <c r="G61" s="408">
        <v>0.28641224685250799</v>
      </c>
      <c r="J61" s="409">
        <v>0.53016301856998305</v>
      </c>
      <c r="K61" s="409">
        <v>0.164477448899114</v>
      </c>
      <c r="N61" s="410">
        <v>0.35145875046702801</v>
      </c>
      <c r="O61" s="410">
        <v>1.7625056210825999E-2</v>
      </c>
      <c r="P61" s="410">
        <v>0.44573730293004998</v>
      </c>
      <c r="Q61" s="410">
        <v>0.35896935660510199</v>
      </c>
      <c r="T61" s="411">
        <v>0.31870190897526801</v>
      </c>
      <c r="U61" s="411">
        <v>0</v>
      </c>
      <c r="X61" s="412">
        <v>0.37840234928924998</v>
      </c>
      <c r="Y61" s="412">
        <v>0.40495589969856699</v>
      </c>
      <c r="Z61" s="412">
        <v>0.28213964702880101</v>
      </c>
    </row>
    <row r="65" spans="1:26" x14ac:dyDescent="0.3">
      <c r="A65" s="1" t="s">
        <v>99</v>
      </c>
      <c r="C65" s="1" t="s">
        <v>36</v>
      </c>
      <c r="D65" s="1" t="s">
        <v>37</v>
      </c>
      <c r="E65" s="1" t="s">
        <v>38</v>
      </c>
      <c r="F65" s="1" t="s">
        <v>39</v>
      </c>
      <c r="G65" s="1" t="s">
        <v>40</v>
      </c>
      <c r="J65" s="1" t="s">
        <v>41</v>
      </c>
      <c r="K65" s="1" t="s">
        <v>42</v>
      </c>
      <c r="N65" s="1" t="s">
        <v>43</v>
      </c>
      <c r="O65" s="1" t="s">
        <v>25</v>
      </c>
      <c r="P65" s="1" t="s">
        <v>26</v>
      </c>
      <c r="Q65" s="1" t="s">
        <v>27</v>
      </c>
      <c r="T65" s="1" t="s">
        <v>28</v>
      </c>
      <c r="U65" s="1" t="s">
        <v>44</v>
      </c>
      <c r="X65" s="1" t="s">
        <v>30</v>
      </c>
      <c r="Y65" s="1" t="s">
        <v>45</v>
      </c>
      <c r="Z65" s="1" t="s">
        <v>32</v>
      </c>
    </row>
    <row r="66" spans="1:26" x14ac:dyDescent="0.3">
      <c r="A66" s="2" t="s">
        <v>46</v>
      </c>
    </row>
    <row r="67" spans="1:26" x14ac:dyDescent="0.3">
      <c r="A67" s="3" t="s">
        <v>50</v>
      </c>
      <c r="C67" s="408">
        <v>0.28896035306338202</v>
      </c>
      <c r="D67" s="408">
        <v>0.34696918915437203</v>
      </c>
      <c r="E67" s="408">
        <v>0.31349583827842198</v>
      </c>
      <c r="F67" s="408">
        <v>0.32232665359817803</v>
      </c>
      <c r="G67" s="408">
        <v>0.32468711559956798</v>
      </c>
      <c r="J67" s="409">
        <v>0.31399392566993201</v>
      </c>
      <c r="K67" s="409">
        <v>0.27232729242092901</v>
      </c>
      <c r="N67" s="410">
        <v>0.28967968401357902</v>
      </c>
      <c r="O67" s="410">
        <v>0.52569933167149796</v>
      </c>
      <c r="P67" s="410">
        <v>0.19367606078209601</v>
      </c>
      <c r="Q67" s="410">
        <v>0.19940676122186901</v>
      </c>
      <c r="T67" s="411">
        <v>0.30344793091699201</v>
      </c>
      <c r="U67" s="411">
        <v>0.62654419228212199</v>
      </c>
      <c r="X67" s="412">
        <v>0.23422691749779601</v>
      </c>
      <c r="Y67" s="412">
        <v>0.25615699767142902</v>
      </c>
      <c r="Z67" s="412">
        <v>0.22637053120324299</v>
      </c>
    </row>
    <row r="68" spans="1:26" x14ac:dyDescent="0.3">
      <c r="A68" s="3" t="s">
        <v>51</v>
      </c>
      <c r="C68" s="408">
        <v>0.32271692363979598</v>
      </c>
      <c r="D68" s="408">
        <v>0.32724369888055399</v>
      </c>
      <c r="E68" s="408">
        <v>0.31861468330041098</v>
      </c>
      <c r="F68" s="408">
        <v>0.32798157722537902</v>
      </c>
      <c r="G68" s="408">
        <v>0.31676363793340301</v>
      </c>
      <c r="J68" s="409">
        <v>0.32722040049277001</v>
      </c>
      <c r="K68" s="409">
        <v>0.27427078538564897</v>
      </c>
      <c r="N68" s="410">
        <v>0.29662168260342903</v>
      </c>
      <c r="O68" s="410">
        <v>0</v>
      </c>
      <c r="P68" s="410">
        <v>0.218716362935713</v>
      </c>
      <c r="Q68" s="410">
        <v>0.24554554902459599</v>
      </c>
      <c r="T68" s="411">
        <v>0.30344793091699201</v>
      </c>
      <c r="U68" s="411">
        <v>0.55545251959175701</v>
      </c>
      <c r="X68" s="412">
        <v>0.264333205093914</v>
      </c>
      <c r="Y68" s="412">
        <v>0.26020869007747999</v>
      </c>
      <c r="Z68" s="412">
        <v>0.25915522882578201</v>
      </c>
    </row>
    <row r="69" spans="1:26" x14ac:dyDescent="0.3">
      <c r="A69" s="3" t="s">
        <v>52</v>
      </c>
      <c r="C69" s="408">
        <v>0.32599525235427901</v>
      </c>
      <c r="D69" s="408">
        <v>0.33208710216036402</v>
      </c>
      <c r="E69" s="408">
        <v>0.32791219727599802</v>
      </c>
      <c r="F69" s="408">
        <v>0.33394944462075099</v>
      </c>
      <c r="G69" s="408">
        <v>0.30519375326613801</v>
      </c>
      <c r="J69" s="409">
        <v>0.34529609691516799</v>
      </c>
      <c r="K69" s="409">
        <v>0.27589020325123798</v>
      </c>
      <c r="N69" s="410">
        <v>0.30232403858794799</v>
      </c>
      <c r="O69" s="410">
        <v>5.3557089841853103E-2</v>
      </c>
      <c r="P69" s="410">
        <v>0.24284922136648199</v>
      </c>
      <c r="Q69" s="410">
        <v>0.27830235630662697</v>
      </c>
      <c r="T69" s="411">
        <v>0.31934282253645402</v>
      </c>
      <c r="U69" s="411">
        <v>0.25741435331291701</v>
      </c>
      <c r="X69" s="412">
        <v>0.27517146862851599</v>
      </c>
      <c r="Y69" s="412">
        <v>0.30027542609287</v>
      </c>
      <c r="Z69" s="412">
        <v>0.29193992644832101</v>
      </c>
    </row>
    <row r="70" spans="1:26" x14ac:dyDescent="0.3">
      <c r="A70" s="3" t="s">
        <v>53</v>
      </c>
      <c r="C70" s="408">
        <v>0.344599358229983</v>
      </c>
      <c r="D70" s="408">
        <v>0.35216683081154398</v>
      </c>
      <c r="E70" s="408">
        <v>0.34162858470559299</v>
      </c>
      <c r="F70" s="408">
        <v>0.343669257819184</v>
      </c>
      <c r="G70" s="408">
        <v>0.295922505674176</v>
      </c>
      <c r="J70" s="409">
        <v>0.36141316123790501</v>
      </c>
      <c r="K70" s="409">
        <v>0.27712682067010602</v>
      </c>
      <c r="N70" s="410">
        <v>0.30787763745982799</v>
      </c>
      <c r="O70" s="410">
        <v>0.204401387638599</v>
      </c>
      <c r="P70" s="410">
        <v>0.26231332324608803</v>
      </c>
      <c r="Q70" s="410">
        <v>0.30779153932626202</v>
      </c>
      <c r="T70" s="411">
        <v>0.31934282253645402</v>
      </c>
      <c r="U70" s="411">
        <v>2.3827428758858699E-2</v>
      </c>
      <c r="X70" s="412">
        <v>0.30286925321694502</v>
      </c>
      <c r="Y70" s="412">
        <v>0.32188445225847401</v>
      </c>
      <c r="Z70" s="412">
        <v>0.324724624070859</v>
      </c>
    </row>
    <row r="71" spans="1:26" x14ac:dyDescent="0.3">
      <c r="A71" s="3" t="s">
        <v>54</v>
      </c>
      <c r="C71" s="408">
        <v>0.34079870886525798</v>
      </c>
      <c r="D71" s="408">
        <v>0.35169567424885501</v>
      </c>
      <c r="E71" s="408">
        <v>0.36248544267609001</v>
      </c>
      <c r="F71" s="408">
        <v>0.354575651944735</v>
      </c>
      <c r="G71" s="408">
        <v>0.30100835502033901</v>
      </c>
      <c r="J71" s="409">
        <v>0.31571018052848099</v>
      </c>
      <c r="K71" s="409">
        <v>0.27817982476748898</v>
      </c>
      <c r="N71" s="410">
        <v>0.31437336471175797</v>
      </c>
      <c r="O71" s="410">
        <v>0.20719927908178201</v>
      </c>
      <c r="P71" s="410">
        <v>0.282593428258058</v>
      </c>
      <c r="Q71" s="410">
        <v>0.32791467844769701</v>
      </c>
      <c r="T71" s="411">
        <v>0.31934282253645402</v>
      </c>
      <c r="U71" s="411">
        <v>0</v>
      </c>
      <c r="X71" s="412">
        <v>0.31430964250346999</v>
      </c>
      <c r="Y71" s="412">
        <v>0.34889573496547899</v>
      </c>
      <c r="Z71" s="412">
        <v>0.357509321693398</v>
      </c>
    </row>
    <row r="72" spans="1:26" x14ac:dyDescent="0.3">
      <c r="A72" s="3" t="s">
        <v>55</v>
      </c>
      <c r="C72" s="408">
        <v>0.339413012627935</v>
      </c>
      <c r="D72" s="408">
        <v>0.35120410532229002</v>
      </c>
      <c r="E72" s="408">
        <v>0.36428495947969203</v>
      </c>
      <c r="F72" s="408">
        <v>0.35291230282175101</v>
      </c>
      <c r="G72" s="408">
        <v>0.31238569878247802</v>
      </c>
      <c r="J72" s="409">
        <v>0.32970045155258698</v>
      </c>
      <c r="K72" s="409">
        <v>0.27891092814153601</v>
      </c>
      <c r="N72" s="410">
        <v>0.32032364921734402</v>
      </c>
      <c r="O72" s="410">
        <v>0.41791155099438398</v>
      </c>
      <c r="P72" s="410">
        <v>0.30633443522906501</v>
      </c>
      <c r="Q72" s="410">
        <v>0.34598775146695998</v>
      </c>
      <c r="T72" s="411">
        <v>0.31934282253645402</v>
      </c>
      <c r="U72" s="411">
        <v>0.28944466738220198</v>
      </c>
      <c r="X72" s="412">
        <v>0.32575003178999401</v>
      </c>
      <c r="Y72" s="412">
        <v>0.35069648714594598</v>
      </c>
      <c r="Z72" s="412">
        <v>0.377804610697827</v>
      </c>
    </row>
    <row r="73" spans="1:26" x14ac:dyDescent="0.3">
      <c r="A73" s="3" t="s">
        <v>56</v>
      </c>
      <c r="C73" s="408">
        <v>0.33085808445727</v>
      </c>
      <c r="D73" s="408">
        <v>0.30257132982717999</v>
      </c>
      <c r="E73" s="408">
        <v>0.31838710988279201</v>
      </c>
      <c r="F73" s="408">
        <v>0.31550903654780899</v>
      </c>
      <c r="G73" s="408">
        <v>0.31632653688046097</v>
      </c>
      <c r="J73" s="409">
        <v>0.30958941331954298</v>
      </c>
      <c r="K73" s="409">
        <v>0.313805142369255</v>
      </c>
      <c r="N73" s="410">
        <v>0.32483594830074602</v>
      </c>
      <c r="O73" s="410">
        <v>0.46167616943515599</v>
      </c>
      <c r="P73" s="410">
        <v>0.33599041277330899</v>
      </c>
      <c r="Q73" s="410">
        <v>0.36665636425061898</v>
      </c>
      <c r="T73" s="411">
        <v>0.31934282253645402</v>
      </c>
      <c r="U73" s="411">
        <v>7.0310445517943798E-2</v>
      </c>
      <c r="X73" s="412">
        <v>0.33719042107651898</v>
      </c>
      <c r="Y73" s="412">
        <v>0.33809122188267698</v>
      </c>
      <c r="Z73" s="412">
        <v>0.330969328379914</v>
      </c>
    </row>
    <row r="74" spans="1:26" x14ac:dyDescent="0.3">
      <c r="A74" s="3" t="s">
        <v>57</v>
      </c>
      <c r="C74" s="408">
        <v>0.30717468670262899</v>
      </c>
      <c r="D74" s="408">
        <v>0.28106308683482201</v>
      </c>
      <c r="E74" s="408">
        <v>0.28954966412962402</v>
      </c>
      <c r="F74" s="408">
        <v>0.28654408942655302</v>
      </c>
      <c r="G74" s="408">
        <v>0.31857953823450902</v>
      </c>
      <c r="J74" s="409">
        <v>0.295092444931289</v>
      </c>
      <c r="K74" s="409">
        <v>0.34844877043692501</v>
      </c>
      <c r="N74" s="410">
        <v>0.32954659020100102</v>
      </c>
      <c r="O74" s="410">
        <v>0.48582977725856502</v>
      </c>
      <c r="P74" s="410">
        <v>0.37202367311419299</v>
      </c>
      <c r="Q74" s="410">
        <v>0.37916204741563703</v>
      </c>
      <c r="T74" s="411">
        <v>0.31934282253645402</v>
      </c>
      <c r="U74" s="411">
        <v>0.14062089103588801</v>
      </c>
      <c r="X74" s="412">
        <v>0.348630810363044</v>
      </c>
      <c r="Y74" s="412">
        <v>0.343943666469195</v>
      </c>
      <c r="Z74" s="412">
        <v>0.31535756760727701</v>
      </c>
    </row>
    <row r="75" spans="1:26" x14ac:dyDescent="0.3">
      <c r="A75" s="3" t="s">
        <v>58</v>
      </c>
      <c r="C75" s="408">
        <v>0.28097001979890301</v>
      </c>
      <c r="D75" s="408">
        <v>0.258241235558403</v>
      </c>
      <c r="E75" s="408">
        <v>0.263947315398391</v>
      </c>
      <c r="F75" s="408">
        <v>0.26148946272274498</v>
      </c>
      <c r="G75" s="408">
        <v>0.335159890044543</v>
      </c>
      <c r="J75" s="409">
        <v>0.28230029228803399</v>
      </c>
      <c r="K75" s="409">
        <v>0.38406088624133</v>
      </c>
      <c r="N75" s="410">
        <v>0.33460433203074902</v>
      </c>
      <c r="O75" s="410">
        <v>3.2083912886361102E-2</v>
      </c>
      <c r="P75" s="410">
        <v>0.40328084711113299</v>
      </c>
      <c r="Q75" s="410">
        <v>0.30331129547518199</v>
      </c>
      <c r="T75" s="411">
        <v>0.31934282253645402</v>
      </c>
      <c r="U75" s="411">
        <v>0.21093133655383201</v>
      </c>
      <c r="X75" s="412">
        <v>0.36007119964956902</v>
      </c>
      <c r="Y75" s="412">
        <v>0.31873313594265701</v>
      </c>
      <c r="Z75" s="412">
        <v>0.34033638484349699</v>
      </c>
    </row>
    <row r="76" spans="1:26" x14ac:dyDescent="0.3">
      <c r="A76" s="3" t="s">
        <v>59</v>
      </c>
      <c r="C76" s="408">
        <v>0.27059492598923401</v>
      </c>
      <c r="D76" s="408">
        <v>0.232275801876974</v>
      </c>
      <c r="E76" s="408">
        <v>0.23872949348342901</v>
      </c>
      <c r="F76" s="408">
        <v>0.24207773579951899</v>
      </c>
      <c r="G76" s="408">
        <v>0.333837253227732</v>
      </c>
      <c r="J76" s="409">
        <v>0.27109378399113399</v>
      </c>
      <c r="K76" s="409">
        <v>0.41848584805293099</v>
      </c>
      <c r="N76" s="410">
        <v>0.33822408843831298</v>
      </c>
      <c r="O76" s="410">
        <v>0.10585595151506499</v>
      </c>
      <c r="P76" s="410">
        <v>0.44636562122548201</v>
      </c>
      <c r="Q76" s="410">
        <v>0.361001999455974</v>
      </c>
      <c r="T76" s="411">
        <v>0.31934282253645402</v>
      </c>
      <c r="U76" s="411">
        <v>0.28124178207177603</v>
      </c>
      <c r="X76" s="412">
        <v>0.37151158893609298</v>
      </c>
      <c r="Y76" s="412">
        <v>0.306578058724505</v>
      </c>
      <c r="Z76" s="412">
        <v>0.30911286329822202</v>
      </c>
    </row>
    <row r="80" spans="1:26" x14ac:dyDescent="0.3">
      <c r="A80" s="1" t="s">
        <v>100</v>
      </c>
      <c r="C80" s="1" t="s">
        <v>36</v>
      </c>
      <c r="D80" s="1" t="s">
        <v>37</v>
      </c>
      <c r="E80" s="1" t="s">
        <v>38</v>
      </c>
      <c r="F80" s="1" t="s">
        <v>39</v>
      </c>
      <c r="G80" s="1" t="s">
        <v>40</v>
      </c>
      <c r="J80" s="1" t="s">
        <v>41</v>
      </c>
      <c r="K80" s="1" t="s">
        <v>42</v>
      </c>
      <c r="N80" s="1" t="s">
        <v>43</v>
      </c>
      <c r="O80" s="1" t="s">
        <v>25</v>
      </c>
      <c r="P80" s="1" t="s">
        <v>26</v>
      </c>
      <c r="Q80" s="1" t="s">
        <v>27</v>
      </c>
      <c r="T80" s="1" t="s">
        <v>28</v>
      </c>
      <c r="U80" s="1" t="s">
        <v>44</v>
      </c>
      <c r="X80" s="1" t="s">
        <v>30</v>
      </c>
      <c r="Y80" s="1" t="s">
        <v>45</v>
      </c>
      <c r="Z80" s="1" t="s">
        <v>32</v>
      </c>
    </row>
    <row r="81" spans="1:26" x14ac:dyDescent="0.3">
      <c r="A81" s="2" t="s">
        <v>46</v>
      </c>
    </row>
    <row r="82" spans="1:26" x14ac:dyDescent="0.3">
      <c r="A82" s="3" t="s">
        <v>50</v>
      </c>
      <c r="C82" s="408">
        <v>0.30725053491912002</v>
      </c>
      <c r="D82" s="408">
        <v>0.345072884413472</v>
      </c>
      <c r="E82" s="408">
        <v>0.31143862530357003</v>
      </c>
      <c r="F82" s="408">
        <v>0.30944360961504302</v>
      </c>
      <c r="G82" s="408">
        <v>0.34332839290587303</v>
      </c>
      <c r="J82" s="409">
        <v>0.32728960473924301</v>
      </c>
      <c r="K82" s="409">
        <v>0.30613426313493097</v>
      </c>
      <c r="N82" s="410">
        <v>0.29984742709013501</v>
      </c>
      <c r="O82" s="410">
        <v>0</v>
      </c>
      <c r="P82" s="410">
        <v>0.206235705351246</v>
      </c>
      <c r="Q82" s="410">
        <v>0.146451263960962</v>
      </c>
      <c r="T82" s="411">
        <v>0.30972475245448899</v>
      </c>
      <c r="U82" s="411">
        <v>7.7616725643386994E-2</v>
      </c>
      <c r="X82" s="412">
        <v>0.26012216835274998</v>
      </c>
      <c r="Y82" s="412">
        <v>0.32498370517369501</v>
      </c>
      <c r="Z82" s="412">
        <v>0.146039972384541</v>
      </c>
    </row>
    <row r="83" spans="1:26" x14ac:dyDescent="0.3">
      <c r="A83" s="3" t="s">
        <v>51</v>
      </c>
      <c r="C83" s="408">
        <v>0.33296630546925998</v>
      </c>
      <c r="D83" s="408">
        <v>0.28642605208067901</v>
      </c>
      <c r="E83" s="408">
        <v>0.31642103318152398</v>
      </c>
      <c r="F83" s="408">
        <v>0.31482108175110501</v>
      </c>
      <c r="G83" s="408">
        <v>0.33768249031672398</v>
      </c>
      <c r="J83" s="409">
        <v>0.34144771239050198</v>
      </c>
      <c r="K83" s="409">
        <v>0.30634443863710797</v>
      </c>
      <c r="N83" s="410">
        <v>0.303501318052391</v>
      </c>
      <c r="O83" s="410">
        <v>0.26034684907561301</v>
      </c>
      <c r="P83" s="410">
        <v>0.22950605538437399</v>
      </c>
      <c r="Q83" s="410">
        <v>0.24592819097430399</v>
      </c>
      <c r="T83" s="411">
        <v>0.30972475245448899</v>
      </c>
      <c r="U83" s="411">
        <v>3.1834985127170798E-2</v>
      </c>
      <c r="X83" s="412">
        <v>0.28965795240873898</v>
      </c>
      <c r="Y83" s="412">
        <v>0.32366263320144401</v>
      </c>
      <c r="Z83" s="412">
        <v>0.21362871993441099</v>
      </c>
    </row>
    <row r="84" spans="1:26" x14ac:dyDescent="0.3">
      <c r="A84" s="3" t="s">
        <v>52</v>
      </c>
      <c r="C84" s="408">
        <v>0.26545762516681498</v>
      </c>
      <c r="D84" s="408">
        <v>0.30036181862977201</v>
      </c>
      <c r="E84" s="408">
        <v>0.32191760001555297</v>
      </c>
      <c r="F84" s="408">
        <v>0.32159544060417899</v>
      </c>
      <c r="G84" s="408">
        <v>0.33272424638703502</v>
      </c>
      <c r="J84" s="409">
        <v>0.35476121238724001</v>
      </c>
      <c r="K84" s="409">
        <v>0.30634454985327197</v>
      </c>
      <c r="N84" s="410">
        <v>0.30624173627408302</v>
      </c>
      <c r="O84" s="410">
        <v>0.32538780883346202</v>
      </c>
      <c r="P84" s="410">
        <v>0.25277640541750102</v>
      </c>
      <c r="Q84" s="410">
        <v>0.26694199758369302</v>
      </c>
      <c r="T84" s="411">
        <v>0.31783273026743403</v>
      </c>
      <c r="U84" s="411">
        <v>0</v>
      </c>
      <c r="X84" s="412">
        <v>0.304684930261787</v>
      </c>
      <c r="Y84" s="412">
        <v>0.32498370517369501</v>
      </c>
      <c r="Z84" s="412">
        <v>0.281217467484282</v>
      </c>
    </row>
    <row r="85" spans="1:26" x14ac:dyDescent="0.3">
      <c r="A85" s="3" t="s">
        <v>53</v>
      </c>
      <c r="C85" s="408">
        <v>0.31014470349915602</v>
      </c>
      <c r="D85" s="408">
        <v>0.33026798016956099</v>
      </c>
      <c r="E85" s="408">
        <v>0.331027493834681</v>
      </c>
      <c r="F85" s="408">
        <v>0.33343209458784201</v>
      </c>
      <c r="G85" s="408">
        <v>0.29636782203635098</v>
      </c>
      <c r="J85" s="409">
        <v>0.36594515353352902</v>
      </c>
      <c r="K85" s="409">
        <v>0.30749128363768102</v>
      </c>
      <c r="N85" s="410">
        <v>0.31080909997690298</v>
      </c>
      <c r="O85" s="410">
        <v>0.33084058805007099</v>
      </c>
      <c r="P85" s="410">
        <v>0.27232247294356199</v>
      </c>
      <c r="Q85" s="410">
        <v>0.29524265964929802</v>
      </c>
      <c r="T85" s="411">
        <v>0.31783273026743403</v>
      </c>
      <c r="U85" s="411">
        <v>6.1850828247074101E-2</v>
      </c>
      <c r="X85" s="412">
        <v>0.32230276636535898</v>
      </c>
      <c r="Y85" s="412">
        <v>0.32498370517369501</v>
      </c>
      <c r="Z85" s="412">
        <v>0.34880621503415199</v>
      </c>
    </row>
    <row r="86" spans="1:26" x14ac:dyDescent="0.3">
      <c r="A86" s="3" t="s">
        <v>54</v>
      </c>
      <c r="C86" s="408">
        <v>0.32863187700490998</v>
      </c>
      <c r="D86" s="408">
        <v>0.333156313873684</v>
      </c>
      <c r="E86" s="408">
        <v>0.32413533976991099</v>
      </c>
      <c r="F86" s="408">
        <v>0.32527295173448301</v>
      </c>
      <c r="G86" s="408">
        <v>0.308201342878965</v>
      </c>
      <c r="J86" s="409">
        <v>0.28217337654008801</v>
      </c>
      <c r="K86" s="409">
        <v>0.30809337069720699</v>
      </c>
      <c r="N86" s="410">
        <v>0.31455433821321499</v>
      </c>
      <c r="O86" s="410">
        <v>0.36886787417643102</v>
      </c>
      <c r="P86" s="410">
        <v>0.29093000043412598</v>
      </c>
      <c r="Q86" s="410">
        <v>0.33528054697399601</v>
      </c>
      <c r="T86" s="411">
        <v>0.31783273026743403</v>
      </c>
      <c r="U86" s="411">
        <v>0.11521232712690301</v>
      </c>
      <c r="X86" s="412">
        <v>0.32437545296578002</v>
      </c>
      <c r="Y86" s="412">
        <v>0.31837834531244102</v>
      </c>
      <c r="Z86" s="412">
        <v>0.41639496258402198</v>
      </c>
    </row>
    <row r="87" spans="1:26" x14ac:dyDescent="0.3">
      <c r="A87" s="3" t="s">
        <v>55</v>
      </c>
      <c r="C87" s="408">
        <v>0.33097350769879602</v>
      </c>
      <c r="D87" s="408">
        <v>0.33334248065844302</v>
      </c>
      <c r="E87" s="408">
        <v>0.31894210378069199</v>
      </c>
      <c r="F87" s="408">
        <v>0.32106543174547503</v>
      </c>
      <c r="G87" s="408">
        <v>0.30846033337851803</v>
      </c>
      <c r="J87" s="409">
        <v>0.28841713466942198</v>
      </c>
      <c r="K87" s="409">
        <v>0.308984889113049</v>
      </c>
      <c r="N87" s="410">
        <v>0.31738610370896397</v>
      </c>
      <c r="O87" s="410">
        <v>0.37443093164073898</v>
      </c>
      <c r="P87" s="410">
        <v>0.31049201153765899</v>
      </c>
      <c r="Q87" s="410">
        <v>0.34075471878303698</v>
      </c>
      <c r="T87" s="411">
        <v>0.31783273026743403</v>
      </c>
      <c r="U87" s="411">
        <v>0.157052593294041</v>
      </c>
      <c r="X87" s="412">
        <v>0.3264481395662</v>
      </c>
      <c r="Y87" s="412">
        <v>0.330267993062698</v>
      </c>
      <c r="Z87" s="412">
        <v>0.43691297523308997</v>
      </c>
    </row>
    <row r="88" spans="1:26" x14ac:dyDescent="0.3">
      <c r="A88" s="3" t="s">
        <v>56</v>
      </c>
      <c r="C88" s="408">
        <v>0.30487840990153497</v>
      </c>
      <c r="D88" s="408">
        <v>0.30399552805323399</v>
      </c>
      <c r="E88" s="408">
        <v>0.314931196168871</v>
      </c>
      <c r="F88" s="408">
        <v>0.31590684795116702</v>
      </c>
      <c r="G88" s="408">
        <v>0.30698326124443298</v>
      </c>
      <c r="J88" s="409">
        <v>0.28607908453419201</v>
      </c>
      <c r="K88" s="409">
        <v>0.31707347213236198</v>
      </c>
      <c r="N88" s="410">
        <v>0.32090297376013499</v>
      </c>
      <c r="O88" s="410">
        <v>0.37412668367968699</v>
      </c>
      <c r="P88" s="410">
        <v>0.33103498100848999</v>
      </c>
      <c r="Q88" s="410">
        <v>0.34872041498755602</v>
      </c>
      <c r="T88" s="411">
        <v>0.31783273026743403</v>
      </c>
      <c r="U88" s="411">
        <v>0.36807306613699903</v>
      </c>
      <c r="X88" s="412">
        <v>0.32852082616661998</v>
      </c>
      <c r="Y88" s="412">
        <v>0.28931476192292299</v>
      </c>
      <c r="Z88" s="412">
        <v>0.30897713165655</v>
      </c>
    </row>
    <row r="89" spans="1:26" x14ac:dyDescent="0.3">
      <c r="A89" s="3" t="s">
        <v>57</v>
      </c>
      <c r="C89" s="408">
        <v>0.331045074122089</v>
      </c>
      <c r="D89" s="408">
        <v>0.31550196967506799</v>
      </c>
      <c r="E89" s="408">
        <v>0.30927052688148798</v>
      </c>
      <c r="F89" s="408">
        <v>0.30991124420846899</v>
      </c>
      <c r="G89" s="408">
        <v>0.31067921704679802</v>
      </c>
      <c r="J89" s="409">
        <v>0.294033242022126</v>
      </c>
      <c r="K89" s="409">
        <v>0.32470303870905098</v>
      </c>
      <c r="N89" s="410">
        <v>0.32524196927781401</v>
      </c>
      <c r="O89" s="410">
        <v>0.379872504732576</v>
      </c>
      <c r="P89" s="410">
        <v>0.36382983052151802</v>
      </c>
      <c r="Q89" s="410">
        <v>0.37458096759572101</v>
      </c>
      <c r="T89" s="411">
        <v>0.31783273026743403</v>
      </c>
      <c r="U89" s="411">
        <v>0.44296107876948598</v>
      </c>
      <c r="X89" s="412">
        <v>0.33059351276704102</v>
      </c>
      <c r="Y89" s="412">
        <v>0.30780976953443401</v>
      </c>
      <c r="Z89" s="412">
        <v>0.307770189736016</v>
      </c>
    </row>
    <row r="90" spans="1:26" x14ac:dyDescent="0.3">
      <c r="A90" s="3" t="s">
        <v>58</v>
      </c>
      <c r="C90" s="408">
        <v>0.31228568120423</v>
      </c>
      <c r="D90" s="408">
        <v>0.31279554213747401</v>
      </c>
      <c r="E90" s="408">
        <v>0.30819156774925499</v>
      </c>
      <c r="F90" s="408">
        <v>0.30708510909227499</v>
      </c>
      <c r="G90" s="408">
        <v>0.30621613824890498</v>
      </c>
      <c r="J90" s="409">
        <v>0.30254663744535398</v>
      </c>
      <c r="K90" s="409">
        <v>0.333013941767626</v>
      </c>
      <c r="N90" s="410">
        <v>0.32948961752143702</v>
      </c>
      <c r="O90" s="410">
        <v>0.28310575520808401</v>
      </c>
      <c r="P90" s="410">
        <v>0.39413425162914001</v>
      </c>
      <c r="Q90" s="410">
        <v>0.29183311131488499</v>
      </c>
      <c r="T90" s="411">
        <v>0.31783273026743403</v>
      </c>
      <c r="U90" s="411">
        <v>0.51784909140197199</v>
      </c>
      <c r="X90" s="412">
        <v>0.332666199367461</v>
      </c>
      <c r="Y90" s="412">
        <v>0.30516762558993299</v>
      </c>
      <c r="Z90" s="412">
        <v>0.317425725100283</v>
      </c>
    </row>
    <row r="91" spans="1:26" x14ac:dyDescent="0.3">
      <c r="A91" s="3" t="s">
        <v>59</v>
      </c>
      <c r="C91" s="408">
        <v>0.33236524239801102</v>
      </c>
      <c r="D91" s="408">
        <v>0.29611568061226201</v>
      </c>
      <c r="E91" s="408">
        <v>0.30508003204676198</v>
      </c>
      <c r="F91" s="408">
        <v>0.30249440515053599</v>
      </c>
      <c r="G91" s="408">
        <v>0.30804605719314299</v>
      </c>
      <c r="J91" s="409">
        <v>0.30640836358261098</v>
      </c>
      <c r="K91" s="409">
        <v>0.34172781984592598</v>
      </c>
      <c r="N91" s="410">
        <v>0.33254975120232599</v>
      </c>
      <c r="O91" s="410">
        <v>0.276047101495285</v>
      </c>
      <c r="P91" s="410">
        <v>0.43404457957347697</v>
      </c>
      <c r="Q91" s="410">
        <v>0.42899286298460199</v>
      </c>
      <c r="T91" s="411">
        <v>0.31783273026743403</v>
      </c>
      <c r="U91" s="411">
        <v>0.59273710403445901</v>
      </c>
      <c r="X91" s="412">
        <v>0.33473888596788098</v>
      </c>
      <c r="Y91" s="412">
        <v>0.31045191347893603</v>
      </c>
      <c r="Z91" s="412">
        <v>0.277596641722681</v>
      </c>
    </row>
    <row r="95" spans="1:26" x14ac:dyDescent="0.3">
      <c r="A95" s="1" t="s">
        <v>101</v>
      </c>
      <c r="C95" s="1" t="s">
        <v>36</v>
      </c>
      <c r="D95" s="1" t="s">
        <v>37</v>
      </c>
      <c r="E95" s="1" t="s">
        <v>38</v>
      </c>
      <c r="F95" s="1" t="s">
        <v>39</v>
      </c>
      <c r="G95" s="1" t="s">
        <v>40</v>
      </c>
      <c r="J95" s="1" t="s">
        <v>41</v>
      </c>
      <c r="K95" s="1" t="s">
        <v>42</v>
      </c>
      <c r="N95" s="1" t="s">
        <v>43</v>
      </c>
      <c r="O95" s="1" t="s">
        <v>25</v>
      </c>
      <c r="P95" s="1" t="s">
        <v>26</v>
      </c>
      <c r="Q95" s="1" t="s">
        <v>27</v>
      </c>
      <c r="T95" s="1" t="s">
        <v>28</v>
      </c>
      <c r="U95" s="1" t="s">
        <v>44</v>
      </c>
      <c r="X95" s="1" t="s">
        <v>30</v>
      </c>
      <c r="Y95" s="1" t="s">
        <v>45</v>
      </c>
      <c r="Z95" s="1" t="s">
        <v>32</v>
      </c>
    </row>
    <row r="96" spans="1:26" x14ac:dyDescent="0.3">
      <c r="A96" s="2" t="s">
        <v>46</v>
      </c>
    </row>
    <row r="97" spans="1:26" x14ac:dyDescent="0.3">
      <c r="A97" s="3" t="s">
        <v>50</v>
      </c>
      <c r="C97" s="408">
        <v>0.29060190127398999</v>
      </c>
      <c r="D97" s="408">
        <v>0.33278042921855999</v>
      </c>
      <c r="E97" s="408">
        <v>0.29718907065121702</v>
      </c>
      <c r="F97" s="408">
        <v>0.29180633970085101</v>
      </c>
      <c r="G97" s="408">
        <v>0.30266183456704798</v>
      </c>
      <c r="J97" s="409">
        <v>0.25343678587851398</v>
      </c>
      <c r="K97" s="409">
        <v>0.28589809337951699</v>
      </c>
      <c r="N97" s="410">
        <v>0.29116528981431</v>
      </c>
      <c r="O97" s="410">
        <v>0</v>
      </c>
      <c r="P97" s="410">
        <v>0.212155415975914</v>
      </c>
      <c r="Q97" s="410">
        <v>0.21568332093593001</v>
      </c>
      <c r="T97" s="411">
        <v>0.309468897168655</v>
      </c>
      <c r="U97" s="411">
        <v>0.197929875817283</v>
      </c>
      <c r="X97" s="412">
        <v>0.22827835446985301</v>
      </c>
      <c r="Y97" s="412">
        <v>0.28081395043327101</v>
      </c>
      <c r="Z97" s="412">
        <v>0.36323592412096201</v>
      </c>
    </row>
    <row r="98" spans="1:26" x14ac:dyDescent="0.3">
      <c r="A98" s="3" t="s">
        <v>51</v>
      </c>
      <c r="C98" s="408">
        <v>0.31720335226221102</v>
      </c>
      <c r="D98" s="408">
        <v>0.271567392683285</v>
      </c>
      <c r="E98" s="408">
        <v>0.30840866687409402</v>
      </c>
      <c r="F98" s="408">
        <v>0.30639505150712398</v>
      </c>
      <c r="G98" s="408">
        <v>0.30078679959215099</v>
      </c>
      <c r="J98" s="409">
        <v>0.27103367926759497</v>
      </c>
      <c r="K98" s="409">
        <v>0.28890254873620003</v>
      </c>
      <c r="N98" s="410">
        <v>0.29757156681792502</v>
      </c>
      <c r="O98" s="410">
        <v>0.30977075248396602</v>
      </c>
      <c r="P98" s="410">
        <v>0.23629193268659601</v>
      </c>
      <c r="Q98" s="410">
        <v>0.23880830146356299</v>
      </c>
      <c r="T98" s="411">
        <v>0.309468897168655</v>
      </c>
      <c r="U98" s="411">
        <v>0</v>
      </c>
      <c r="X98" s="412">
        <v>0.25015995839571997</v>
      </c>
      <c r="Y98" s="412">
        <v>0.28947341145984801</v>
      </c>
      <c r="Z98" s="412">
        <v>0.39805387539680598</v>
      </c>
    </row>
    <row r="99" spans="1:26" x14ac:dyDescent="0.3">
      <c r="A99" s="3" t="s">
        <v>52</v>
      </c>
      <c r="C99" s="408">
        <v>0.320535117732895</v>
      </c>
      <c r="D99" s="408">
        <v>0.29305465048438101</v>
      </c>
      <c r="E99" s="408">
        <v>0.32274466671607099</v>
      </c>
      <c r="F99" s="408">
        <v>0.32332912720698598</v>
      </c>
      <c r="G99" s="408">
        <v>0.29069663052496297</v>
      </c>
      <c r="J99" s="409">
        <v>0.29001333766599602</v>
      </c>
      <c r="K99" s="409">
        <v>0.29153328685957702</v>
      </c>
      <c r="N99" s="410">
        <v>0.30328383047948199</v>
      </c>
      <c r="O99" s="410">
        <v>0.30807535438274802</v>
      </c>
      <c r="P99" s="410">
        <v>0.26042887216681299</v>
      </c>
      <c r="Q99" s="410">
        <v>0.26170705971589298</v>
      </c>
      <c r="T99" s="411">
        <v>0.31789503050740497</v>
      </c>
      <c r="U99" s="411">
        <v>0.347659211927766</v>
      </c>
      <c r="X99" s="412">
        <v>0.26731040471599399</v>
      </c>
      <c r="Y99" s="412">
        <v>0.29071047732078698</v>
      </c>
      <c r="Z99" s="412">
        <v>0.42534362099138601</v>
      </c>
    </row>
    <row r="100" spans="1:26" x14ac:dyDescent="0.3">
      <c r="A100" s="3" t="s">
        <v>53</v>
      </c>
      <c r="C100" s="408">
        <v>0.335320759626968</v>
      </c>
      <c r="D100" s="408">
        <v>0.340783135660784</v>
      </c>
      <c r="E100" s="408">
        <v>0.32873303199843401</v>
      </c>
      <c r="F100" s="408">
        <v>0.33074235087829801</v>
      </c>
      <c r="G100" s="408">
        <v>0.290034300962275</v>
      </c>
      <c r="J100" s="409">
        <v>0.313305182607092</v>
      </c>
      <c r="K100" s="409">
        <v>0.29467620347815199</v>
      </c>
      <c r="N100" s="410">
        <v>0.30771483874031502</v>
      </c>
      <c r="O100" s="410">
        <v>0.33628946980268598</v>
      </c>
      <c r="P100" s="410">
        <v>0.27362061036364099</v>
      </c>
      <c r="Q100" s="410">
        <v>0.280669041271779</v>
      </c>
      <c r="T100" s="411">
        <v>0.31789503050740497</v>
      </c>
      <c r="U100" s="411">
        <v>0.20715976639943501</v>
      </c>
      <c r="X100" s="412">
        <v>0.28209527223347203</v>
      </c>
      <c r="Y100" s="412">
        <v>0.29565874076454601</v>
      </c>
      <c r="Z100" s="412">
        <v>0.299246175830223</v>
      </c>
    </row>
    <row r="101" spans="1:26" x14ac:dyDescent="0.3">
      <c r="A101" s="3" t="s">
        <v>54</v>
      </c>
      <c r="C101" s="408">
        <v>0.35051211183091202</v>
      </c>
      <c r="D101" s="408">
        <v>0.34329803873048997</v>
      </c>
      <c r="E101" s="408">
        <v>0.33258978809990303</v>
      </c>
      <c r="F101" s="408">
        <v>0.33151311025845098</v>
      </c>
      <c r="G101" s="408">
        <v>0.32205438170587802</v>
      </c>
      <c r="J101" s="409">
        <v>0.30886334860676301</v>
      </c>
      <c r="K101" s="409">
        <v>0.29970816357688601</v>
      </c>
      <c r="N101" s="410">
        <v>0.31364064496865901</v>
      </c>
      <c r="O101" s="410">
        <v>0.35834792810997501</v>
      </c>
      <c r="P101" s="410">
        <v>0.29286915992765</v>
      </c>
      <c r="Q101" s="410">
        <v>0.30930364169853802</v>
      </c>
      <c r="T101" s="411">
        <v>0.31789503050740497</v>
      </c>
      <c r="U101" s="411">
        <v>0.17024020407082299</v>
      </c>
      <c r="X101" s="412">
        <v>0.301019902655843</v>
      </c>
      <c r="Y101" s="412">
        <v>0.28947341145984801</v>
      </c>
      <c r="Z101" s="412">
        <v>0.31712566432322298</v>
      </c>
    </row>
    <row r="102" spans="1:26" x14ac:dyDescent="0.3">
      <c r="A102" s="3" t="s">
        <v>55</v>
      </c>
      <c r="C102" s="408">
        <v>0.35112718151852801</v>
      </c>
      <c r="D102" s="408">
        <v>0.343620036003906</v>
      </c>
      <c r="E102" s="408">
        <v>0.33416882232449502</v>
      </c>
      <c r="F102" s="408">
        <v>0.33192561654318897</v>
      </c>
      <c r="G102" s="408">
        <v>0.32260503587737299</v>
      </c>
      <c r="J102" s="409">
        <v>0.327018543942244</v>
      </c>
      <c r="K102" s="409">
        <v>0.30428099060951003</v>
      </c>
      <c r="N102" s="410">
        <v>0.31876566657155198</v>
      </c>
      <c r="O102" s="410">
        <v>0.37505172618091698</v>
      </c>
      <c r="P102" s="410">
        <v>0.31286010970593298</v>
      </c>
      <c r="Q102" s="410">
        <v>0.32708435962346799</v>
      </c>
      <c r="T102" s="411">
        <v>0.31789503050740497</v>
      </c>
      <c r="U102" s="411">
        <v>0.112809773781872</v>
      </c>
      <c r="X102" s="412">
        <v>0.31994453307821402</v>
      </c>
      <c r="Y102" s="412">
        <v>0.28947341145984801</v>
      </c>
      <c r="Z102" s="412">
        <v>0.312420535772434</v>
      </c>
    </row>
    <row r="103" spans="1:26" x14ac:dyDescent="0.3">
      <c r="A103" s="3" t="s">
        <v>56</v>
      </c>
      <c r="C103" s="408">
        <v>0.29621283535640103</v>
      </c>
      <c r="D103" s="408">
        <v>0.31155015990880103</v>
      </c>
      <c r="E103" s="408">
        <v>0.32207606726106502</v>
      </c>
      <c r="F103" s="408">
        <v>0.32341325064676002</v>
      </c>
      <c r="G103" s="408">
        <v>0.309807800651695</v>
      </c>
      <c r="J103" s="409">
        <v>0.332876731760128</v>
      </c>
      <c r="K103" s="409">
        <v>0.32076352488856302</v>
      </c>
      <c r="N103" s="410">
        <v>0.32485162972498599</v>
      </c>
      <c r="O103" s="410">
        <v>0.396289672168261</v>
      </c>
      <c r="P103" s="410">
        <v>0.33213196474253898</v>
      </c>
      <c r="Q103" s="410">
        <v>0.35432674632407002</v>
      </c>
      <c r="T103" s="411">
        <v>0.31789503050740497</v>
      </c>
      <c r="U103" s="411">
        <v>0.13947390213031299</v>
      </c>
      <c r="X103" s="412">
        <v>0.33886916350058499</v>
      </c>
      <c r="Y103" s="412">
        <v>0.41689119513661899</v>
      </c>
      <c r="Z103" s="412">
        <v>0.27007437881532698</v>
      </c>
    </row>
    <row r="104" spans="1:26" x14ac:dyDescent="0.3">
      <c r="A104" s="3" t="s">
        <v>57</v>
      </c>
      <c r="C104" s="408">
        <v>0.305418699183725</v>
      </c>
      <c r="D104" s="408">
        <v>0.318091527645046</v>
      </c>
      <c r="E104" s="408">
        <v>0.31293881872720902</v>
      </c>
      <c r="F104" s="408">
        <v>0.31490253705104299</v>
      </c>
      <c r="G104" s="408">
        <v>0.34067199138215998</v>
      </c>
      <c r="J104" s="409">
        <v>0.33893671883965198</v>
      </c>
      <c r="K104" s="409">
        <v>0.33697606491594501</v>
      </c>
      <c r="N104" s="410">
        <v>0.32901570977733602</v>
      </c>
      <c r="O104" s="410">
        <v>0.37975889291616499</v>
      </c>
      <c r="P104" s="410">
        <v>0.36082885052677199</v>
      </c>
      <c r="Q104" s="410">
        <v>0.38964175962923098</v>
      </c>
      <c r="T104" s="411">
        <v>0.31789503050740497</v>
      </c>
      <c r="U104" s="411">
        <v>0.30766301940510299</v>
      </c>
      <c r="X104" s="412">
        <v>0.35779379392295702</v>
      </c>
      <c r="Y104" s="412">
        <v>0.32658538728803399</v>
      </c>
      <c r="Z104" s="412">
        <v>0.257841044583274</v>
      </c>
    </row>
    <row r="105" spans="1:26" x14ac:dyDescent="0.3">
      <c r="A105" s="3" t="s">
        <v>58</v>
      </c>
      <c r="C105" s="408">
        <v>0.28964603830413299</v>
      </c>
      <c r="D105" s="408">
        <v>0.31026720696402599</v>
      </c>
      <c r="E105" s="408">
        <v>0.30429066202255101</v>
      </c>
      <c r="F105" s="408">
        <v>0.306498397687897</v>
      </c>
      <c r="G105" s="408">
        <v>0.34717045895375398</v>
      </c>
      <c r="J105" s="409">
        <v>0.349568274326298</v>
      </c>
      <c r="K105" s="409">
        <v>0.35559367202279801</v>
      </c>
      <c r="N105" s="410">
        <v>0.33440765958871199</v>
      </c>
      <c r="O105" s="410">
        <v>0.21965155854330001</v>
      </c>
      <c r="P105" s="410">
        <v>0.38815152031368899</v>
      </c>
      <c r="Q105" s="410">
        <v>0.29566991405131998</v>
      </c>
      <c r="T105" s="411">
        <v>0.31789503050740497</v>
      </c>
      <c r="U105" s="411">
        <v>0.47585213667989201</v>
      </c>
      <c r="X105" s="412">
        <v>0.37671842434532798</v>
      </c>
      <c r="Y105" s="412">
        <v>0.33029658487085201</v>
      </c>
      <c r="Z105" s="412">
        <v>0.257841044583274</v>
      </c>
    </row>
    <row r="106" spans="1:26" x14ac:dyDescent="0.3">
      <c r="A106" s="3" t="s">
        <v>59</v>
      </c>
      <c r="C106" s="408">
        <v>0.29779742017882299</v>
      </c>
      <c r="D106" s="408">
        <v>0.28819165338963398</v>
      </c>
      <c r="E106" s="408">
        <v>0.29629706535320799</v>
      </c>
      <c r="F106" s="408">
        <v>0.298768040202194</v>
      </c>
      <c r="G106" s="408">
        <v>0.33006067287378099</v>
      </c>
      <c r="J106" s="409">
        <v>0.36030816568370799</v>
      </c>
      <c r="K106" s="409">
        <v>0.37104043435113099</v>
      </c>
      <c r="N106" s="410">
        <v>0.33825142579088102</v>
      </c>
      <c r="O106" s="410">
        <v>0.27830717983669401</v>
      </c>
      <c r="P106" s="410">
        <v>0.426192760339139</v>
      </c>
      <c r="Q106" s="410">
        <v>0.42631425172943299</v>
      </c>
      <c r="T106" s="411">
        <v>0.31789503050740497</v>
      </c>
      <c r="U106" s="411">
        <v>0.64404125395468204</v>
      </c>
      <c r="X106" s="412">
        <v>0.39564305476769901</v>
      </c>
      <c r="Y106" s="412">
        <v>0.32905951900991298</v>
      </c>
      <c r="Z106" s="412">
        <v>0.187264116321429</v>
      </c>
    </row>
    <row r="110" spans="1:26" x14ac:dyDescent="0.3">
      <c r="A110" s="1" t="s">
        <v>102</v>
      </c>
      <c r="C110" s="1" t="s">
        <v>36</v>
      </c>
      <c r="D110" s="1" t="s">
        <v>37</v>
      </c>
      <c r="E110" s="1" t="s">
        <v>38</v>
      </c>
      <c r="F110" s="1" t="s">
        <v>39</v>
      </c>
      <c r="G110" s="1" t="s">
        <v>40</v>
      </c>
      <c r="J110" s="1" t="s">
        <v>41</v>
      </c>
      <c r="K110" s="1" t="s">
        <v>42</v>
      </c>
      <c r="N110" s="1" t="s">
        <v>43</v>
      </c>
      <c r="O110" s="1" t="s">
        <v>25</v>
      </c>
      <c r="P110" s="1" t="s">
        <v>26</v>
      </c>
      <c r="Q110" s="1" t="s">
        <v>27</v>
      </c>
      <c r="T110" s="1" t="s">
        <v>28</v>
      </c>
      <c r="U110" s="1" t="s">
        <v>44</v>
      </c>
      <c r="X110" s="1" t="s">
        <v>30</v>
      </c>
      <c r="Y110" s="1" t="s">
        <v>45</v>
      </c>
      <c r="Z110" s="1" t="s">
        <v>32</v>
      </c>
    </row>
    <row r="111" spans="1:26" x14ac:dyDescent="0.3">
      <c r="A111" s="2" t="s">
        <v>46</v>
      </c>
    </row>
    <row r="112" spans="1:26" x14ac:dyDescent="0.3">
      <c r="A112" s="3" t="s">
        <v>50</v>
      </c>
      <c r="C112" s="408">
        <v>0.29316877267165797</v>
      </c>
      <c r="D112" s="408">
        <v>0.27194835233478099</v>
      </c>
      <c r="E112" s="408">
        <v>0.31215651020303498</v>
      </c>
      <c r="F112" s="408">
        <v>0.30779495493226</v>
      </c>
      <c r="G112" s="408">
        <v>0.345766110047738</v>
      </c>
      <c r="J112" s="409">
        <v>0.26026146058021099</v>
      </c>
      <c r="K112" s="409">
        <v>0.27586226836078298</v>
      </c>
      <c r="N112" s="410">
        <v>0.29119890290667899</v>
      </c>
      <c r="O112" s="410">
        <v>0.166232326754681</v>
      </c>
      <c r="P112" s="410">
        <v>0.201790572260135</v>
      </c>
      <c r="Q112" s="410">
        <v>0.19973414345579399</v>
      </c>
      <c r="T112" s="411">
        <v>0.31274801478941</v>
      </c>
      <c r="U112" s="411">
        <v>0.20901794109041499</v>
      </c>
      <c r="X112" s="412">
        <v>0.214080342449602</v>
      </c>
      <c r="Y112" s="412">
        <v>0.26327747114635602</v>
      </c>
      <c r="Z112" s="412">
        <v>0.29259520179318999</v>
      </c>
    </row>
    <row r="113" spans="1:26" x14ac:dyDescent="0.3">
      <c r="A113" s="3" t="s">
        <v>51</v>
      </c>
      <c r="C113" s="408">
        <v>0.31351820479654802</v>
      </c>
      <c r="D113" s="408">
        <v>0.30421818849447202</v>
      </c>
      <c r="E113" s="408">
        <v>0.318551180194587</v>
      </c>
      <c r="F113" s="408">
        <v>0.316326949856578</v>
      </c>
      <c r="G113" s="408">
        <v>0.30412437234799</v>
      </c>
      <c r="J113" s="409">
        <v>0.27726127616214002</v>
      </c>
      <c r="K113" s="409">
        <v>0.28016665597856499</v>
      </c>
      <c r="N113" s="410">
        <v>0.297137558451189</v>
      </c>
      <c r="O113" s="410">
        <v>0.25211411882564799</v>
      </c>
      <c r="P113" s="410">
        <v>0.228198130492614</v>
      </c>
      <c r="Q113" s="410">
        <v>0.22215323129398501</v>
      </c>
      <c r="T113" s="411">
        <v>0.31274801478941</v>
      </c>
      <c r="U113" s="411">
        <v>0.180724049064761</v>
      </c>
      <c r="X113" s="412">
        <v>0.24369376157807801</v>
      </c>
      <c r="Y113" s="412">
        <v>0.29383065915593298</v>
      </c>
      <c r="Z113" s="412">
        <v>0.30947569420433502</v>
      </c>
    </row>
    <row r="114" spans="1:26" x14ac:dyDescent="0.3">
      <c r="A114" s="3" t="s">
        <v>52</v>
      </c>
      <c r="C114" s="408">
        <v>0.32909850441098498</v>
      </c>
      <c r="D114" s="408">
        <v>0.30219380320542399</v>
      </c>
      <c r="E114" s="408">
        <v>0.32503871362472497</v>
      </c>
      <c r="F114" s="408">
        <v>0.32555960926897998</v>
      </c>
      <c r="G114" s="408">
        <v>0.294745771336824</v>
      </c>
      <c r="J114" s="409">
        <v>0.294846983730711</v>
      </c>
      <c r="K114" s="409">
        <v>0.28459687199906603</v>
      </c>
      <c r="N114" s="410">
        <v>0.30317860460853602</v>
      </c>
      <c r="O114" s="410">
        <v>0.33799590536183799</v>
      </c>
      <c r="P114" s="410">
        <v>0.25460575692391402</v>
      </c>
      <c r="Q114" s="410">
        <v>0.24457133087333899</v>
      </c>
      <c r="T114" s="411">
        <v>0.31709173721704098</v>
      </c>
      <c r="U114" s="411">
        <v>6.2450482398965099E-2</v>
      </c>
      <c r="X114" s="412">
        <v>0.25726657867862901</v>
      </c>
      <c r="Y114" s="412">
        <v>0.29643093047589703</v>
      </c>
      <c r="Z114" s="412">
        <v>0.32635618661548099</v>
      </c>
    </row>
    <row r="115" spans="1:26" x14ac:dyDescent="0.3">
      <c r="A115" s="3" t="s">
        <v>53</v>
      </c>
      <c r="C115" s="408">
        <v>0.33864698242110602</v>
      </c>
      <c r="D115" s="408">
        <v>0.34871151597822098</v>
      </c>
      <c r="E115" s="408">
        <v>0.33220667596213599</v>
      </c>
      <c r="F115" s="408">
        <v>0.33302294305258101</v>
      </c>
      <c r="G115" s="408">
        <v>0.322403582859487</v>
      </c>
      <c r="J115" s="409">
        <v>0.31136334411396799</v>
      </c>
      <c r="K115" s="409">
        <v>0.29085960039006198</v>
      </c>
      <c r="N115" s="410">
        <v>0.30957801791081002</v>
      </c>
      <c r="O115" s="410">
        <v>0.37890459160575801</v>
      </c>
      <c r="P115" s="410">
        <v>0.27024314768359697</v>
      </c>
      <c r="Q115" s="410">
        <v>0.27283134278636101</v>
      </c>
      <c r="T115" s="411">
        <v>0.31709173721704098</v>
      </c>
      <c r="U115" s="411">
        <v>6.11759827581696E-2</v>
      </c>
      <c r="X115" s="412">
        <v>0.27454107317023901</v>
      </c>
      <c r="Y115" s="412">
        <v>0.302281540945816</v>
      </c>
      <c r="Z115" s="412">
        <v>0.34323667902662602</v>
      </c>
    </row>
    <row r="116" spans="1:26" x14ac:dyDescent="0.3">
      <c r="A116" s="3" t="s">
        <v>54</v>
      </c>
      <c r="C116" s="408">
        <v>0.32985247003880802</v>
      </c>
      <c r="D116" s="408">
        <v>0.35176566261030201</v>
      </c>
      <c r="E116" s="408">
        <v>0.33268490352276398</v>
      </c>
      <c r="F116" s="408">
        <v>0.33121162413812899</v>
      </c>
      <c r="G116" s="408">
        <v>0.33450225899115599</v>
      </c>
      <c r="J116" s="409">
        <v>0.32242821882559197</v>
      </c>
      <c r="K116" s="409">
        <v>0.29632820025075002</v>
      </c>
      <c r="N116" s="410">
        <v>0.31275212690873799</v>
      </c>
      <c r="O116" s="410">
        <v>0.367960587487205</v>
      </c>
      <c r="P116" s="410">
        <v>0.28818510086537802</v>
      </c>
      <c r="Q116" s="410">
        <v>0.310474829870441</v>
      </c>
      <c r="T116" s="411">
        <v>0.31709173721704098</v>
      </c>
      <c r="U116" s="411">
        <v>4.9960385919171797E-2</v>
      </c>
      <c r="X116" s="412">
        <v>0.29675113751659599</v>
      </c>
      <c r="Y116" s="412">
        <v>0.32633405065548299</v>
      </c>
      <c r="Z116" s="412">
        <v>0.360117171437772</v>
      </c>
    </row>
    <row r="117" spans="1:26" x14ac:dyDescent="0.3">
      <c r="A117" s="3" t="s">
        <v>55</v>
      </c>
      <c r="C117" s="408">
        <v>0.32968646578424998</v>
      </c>
      <c r="D117" s="408">
        <v>0.35186276971339903</v>
      </c>
      <c r="E117" s="408">
        <v>0.33138890244202501</v>
      </c>
      <c r="F117" s="408">
        <v>0.33019480198264101</v>
      </c>
      <c r="G117" s="408">
        <v>0.32613595122641398</v>
      </c>
      <c r="J117" s="409">
        <v>0.33279214418025299</v>
      </c>
      <c r="K117" s="409">
        <v>0.30182397408399603</v>
      </c>
      <c r="N117" s="410">
        <v>0.31689894672861202</v>
      </c>
      <c r="O117" s="410">
        <v>0.43386511488548501</v>
      </c>
      <c r="P117" s="410">
        <v>0.30847359040866001</v>
      </c>
      <c r="Q117" s="410">
        <v>0.33847509744230497</v>
      </c>
      <c r="T117" s="411">
        <v>0.31709173721704098</v>
      </c>
      <c r="U117" s="411">
        <v>1.52939956895424E-2</v>
      </c>
      <c r="X117" s="412">
        <v>0.31896120186295202</v>
      </c>
      <c r="Y117" s="412">
        <v>0.34973649253515898</v>
      </c>
      <c r="Z117" s="412">
        <v>0.388251325456348</v>
      </c>
    </row>
    <row r="118" spans="1:26" x14ac:dyDescent="0.3">
      <c r="A118" s="3" t="s">
        <v>56</v>
      </c>
      <c r="C118" s="408">
        <v>0.32025869590228701</v>
      </c>
      <c r="D118" s="408">
        <v>0.30237768867556503</v>
      </c>
      <c r="E118" s="408">
        <v>0.31574764585929799</v>
      </c>
      <c r="F118" s="408">
        <v>0.31797894291395601</v>
      </c>
      <c r="G118" s="408">
        <v>0.29665644050672502</v>
      </c>
      <c r="J118" s="409">
        <v>0.333990928072672</v>
      </c>
      <c r="K118" s="409">
        <v>0.32156516436848098</v>
      </c>
      <c r="N118" s="410">
        <v>0.32488541452984998</v>
      </c>
      <c r="O118" s="410">
        <v>0.39034029428836797</v>
      </c>
      <c r="P118" s="410">
        <v>0.33621175881176801</v>
      </c>
      <c r="Q118" s="410">
        <v>0.35271581187127299</v>
      </c>
      <c r="T118" s="411">
        <v>0.31709173721704098</v>
      </c>
      <c r="U118" s="411">
        <v>0</v>
      </c>
      <c r="X118" s="412">
        <v>0.34117126620930899</v>
      </c>
      <c r="Y118" s="412">
        <v>0.32633405065548299</v>
      </c>
      <c r="Z118" s="412">
        <v>0.28978178639133201</v>
      </c>
    </row>
    <row r="119" spans="1:26" x14ac:dyDescent="0.3">
      <c r="A119" s="3" t="s">
        <v>57</v>
      </c>
      <c r="C119" s="408">
        <v>0.30760802118390801</v>
      </c>
      <c r="D119" s="408">
        <v>0.31685594588080601</v>
      </c>
      <c r="E119" s="408">
        <v>0.30542904106479901</v>
      </c>
      <c r="F119" s="408">
        <v>0.30822878968739997</v>
      </c>
      <c r="G119" s="408">
        <v>0.30643861314574899</v>
      </c>
      <c r="J119" s="409">
        <v>0.33543579245897298</v>
      </c>
      <c r="K119" s="409">
        <v>0.34202256389521601</v>
      </c>
      <c r="N119" s="410">
        <v>0.33082407007435999</v>
      </c>
      <c r="O119" s="410">
        <v>0.41649728748521297</v>
      </c>
      <c r="P119" s="410">
        <v>0.364915944046244</v>
      </c>
      <c r="Q119" s="410">
        <v>0.44199737879200102</v>
      </c>
      <c r="T119" s="411">
        <v>0.31709173721704098</v>
      </c>
      <c r="U119" s="411">
        <v>0.25540972801535999</v>
      </c>
      <c r="X119" s="412">
        <v>0.36338133055566502</v>
      </c>
      <c r="Y119" s="412">
        <v>0.32633405065548299</v>
      </c>
      <c r="Z119" s="412">
        <v>0.28556166328854599</v>
      </c>
    </row>
    <row r="120" spans="1:26" x14ac:dyDescent="0.3">
      <c r="A120" s="3" t="s">
        <v>58</v>
      </c>
      <c r="C120" s="408">
        <v>0.29756065694468598</v>
      </c>
      <c r="D120" s="408">
        <v>0.31238551027705802</v>
      </c>
      <c r="E120" s="408">
        <v>0.29676044838613302</v>
      </c>
      <c r="F120" s="408">
        <v>0.29874261025705301</v>
      </c>
      <c r="G120" s="408">
        <v>0.31898591738668503</v>
      </c>
      <c r="J120" s="409">
        <v>0.34397532528663399</v>
      </c>
      <c r="K120" s="409">
        <v>0.36476436286095998</v>
      </c>
      <c r="N120" s="410">
        <v>0.33589240540976101</v>
      </c>
      <c r="O120" s="410">
        <v>0</v>
      </c>
      <c r="P120" s="410">
        <v>0.39380972931350899</v>
      </c>
      <c r="Q120" s="410">
        <v>0.29762792792451198</v>
      </c>
      <c r="T120" s="411">
        <v>0.31709173721704098</v>
      </c>
      <c r="U120" s="411">
        <v>0.51081945603072099</v>
      </c>
      <c r="X120" s="412">
        <v>0.38559139490202099</v>
      </c>
      <c r="Y120" s="412">
        <v>0.33673513593533899</v>
      </c>
      <c r="Z120" s="412">
        <v>0.30947569420433502</v>
      </c>
    </row>
    <row r="121" spans="1:26" x14ac:dyDescent="0.3">
      <c r="A121" s="3" t="s">
        <v>59</v>
      </c>
      <c r="C121" s="408">
        <v>0.29923955689680798</v>
      </c>
      <c r="D121" s="408">
        <v>0.28915984714003301</v>
      </c>
      <c r="E121" s="408">
        <v>0.28900506814656401</v>
      </c>
      <c r="F121" s="408">
        <v>0.29019596377844697</v>
      </c>
      <c r="G121" s="408">
        <v>0.30857239111826501</v>
      </c>
      <c r="J121" s="409">
        <v>0.33824780587324099</v>
      </c>
      <c r="K121" s="409">
        <v>0.38401461420636002</v>
      </c>
      <c r="N121" s="410">
        <v>0.336301967861106</v>
      </c>
      <c r="O121" s="410">
        <v>3.9062710645871301E-2</v>
      </c>
      <c r="P121" s="410">
        <v>0.43572471083589598</v>
      </c>
      <c r="Q121" s="410">
        <v>0.396471454731044</v>
      </c>
      <c r="T121" s="411">
        <v>0.31709173721704098</v>
      </c>
      <c r="U121" s="411">
        <v>0.76622918404608198</v>
      </c>
      <c r="X121" s="412">
        <v>0.40780145924837802</v>
      </c>
      <c r="Y121" s="412">
        <v>0.33153459329541102</v>
      </c>
      <c r="Z121" s="412">
        <v>0.22929335525139399</v>
      </c>
    </row>
    <row r="125" spans="1:26" x14ac:dyDescent="0.3">
      <c r="A125" s="1" t="s">
        <v>103</v>
      </c>
      <c r="C125" s="1" t="s">
        <v>36</v>
      </c>
      <c r="D125" s="1" t="s">
        <v>37</v>
      </c>
      <c r="E125" s="1" t="s">
        <v>38</v>
      </c>
      <c r="F125" s="1" t="s">
        <v>39</v>
      </c>
      <c r="G125" s="1" t="s">
        <v>40</v>
      </c>
      <c r="J125" s="1" t="s">
        <v>41</v>
      </c>
      <c r="K125" s="1" t="s">
        <v>42</v>
      </c>
      <c r="N125" s="1" t="s">
        <v>43</v>
      </c>
      <c r="O125" s="1" t="s">
        <v>25</v>
      </c>
      <c r="P125" s="1" t="s">
        <v>26</v>
      </c>
      <c r="Q125" s="1" t="s">
        <v>27</v>
      </c>
      <c r="T125" s="1" t="s">
        <v>28</v>
      </c>
      <c r="U125" s="1" t="s">
        <v>44</v>
      </c>
      <c r="X125" s="1" t="s">
        <v>30</v>
      </c>
      <c r="Y125" s="1" t="s">
        <v>45</v>
      </c>
      <c r="Z125" s="1" t="s">
        <v>32</v>
      </c>
    </row>
    <row r="126" spans="1:26" x14ac:dyDescent="0.3">
      <c r="A126" s="2" t="s">
        <v>46</v>
      </c>
    </row>
    <row r="127" spans="1:26" x14ac:dyDescent="0.3">
      <c r="A127" s="3" t="s">
        <v>50</v>
      </c>
      <c r="C127" s="408">
        <v>0.35826468115537302</v>
      </c>
      <c r="D127" s="408">
        <v>0.30858192620774699</v>
      </c>
      <c r="E127" s="408">
        <v>0.371869283026381</v>
      </c>
      <c r="F127" s="408">
        <v>0.39739970617318898</v>
      </c>
      <c r="G127" s="408">
        <v>0.33045737205131498</v>
      </c>
      <c r="J127" s="409">
        <v>0.29807991175120702</v>
      </c>
      <c r="K127" s="409">
        <v>0.34489822842708701</v>
      </c>
      <c r="N127" s="410">
        <v>0.31665898920079799</v>
      </c>
      <c r="O127" s="410">
        <v>0.37017995791312902</v>
      </c>
      <c r="P127" s="410">
        <v>0.196875735797651</v>
      </c>
      <c r="Q127" s="410">
        <v>0.19044282682800001</v>
      </c>
      <c r="T127" s="411">
        <v>0.25241325418810001</v>
      </c>
      <c r="U127" s="411">
        <v>0.510188638502868</v>
      </c>
      <c r="X127" s="412">
        <v>0.29086972682897</v>
      </c>
      <c r="Y127" s="412">
        <v>0.31658522545518403</v>
      </c>
      <c r="Z127" s="412">
        <v>0.24210955336301199</v>
      </c>
    </row>
    <row r="128" spans="1:26" x14ac:dyDescent="0.3">
      <c r="A128" s="3" t="s">
        <v>51</v>
      </c>
      <c r="C128" s="408">
        <v>0.33859184083236898</v>
      </c>
      <c r="D128" s="408">
        <v>0.285129203078405</v>
      </c>
      <c r="E128" s="408">
        <v>0.36191029276454201</v>
      </c>
      <c r="F128" s="408">
        <v>0.36333288730341701</v>
      </c>
      <c r="G128" s="408">
        <v>0.33142124864886902</v>
      </c>
      <c r="J128" s="409">
        <v>0.29892501259927301</v>
      </c>
      <c r="K128" s="409">
        <v>0.338354580568973</v>
      </c>
      <c r="N128" s="410">
        <v>0.31772279319587399</v>
      </c>
      <c r="O128" s="410">
        <v>0.32213681742674899</v>
      </c>
      <c r="P128" s="410">
        <v>0.217323695943618</v>
      </c>
      <c r="Q128" s="410">
        <v>0.21270042886014801</v>
      </c>
      <c r="T128" s="411">
        <v>0.25241325418810001</v>
      </c>
      <c r="U128" s="411">
        <v>0.30403078049558702</v>
      </c>
      <c r="X128" s="412">
        <v>0.300650434017663</v>
      </c>
      <c r="Y128" s="412">
        <v>0.24403444462170401</v>
      </c>
      <c r="Z128" s="412">
        <v>0.27941574240322398</v>
      </c>
    </row>
    <row r="129" spans="1:26" x14ac:dyDescent="0.3">
      <c r="A129" s="3" t="s">
        <v>52</v>
      </c>
      <c r="C129" s="408">
        <v>0.33431467997748798</v>
      </c>
      <c r="D129" s="408">
        <v>0.284826196303827</v>
      </c>
      <c r="E129" s="408">
        <v>0.34176327195976802</v>
      </c>
      <c r="F129" s="408">
        <v>0.35563068148485799</v>
      </c>
      <c r="G129" s="408">
        <v>0.341787307862985</v>
      </c>
      <c r="J129" s="409">
        <v>0.31071839691041597</v>
      </c>
      <c r="K129" s="409">
        <v>0.33610586469193499</v>
      </c>
      <c r="N129" s="410">
        <v>0.31665898920079799</v>
      </c>
      <c r="O129" s="410">
        <v>0.27409367694036901</v>
      </c>
      <c r="P129" s="410">
        <v>0.239763257640317</v>
      </c>
      <c r="Q129" s="410">
        <v>0.23495661559096601</v>
      </c>
      <c r="T129" s="411">
        <v>0.33026033258255999</v>
      </c>
      <c r="U129" s="411">
        <v>0.387326884740953</v>
      </c>
      <c r="X129" s="412">
        <v>0.30235142657221897</v>
      </c>
      <c r="Y129" s="412">
        <v>0.33637180204613298</v>
      </c>
      <c r="Z129" s="412">
        <v>0.31672193144343702</v>
      </c>
    </row>
    <row r="130" spans="1:26" x14ac:dyDescent="0.3">
      <c r="A130" s="3" t="s">
        <v>53</v>
      </c>
      <c r="C130" s="408">
        <v>0.32693431525453198</v>
      </c>
      <c r="D130" s="408">
        <v>0.29265803846567001</v>
      </c>
      <c r="E130" s="408">
        <v>0.32122858562034601</v>
      </c>
      <c r="F130" s="408">
        <v>0.34254456550832102</v>
      </c>
      <c r="G130" s="408">
        <v>0.33075642443810699</v>
      </c>
      <c r="J130" s="409">
        <v>0.31136947669788401</v>
      </c>
      <c r="K130" s="409">
        <v>0.34020442097390602</v>
      </c>
      <c r="N130" s="410">
        <v>0.31392855894677102</v>
      </c>
      <c r="O130" s="410">
        <v>0.355892936654782</v>
      </c>
      <c r="P130" s="410">
        <v>0.26254472079298002</v>
      </c>
      <c r="Q130" s="410">
        <v>0.26814014187238699</v>
      </c>
      <c r="T130" s="411">
        <v>0.33026033258255999</v>
      </c>
      <c r="U130" s="411">
        <v>0.22281707885635499</v>
      </c>
      <c r="X130" s="412">
        <v>0.31085638934499499</v>
      </c>
      <c r="Y130" s="412">
        <v>0.33637180204613298</v>
      </c>
      <c r="Z130" s="412">
        <v>0.35402812048364901</v>
      </c>
    </row>
    <row r="131" spans="1:26" x14ac:dyDescent="0.3">
      <c r="A131" s="3" t="s">
        <v>54</v>
      </c>
      <c r="C131" s="408">
        <v>0.29002668523052699</v>
      </c>
      <c r="D131" s="408">
        <v>0.252019524250361</v>
      </c>
      <c r="E131" s="408">
        <v>0.27698574614174598</v>
      </c>
      <c r="F131" s="408">
        <v>0.29798290452713599</v>
      </c>
      <c r="G131" s="408">
        <v>0.34438314156042499</v>
      </c>
      <c r="J131" s="409">
        <v>0.31849312568355598</v>
      </c>
      <c r="K131" s="409">
        <v>0.34057060975231002</v>
      </c>
      <c r="N131" s="410">
        <v>0.31559518520572299</v>
      </c>
      <c r="O131" s="410">
        <v>0.48310727801957698</v>
      </c>
      <c r="P131" s="410">
        <v>0.288739066291678</v>
      </c>
      <c r="Q131" s="410">
        <v>0.33712482561187901</v>
      </c>
      <c r="T131" s="411">
        <v>0.33026033258255999</v>
      </c>
      <c r="U131" s="411">
        <v>0.166592208490733</v>
      </c>
      <c r="X131" s="412">
        <v>0.31510887073138399</v>
      </c>
      <c r="Y131" s="412">
        <v>0.369349429697714</v>
      </c>
      <c r="Z131" s="412">
        <v>0.391334309523862</v>
      </c>
    </row>
    <row r="132" spans="1:26" x14ac:dyDescent="0.3">
      <c r="A132" s="3" t="s">
        <v>55</v>
      </c>
      <c r="C132" s="408">
        <v>0.25767515279397102</v>
      </c>
      <c r="D132" s="408">
        <v>0.250759728505212</v>
      </c>
      <c r="E132" s="408">
        <v>0.25859617254334</v>
      </c>
      <c r="F132" s="408">
        <v>0.249161322332033</v>
      </c>
      <c r="G132" s="408">
        <v>0.32443691135651098</v>
      </c>
      <c r="J132" s="409">
        <v>0.31577894924334698</v>
      </c>
      <c r="K132" s="409">
        <v>0.34231667574243801</v>
      </c>
      <c r="N132" s="410">
        <v>0.31594978653741501</v>
      </c>
      <c r="O132" s="410">
        <v>0.46386821696626002</v>
      </c>
      <c r="P132" s="410">
        <v>0.31481380194590097</v>
      </c>
      <c r="Q132" s="410">
        <v>0.36614332089431401</v>
      </c>
      <c r="T132" s="411">
        <v>0.33026033258255999</v>
      </c>
      <c r="U132" s="411">
        <v>0</v>
      </c>
      <c r="X132" s="412">
        <v>0.319361352117772</v>
      </c>
      <c r="Y132" s="412">
        <v>0.34956285310676499</v>
      </c>
      <c r="Z132" s="412">
        <v>0.40047051908473003</v>
      </c>
    </row>
    <row r="133" spans="1:26" x14ac:dyDescent="0.3">
      <c r="A133" s="3" t="s">
        <v>56</v>
      </c>
      <c r="C133" s="408">
        <v>0.29032773777674598</v>
      </c>
      <c r="D133" s="408">
        <v>0.30997722471144801</v>
      </c>
      <c r="E133" s="408">
        <v>0.27760763009559702</v>
      </c>
      <c r="F133" s="408">
        <v>0.26338689322553099</v>
      </c>
      <c r="G133" s="408">
        <v>0.286619611484698</v>
      </c>
      <c r="J133" s="409">
        <v>0.263934252979866</v>
      </c>
      <c r="K133" s="409">
        <v>0.314726039815798</v>
      </c>
      <c r="N133" s="410">
        <v>0.31605616693692201</v>
      </c>
      <c r="O133" s="410">
        <v>0.1671442674542</v>
      </c>
      <c r="P133" s="410">
        <v>0.34366115009374798</v>
      </c>
      <c r="Q133" s="410">
        <v>0.35220414207037098</v>
      </c>
      <c r="T133" s="411">
        <v>0.33026033258255999</v>
      </c>
      <c r="U133" s="411">
        <v>0.28528915704037999</v>
      </c>
      <c r="X133" s="412">
        <v>0.32361383350416101</v>
      </c>
      <c r="Y133" s="412">
        <v>0.263821021212653</v>
      </c>
      <c r="Z133" s="412">
        <v>0.28246114559017999</v>
      </c>
    </row>
    <row r="134" spans="1:26" x14ac:dyDescent="0.3">
      <c r="A134" s="3" t="s">
        <v>57</v>
      </c>
      <c r="C134" s="408">
        <v>0.292875370456817</v>
      </c>
      <c r="D134" s="408">
        <v>0.34287960294602798</v>
      </c>
      <c r="E134" s="408">
        <v>0.28055815075073698</v>
      </c>
      <c r="F134" s="408">
        <v>0.25978236704047702</v>
      </c>
      <c r="G134" s="408">
        <v>0.28765382350377899</v>
      </c>
      <c r="J134" s="409">
        <v>0.30052255851905901</v>
      </c>
      <c r="K134" s="409">
        <v>0.287682785950371</v>
      </c>
      <c r="N134" s="410">
        <v>0.31637530813544501</v>
      </c>
      <c r="O134" s="410">
        <v>0.23665775758513</v>
      </c>
      <c r="P134" s="410">
        <v>0.37557208540180498</v>
      </c>
      <c r="Q134" s="410">
        <v>0.42082308853306699</v>
      </c>
      <c r="T134" s="411">
        <v>0.33026033258255999</v>
      </c>
      <c r="U134" s="411">
        <v>0.31027798831398901</v>
      </c>
      <c r="X134" s="412">
        <v>0.32786631489054902</v>
      </c>
      <c r="Y134" s="412">
        <v>0.277012072273286</v>
      </c>
      <c r="Z134" s="412">
        <v>0.30454031869561199</v>
      </c>
    </row>
    <row r="135" spans="1:26" x14ac:dyDescent="0.3">
      <c r="A135" s="3" t="s">
        <v>58</v>
      </c>
      <c r="C135" s="408">
        <v>0.30736396807396099</v>
      </c>
      <c r="D135" s="408">
        <v>0.377353910901568</v>
      </c>
      <c r="E135" s="408">
        <v>0.30140726726817701</v>
      </c>
      <c r="F135" s="408">
        <v>0.27832613524071198</v>
      </c>
      <c r="G135" s="408">
        <v>0.30081646151045099</v>
      </c>
      <c r="J135" s="409">
        <v>0.34450203035389398</v>
      </c>
      <c r="K135" s="409">
        <v>0.26066520032561002</v>
      </c>
      <c r="N135" s="410">
        <v>0.31665898920079799</v>
      </c>
      <c r="O135" s="410">
        <v>0</v>
      </c>
      <c r="P135" s="410">
        <v>0.39498785144239301</v>
      </c>
      <c r="Q135" s="410">
        <v>0.30109468680685503</v>
      </c>
      <c r="T135" s="411">
        <v>0.33026033258255999</v>
      </c>
      <c r="U135" s="411">
        <v>0.33526681958759902</v>
      </c>
      <c r="X135" s="412">
        <v>0.33211879627693802</v>
      </c>
      <c r="Y135" s="412">
        <v>0.32977627651581598</v>
      </c>
      <c r="Z135" s="412">
        <v>0.309108423476047</v>
      </c>
    </row>
    <row r="136" spans="1:26" x14ac:dyDescent="0.3">
      <c r="A136" s="3" t="s">
        <v>59</v>
      </c>
      <c r="C136" s="408">
        <v>0.35113940606663802</v>
      </c>
      <c r="D136" s="408">
        <v>0.41744614588947798</v>
      </c>
      <c r="E136" s="408">
        <v>0.34716846203310803</v>
      </c>
      <c r="F136" s="408">
        <v>0.31788768192822497</v>
      </c>
      <c r="G136" s="408">
        <v>0.27476240655596201</v>
      </c>
      <c r="J136" s="409">
        <v>0.38533669299649398</v>
      </c>
      <c r="K136" s="409">
        <v>0.23436281841589399</v>
      </c>
      <c r="N136" s="410">
        <v>0.31665898920079799</v>
      </c>
      <c r="O136" s="410">
        <v>0.157788080548495</v>
      </c>
      <c r="P136" s="410">
        <v>0.43582501901848097</v>
      </c>
      <c r="Q136" s="410">
        <v>0.38971065028101898</v>
      </c>
      <c r="T136" s="411">
        <v>0.33026033258255999</v>
      </c>
      <c r="U136" s="411">
        <v>0.36025565086120898</v>
      </c>
      <c r="X136" s="412">
        <v>0.33637127766332597</v>
      </c>
      <c r="Y136" s="412">
        <v>0.31658522545518403</v>
      </c>
      <c r="Z136" s="412">
        <v>0.236780097785839</v>
      </c>
    </row>
    <row r="140" spans="1:26" x14ac:dyDescent="0.3">
      <c r="A140" s="1" t="s">
        <v>104</v>
      </c>
      <c r="C140" s="1" t="s">
        <v>36</v>
      </c>
      <c r="D140" s="1" t="s">
        <v>37</v>
      </c>
      <c r="E140" s="1" t="s">
        <v>38</v>
      </c>
      <c r="F140" s="1" t="s">
        <v>39</v>
      </c>
      <c r="G140" s="1" t="s">
        <v>40</v>
      </c>
      <c r="J140" s="1" t="s">
        <v>41</v>
      </c>
      <c r="K140" s="1" t="s">
        <v>42</v>
      </c>
      <c r="N140" s="1" t="s">
        <v>43</v>
      </c>
      <c r="O140" s="1" t="s">
        <v>25</v>
      </c>
      <c r="P140" s="1" t="s">
        <v>26</v>
      </c>
      <c r="Q140" s="1" t="s">
        <v>27</v>
      </c>
      <c r="T140" s="1" t="s">
        <v>28</v>
      </c>
      <c r="U140" s="1" t="s">
        <v>44</v>
      </c>
      <c r="X140" s="1" t="s">
        <v>30</v>
      </c>
      <c r="Y140" s="1" t="s">
        <v>45</v>
      </c>
      <c r="Z140" s="1" t="s">
        <v>32</v>
      </c>
    </row>
    <row r="141" spans="1:26" x14ac:dyDescent="0.3">
      <c r="A141" s="2" t="s">
        <v>46</v>
      </c>
    </row>
    <row r="142" spans="1:26" x14ac:dyDescent="0.3">
      <c r="A142" s="3" t="s">
        <v>50</v>
      </c>
      <c r="C142" s="408">
        <v>0.28066819918083202</v>
      </c>
      <c r="D142" s="408">
        <v>0.28581399342980501</v>
      </c>
      <c r="E142" s="408">
        <v>0.29630504584832301</v>
      </c>
      <c r="F142" s="408">
        <v>0.29484239450295102</v>
      </c>
      <c r="G142" s="408">
        <v>0.33692985765651601</v>
      </c>
      <c r="J142" s="409">
        <v>0.25462204791559401</v>
      </c>
      <c r="K142" s="409">
        <v>0.34284655660448599</v>
      </c>
      <c r="N142" s="410">
        <v>0.28806614897925797</v>
      </c>
      <c r="O142" s="410">
        <v>0</v>
      </c>
      <c r="P142" s="410">
        <v>0.19821443275726899</v>
      </c>
      <c r="Q142" s="410">
        <v>0.28620190477065199</v>
      </c>
      <c r="T142" s="411">
        <v>0.32609567329402001</v>
      </c>
      <c r="U142" s="411">
        <v>0.85973262941974704</v>
      </c>
      <c r="X142" s="412">
        <v>0.279285681185233</v>
      </c>
      <c r="Y142" s="412">
        <v>0.27422956704443202</v>
      </c>
      <c r="Z142" s="412">
        <v>0.287273266393553</v>
      </c>
    </row>
    <row r="143" spans="1:26" x14ac:dyDescent="0.3">
      <c r="A143" s="3" t="s">
        <v>51</v>
      </c>
      <c r="C143" s="408">
        <v>0.28188094444197198</v>
      </c>
      <c r="D143" s="408">
        <v>0.275752609882986</v>
      </c>
      <c r="E143" s="408">
        <v>0.29790932307051998</v>
      </c>
      <c r="F143" s="408">
        <v>0.29622211993226699</v>
      </c>
      <c r="G143" s="408">
        <v>0.332473245639749</v>
      </c>
      <c r="J143" s="409">
        <v>0.266589748609248</v>
      </c>
      <c r="K143" s="409">
        <v>0.339285258378697</v>
      </c>
      <c r="N143" s="410">
        <v>0.29437516795388702</v>
      </c>
      <c r="O143" s="410">
        <v>0.25360288210520798</v>
      </c>
      <c r="P143" s="410">
        <v>0.220887980834651</v>
      </c>
      <c r="Q143" s="410">
        <v>0.27558568665630201</v>
      </c>
      <c r="T143" s="411">
        <v>0.32609567329402001</v>
      </c>
      <c r="U143" s="411">
        <v>0.34443122555783301</v>
      </c>
      <c r="X143" s="412">
        <v>0.28878139434553102</v>
      </c>
      <c r="Y143" s="412">
        <v>0.25081972595527402</v>
      </c>
      <c r="Z143" s="412">
        <v>0.30995273479304403</v>
      </c>
    </row>
    <row r="144" spans="1:26" x14ac:dyDescent="0.3">
      <c r="A144" s="3" t="s">
        <v>52</v>
      </c>
      <c r="C144" s="408">
        <v>0.28908353625063099</v>
      </c>
      <c r="D144" s="408">
        <v>0.28387919023339497</v>
      </c>
      <c r="E144" s="408">
        <v>0.29909268224999802</v>
      </c>
      <c r="F144" s="408">
        <v>0.29899519525139101</v>
      </c>
      <c r="G144" s="408">
        <v>0.32243627429231703</v>
      </c>
      <c r="J144" s="409">
        <v>0.281831489072777</v>
      </c>
      <c r="K144" s="409">
        <v>0.33509668286591698</v>
      </c>
      <c r="N144" s="410">
        <v>0.30036416422690398</v>
      </c>
      <c r="O144" s="410">
        <v>0.108820447387418</v>
      </c>
      <c r="P144" s="410">
        <v>0.244365719636878</v>
      </c>
      <c r="Q144" s="410">
        <v>0.26496415694502001</v>
      </c>
      <c r="T144" s="411">
        <v>0.31371229329551298</v>
      </c>
      <c r="U144" s="411">
        <v>0.256977984693539</v>
      </c>
      <c r="X144" s="412">
        <v>0.30051139295531099</v>
      </c>
      <c r="Y144" s="412">
        <v>0.30265580265269698</v>
      </c>
      <c r="Z144" s="412">
        <v>0.332632203192535</v>
      </c>
    </row>
    <row r="145" spans="1:26" x14ac:dyDescent="0.3">
      <c r="A145" s="3" t="s">
        <v>53</v>
      </c>
      <c r="C145" s="408">
        <v>0.29491929623245</v>
      </c>
      <c r="D145" s="408">
        <v>0.30494179466315402</v>
      </c>
      <c r="E145" s="408">
        <v>0.30210618675728601</v>
      </c>
      <c r="F145" s="408">
        <v>0.30192888998341999</v>
      </c>
      <c r="G145" s="408">
        <v>0.31498837741791202</v>
      </c>
      <c r="J145" s="409">
        <v>0.29242425662826899</v>
      </c>
      <c r="K145" s="409">
        <v>0.33377754500475598</v>
      </c>
      <c r="N145" s="410">
        <v>0.30854760188240099</v>
      </c>
      <c r="O145" s="410">
        <v>8.5427866784120801E-2</v>
      </c>
      <c r="P145" s="410">
        <v>0.26557446934706602</v>
      </c>
      <c r="Q145" s="410">
        <v>0.28772111522975002</v>
      </c>
      <c r="T145" s="411">
        <v>0.31371229329551298</v>
      </c>
      <c r="U145" s="411">
        <v>0.104943889037152</v>
      </c>
      <c r="X145" s="412">
        <v>0.310007106115609</v>
      </c>
      <c r="Y145" s="412">
        <v>0.32439351223548701</v>
      </c>
      <c r="Z145" s="412">
        <v>0.35531167159202598</v>
      </c>
    </row>
    <row r="146" spans="1:26" x14ac:dyDescent="0.3">
      <c r="A146" s="3" t="s">
        <v>54</v>
      </c>
      <c r="C146" s="408">
        <v>0.29087253469257202</v>
      </c>
      <c r="D146" s="408">
        <v>0.30847372299162901</v>
      </c>
      <c r="E146" s="408">
        <v>0.30024302606930298</v>
      </c>
      <c r="F146" s="408">
        <v>0.30276228012429202</v>
      </c>
      <c r="G146" s="408">
        <v>0.32537910336040998</v>
      </c>
      <c r="J146" s="409">
        <v>0.29758366392025798</v>
      </c>
      <c r="K146" s="409">
        <v>0.330874002737852</v>
      </c>
      <c r="N146" s="410">
        <v>0.31513092602984</v>
      </c>
      <c r="O146" s="410">
        <v>0.28459437771580798</v>
      </c>
      <c r="P146" s="410">
        <v>0.28761122648623499</v>
      </c>
      <c r="Q146" s="410">
        <v>0.29477940746549203</v>
      </c>
      <c r="T146" s="411">
        <v>0.31371229329551298</v>
      </c>
      <c r="U146" s="411">
        <v>8.7453240864294304E-2</v>
      </c>
      <c r="X146" s="412">
        <v>0.31559281973931402</v>
      </c>
      <c r="Y146" s="412">
        <v>0.32690170949503999</v>
      </c>
      <c r="Z146" s="412">
        <v>0.37799113999151701</v>
      </c>
    </row>
    <row r="147" spans="1:26" x14ac:dyDescent="0.3">
      <c r="A147" s="3" t="s">
        <v>55</v>
      </c>
      <c r="C147" s="408">
        <v>0.29634300244140199</v>
      </c>
      <c r="D147" s="408">
        <v>0.30832314153658302</v>
      </c>
      <c r="E147" s="408">
        <v>0.29681867690026698</v>
      </c>
      <c r="F147" s="408">
        <v>0.29958303278069298</v>
      </c>
      <c r="G147" s="408">
        <v>0.30769560720048</v>
      </c>
      <c r="J147" s="409">
        <v>0.30258481791724801</v>
      </c>
      <c r="K147" s="409">
        <v>0.32938260071651398</v>
      </c>
      <c r="N147" s="410">
        <v>0.320845617130048</v>
      </c>
      <c r="O147" s="410">
        <v>0.33926632418161801</v>
      </c>
      <c r="P147" s="410">
        <v>0.31297154350785</v>
      </c>
      <c r="Q147" s="410">
        <v>0.31618841014875998</v>
      </c>
      <c r="T147" s="411">
        <v>0.31371229329551298</v>
      </c>
      <c r="U147" s="411">
        <v>5.3817378993412199E-2</v>
      </c>
      <c r="X147" s="412">
        <v>0.32117853336301799</v>
      </c>
      <c r="Y147" s="412">
        <v>0.36034433962241003</v>
      </c>
      <c r="Z147" s="412">
        <v>0.38135106123588602</v>
      </c>
    </row>
    <row r="148" spans="1:26" x14ac:dyDescent="0.3">
      <c r="A148" s="3" t="s">
        <v>56</v>
      </c>
      <c r="C148" s="408">
        <v>0.31717352179453001</v>
      </c>
      <c r="D148" s="408">
        <v>0.30456044520326397</v>
      </c>
      <c r="E148" s="408">
        <v>0.31188808333409701</v>
      </c>
      <c r="F148" s="408">
        <v>0.31336656024091097</v>
      </c>
      <c r="G148" s="408">
        <v>0.30831600212615401</v>
      </c>
      <c r="J148" s="409">
        <v>0.32115953379359202</v>
      </c>
      <c r="K148" s="409">
        <v>0.31111790487832303</v>
      </c>
      <c r="N148" s="410">
        <v>0.32546308753901498</v>
      </c>
      <c r="O148" s="410">
        <v>0.58819509859268804</v>
      </c>
      <c r="P148" s="410">
        <v>0.340531513427418</v>
      </c>
      <c r="Q148" s="410">
        <v>0.33729283440629598</v>
      </c>
      <c r="T148" s="411">
        <v>0.31371229329551298</v>
      </c>
      <c r="U148" s="411">
        <v>0</v>
      </c>
      <c r="X148" s="412">
        <v>0.32676424698672302</v>
      </c>
      <c r="Y148" s="412">
        <v>0.31268859169090801</v>
      </c>
      <c r="Z148" s="412">
        <v>0.28979320732682901</v>
      </c>
    </row>
    <row r="149" spans="1:26" x14ac:dyDescent="0.3">
      <c r="A149" s="3" t="s">
        <v>57</v>
      </c>
      <c r="C149" s="408">
        <v>0.34014049132254598</v>
      </c>
      <c r="D149" s="408">
        <v>0.33720669396833403</v>
      </c>
      <c r="E149" s="408">
        <v>0.32691959678956301</v>
      </c>
      <c r="F149" s="408">
        <v>0.32616950951305801</v>
      </c>
      <c r="G149" s="408">
        <v>0.311896877447426</v>
      </c>
      <c r="J149" s="409">
        <v>0.34653629356076598</v>
      </c>
      <c r="K149" s="409">
        <v>0.29295241502117803</v>
      </c>
      <c r="N149" s="410">
        <v>0.331314931225628</v>
      </c>
      <c r="O149" s="410">
        <v>0.58360011297040604</v>
      </c>
      <c r="P149" s="410">
        <v>0.37043260377549098</v>
      </c>
      <c r="Q149" s="410">
        <v>0.36369671604822501</v>
      </c>
      <c r="T149" s="411">
        <v>0.31371229329551298</v>
      </c>
      <c r="U149" s="411">
        <v>6.18899858424223E-2</v>
      </c>
      <c r="X149" s="412">
        <v>0.33234996061042799</v>
      </c>
      <c r="Y149" s="412">
        <v>0.32690170949503999</v>
      </c>
      <c r="Z149" s="412">
        <v>0.26795371923843098</v>
      </c>
    </row>
    <row r="150" spans="1:26" x14ac:dyDescent="0.3">
      <c r="A150" s="3" t="s">
        <v>58</v>
      </c>
      <c r="C150" s="408">
        <v>0.36121003441626698</v>
      </c>
      <c r="D150" s="408">
        <v>0.36223539239125402</v>
      </c>
      <c r="E150" s="408">
        <v>0.34670026089833</v>
      </c>
      <c r="F150" s="408">
        <v>0.34579579036886399</v>
      </c>
      <c r="G150" s="408">
        <v>0.30780104696684002</v>
      </c>
      <c r="J150" s="409">
        <v>0.37303531460102501</v>
      </c>
      <c r="K150" s="409">
        <v>0.27730396503943999</v>
      </c>
      <c r="N150" s="410">
        <v>0.33574953151938902</v>
      </c>
      <c r="O150" s="410">
        <v>0.17839887279581401</v>
      </c>
      <c r="P150" s="410">
        <v>0.39531380137382699</v>
      </c>
      <c r="Q150" s="410">
        <v>0.31574721036955899</v>
      </c>
      <c r="T150" s="411">
        <v>0.31371229329551298</v>
      </c>
      <c r="U150" s="411">
        <v>0.123779971684847</v>
      </c>
      <c r="X150" s="412">
        <v>0.33793567423413201</v>
      </c>
      <c r="Y150" s="412">
        <v>0.33777056428643498</v>
      </c>
      <c r="Z150" s="412">
        <v>0.27887346328263002</v>
      </c>
    </row>
    <row r="151" spans="1:26" x14ac:dyDescent="0.3">
      <c r="A151" s="3" t="s">
        <v>59</v>
      </c>
      <c r="C151" s="408">
        <v>0.38990834903284799</v>
      </c>
      <c r="D151" s="408">
        <v>0.37522642550713697</v>
      </c>
      <c r="E151" s="408">
        <v>0.37433928797555799</v>
      </c>
      <c r="F151" s="408">
        <v>0.37307689050702098</v>
      </c>
      <c r="G151" s="408">
        <v>0.291768626875756</v>
      </c>
      <c r="J151" s="409">
        <v>0.39579891440868897</v>
      </c>
      <c r="K151" s="409">
        <v>0.25721791361110402</v>
      </c>
      <c r="N151" s="410">
        <v>0.33803540795947201</v>
      </c>
      <c r="O151" s="410">
        <v>4.5403147044492401E-2</v>
      </c>
      <c r="P151" s="410">
        <v>0.437662773247389</v>
      </c>
      <c r="Q151" s="410">
        <v>0.395655767506081</v>
      </c>
      <c r="T151" s="411">
        <v>0.31371229329551298</v>
      </c>
      <c r="U151" s="411">
        <v>0.188360826476941</v>
      </c>
      <c r="X151" s="412">
        <v>0.34352138785783698</v>
      </c>
      <c r="Y151" s="412">
        <v>0.331082038260961</v>
      </c>
      <c r="Z151" s="412">
        <v>0.25031413270549302</v>
      </c>
    </row>
    <row r="155" spans="1:26" x14ac:dyDescent="0.3">
      <c r="A155" s="1" t="s">
        <v>105</v>
      </c>
      <c r="C155" s="1" t="s">
        <v>36</v>
      </c>
      <c r="D155" s="1" t="s">
        <v>37</v>
      </c>
      <c r="E155" s="1" t="s">
        <v>38</v>
      </c>
      <c r="F155" s="1" t="s">
        <v>39</v>
      </c>
      <c r="G155" s="1" t="s">
        <v>40</v>
      </c>
      <c r="J155" s="1" t="s">
        <v>41</v>
      </c>
      <c r="K155" s="1" t="s">
        <v>42</v>
      </c>
      <c r="N155" s="1" t="s">
        <v>43</v>
      </c>
      <c r="O155" s="1" t="s">
        <v>25</v>
      </c>
      <c r="P155" s="1" t="s">
        <v>26</v>
      </c>
      <c r="Q155" s="1" t="s">
        <v>27</v>
      </c>
      <c r="T155" s="1" t="s">
        <v>28</v>
      </c>
      <c r="U155" s="1" t="s">
        <v>44</v>
      </c>
      <c r="X155" s="1" t="s">
        <v>30</v>
      </c>
      <c r="Y155" s="1" t="s">
        <v>45</v>
      </c>
      <c r="Z155" s="1" t="s">
        <v>32</v>
      </c>
    </row>
    <row r="156" spans="1:26" x14ac:dyDescent="0.3">
      <c r="A156" s="2" t="s">
        <v>46</v>
      </c>
    </row>
    <row r="157" spans="1:26" x14ac:dyDescent="0.3">
      <c r="A157" s="3" t="s">
        <v>50</v>
      </c>
      <c r="C157" s="408">
        <v>0.21313814013970001</v>
      </c>
      <c r="D157" s="408">
        <v>0.205279042880021</v>
      </c>
      <c r="E157" s="408">
        <v>0.208709815088019</v>
      </c>
      <c r="F157" s="408">
        <v>0.20925771662061299</v>
      </c>
      <c r="G157" s="408">
        <v>0.33086114247875098</v>
      </c>
      <c r="J157" s="409">
        <v>0.25496449157906098</v>
      </c>
      <c r="K157" s="409">
        <v>0.38766183538572802</v>
      </c>
      <c r="N157" s="410">
        <v>0.291696729167846</v>
      </c>
      <c r="O157" s="410">
        <v>0.125392625169995</v>
      </c>
      <c r="P157" s="410">
        <v>0.194928461157407</v>
      </c>
      <c r="Q157" s="410">
        <v>0.20552790788321901</v>
      </c>
      <c r="T157" s="411">
        <v>0.31494814218910799</v>
      </c>
      <c r="U157" s="411">
        <v>0.17818043502880401</v>
      </c>
      <c r="X157" s="412">
        <v>0.28853132611464399</v>
      </c>
      <c r="Y157" s="412">
        <v>0.29794436291701998</v>
      </c>
      <c r="Z157" s="412">
        <v>0.24459292761061099</v>
      </c>
    </row>
    <row r="158" spans="1:26" x14ac:dyDescent="0.3">
      <c r="A158" s="3" t="s">
        <v>51</v>
      </c>
      <c r="C158" s="408">
        <v>0.197857678164825</v>
      </c>
      <c r="D158" s="408">
        <v>0.19686752710302399</v>
      </c>
      <c r="E158" s="408">
        <v>0.20559865481225201</v>
      </c>
      <c r="F158" s="408">
        <v>0.20419343886432501</v>
      </c>
      <c r="G158" s="408">
        <v>0.32721737624234898</v>
      </c>
      <c r="J158" s="409">
        <v>0.25242083911958102</v>
      </c>
      <c r="K158" s="409">
        <v>0.38066098658174902</v>
      </c>
      <c r="N158" s="410">
        <v>0.29647256180244902</v>
      </c>
      <c r="O158" s="410">
        <v>0.119888803884019</v>
      </c>
      <c r="P158" s="410">
        <v>0.218383821520275</v>
      </c>
      <c r="Q158" s="410">
        <v>0.23081027809078999</v>
      </c>
      <c r="T158" s="411">
        <v>0.31494814218910799</v>
      </c>
      <c r="U158" s="411">
        <v>0.112468501543003</v>
      </c>
      <c r="X158" s="412">
        <v>0.29733397674187101</v>
      </c>
      <c r="Y158" s="412">
        <v>0.30747858253036497</v>
      </c>
      <c r="Z158" s="412">
        <v>0.27184961749097197</v>
      </c>
    </row>
    <row r="159" spans="1:26" x14ac:dyDescent="0.3">
      <c r="A159" s="3" t="s">
        <v>52</v>
      </c>
      <c r="C159" s="408">
        <v>0.19885169531278801</v>
      </c>
      <c r="D159" s="408">
        <v>0.19929104184125501</v>
      </c>
      <c r="E159" s="408">
        <v>0.198244751012155</v>
      </c>
      <c r="F159" s="408">
        <v>0.20212642740588799</v>
      </c>
      <c r="G159" s="408">
        <v>0.31301242808632601</v>
      </c>
      <c r="J159" s="409">
        <v>0.24834638224185401</v>
      </c>
      <c r="K159" s="409">
        <v>0.37345140340203298</v>
      </c>
      <c r="N159" s="410">
        <v>0.30120202712992</v>
      </c>
      <c r="O159" s="410">
        <v>0.11427934746580599</v>
      </c>
      <c r="P159" s="410">
        <v>0.24184463963038699</v>
      </c>
      <c r="Q159" s="410">
        <v>0.25609327487787897</v>
      </c>
      <c r="T159" s="411">
        <v>0.31654686372306301</v>
      </c>
      <c r="U159" s="411">
        <v>6.3942766045797697E-2</v>
      </c>
      <c r="X159" s="412">
        <v>0.30760373580696798</v>
      </c>
      <c r="Y159" s="412">
        <v>0.30628680507869599</v>
      </c>
      <c r="Z159" s="412">
        <v>0.29910630737133398</v>
      </c>
    </row>
    <row r="160" spans="1:26" x14ac:dyDescent="0.3">
      <c r="A160" s="3" t="s">
        <v>53</v>
      </c>
      <c r="C160" s="408">
        <v>0.19218708245468</v>
      </c>
      <c r="D160" s="408">
        <v>0.201244791903888</v>
      </c>
      <c r="E160" s="408">
        <v>0.19715021839840399</v>
      </c>
      <c r="F160" s="408">
        <v>0.19873140839018799</v>
      </c>
      <c r="G160" s="408">
        <v>0.31039097331010701</v>
      </c>
      <c r="J160" s="409">
        <v>0.24200606382443099</v>
      </c>
      <c r="K160" s="409">
        <v>0.36789547789037302</v>
      </c>
      <c r="N160" s="410">
        <v>0.30750798089988102</v>
      </c>
      <c r="O160" s="410">
        <v>0.33458040557263002</v>
      </c>
      <c r="P160" s="410">
        <v>0.26371202773663799</v>
      </c>
      <c r="Q160" s="410">
        <v>0.28085895752401802</v>
      </c>
      <c r="T160" s="411">
        <v>0.31654686372306301</v>
      </c>
      <c r="U160" s="411">
        <v>2.52738205714385E-4</v>
      </c>
      <c r="X160" s="412">
        <v>0.31934060330993702</v>
      </c>
      <c r="Y160" s="412">
        <v>0.31343746978870501</v>
      </c>
      <c r="Z160" s="412">
        <v>0.32636299725169499</v>
      </c>
    </row>
    <row r="161" spans="1:26" x14ac:dyDescent="0.3">
      <c r="A161" s="3" t="s">
        <v>54</v>
      </c>
      <c r="C161" s="408">
        <v>0.186258448574529</v>
      </c>
      <c r="D161" s="408">
        <v>0.19812946221118899</v>
      </c>
      <c r="E161" s="408">
        <v>0.19440939643082999</v>
      </c>
      <c r="F161" s="408">
        <v>0.191410036702928</v>
      </c>
      <c r="G161" s="408">
        <v>0.31496775105885799</v>
      </c>
      <c r="J161" s="409">
        <v>0.21947159764712099</v>
      </c>
      <c r="K161" s="409">
        <v>0.36190948188884398</v>
      </c>
      <c r="N161" s="410">
        <v>0.313999403898371</v>
      </c>
      <c r="O161" s="410">
        <v>0.13046429486171701</v>
      </c>
      <c r="P161" s="410">
        <v>0.28544653367891398</v>
      </c>
      <c r="Q161" s="410">
        <v>0.30436257391555499</v>
      </c>
      <c r="T161" s="411">
        <v>0.31654686372306301</v>
      </c>
      <c r="U161" s="411">
        <v>0</v>
      </c>
      <c r="X161" s="412">
        <v>0.32080771174780798</v>
      </c>
      <c r="Y161" s="412">
        <v>0.31343746978870501</v>
      </c>
      <c r="Z161" s="412">
        <v>0.35361968713205599</v>
      </c>
    </row>
    <row r="162" spans="1:26" x14ac:dyDescent="0.3">
      <c r="A162" s="3" t="s">
        <v>55</v>
      </c>
      <c r="C162" s="408">
        <v>0.19108113118752201</v>
      </c>
      <c r="D162" s="408">
        <v>0.19789896242832</v>
      </c>
      <c r="E162" s="408">
        <v>0.19763998635260599</v>
      </c>
      <c r="F162" s="408">
        <v>0.19637820666525399</v>
      </c>
      <c r="G162" s="408">
        <v>0.30844449315463002</v>
      </c>
      <c r="J162" s="409">
        <v>0.212607022058243</v>
      </c>
      <c r="K162" s="409">
        <v>0.35657599642318499</v>
      </c>
      <c r="N162" s="410">
        <v>0.319517113447087</v>
      </c>
      <c r="O162" s="410">
        <v>0.36266725754519502</v>
      </c>
      <c r="P162" s="410">
        <v>0.311533153632367</v>
      </c>
      <c r="Q162" s="410">
        <v>0.30060505117941999</v>
      </c>
      <c r="T162" s="411">
        <v>0.31654686372306301</v>
      </c>
      <c r="U162" s="411">
        <v>4.1701803942911599E-2</v>
      </c>
      <c r="X162" s="412">
        <v>0.32227482018567899</v>
      </c>
      <c r="Y162" s="412">
        <v>0.33012235411205798</v>
      </c>
      <c r="Z162" s="412">
        <v>0.37442084519864799</v>
      </c>
    </row>
    <row r="163" spans="1:26" x14ac:dyDescent="0.3">
      <c r="A163" s="3" t="s">
        <v>56</v>
      </c>
      <c r="C163" s="408">
        <v>0.23879272163264101</v>
      </c>
      <c r="D163" s="408">
        <v>0.242252668738062</v>
      </c>
      <c r="E163" s="408">
        <v>0.23886337645317601</v>
      </c>
      <c r="F163" s="408">
        <v>0.23727485192620101</v>
      </c>
      <c r="G163" s="408">
        <v>0.30768492858535901</v>
      </c>
      <c r="J163" s="409">
        <v>0.24945390710267201</v>
      </c>
      <c r="K163" s="409">
        <v>0.28983725219957102</v>
      </c>
      <c r="N163" s="410">
        <v>0.32466388453874701</v>
      </c>
      <c r="O163" s="410">
        <v>0.57169840355912604</v>
      </c>
      <c r="P163" s="410">
        <v>0.34082670816660499</v>
      </c>
      <c r="Q163" s="410">
        <v>0.337840493499864</v>
      </c>
      <c r="T163" s="411">
        <v>0.31654686372306301</v>
      </c>
      <c r="U163" s="411">
        <v>0.112468501543003</v>
      </c>
      <c r="X163" s="412">
        <v>0.32374192862355</v>
      </c>
      <c r="Y163" s="412">
        <v>0.319396357047045</v>
      </c>
      <c r="Z163" s="412">
        <v>0.32636299725169499</v>
      </c>
    </row>
    <row r="164" spans="1:26" x14ac:dyDescent="0.3">
      <c r="A164" s="3" t="s">
        <v>57</v>
      </c>
      <c r="C164" s="408">
        <v>0.29878953845237899</v>
      </c>
      <c r="D164" s="408">
        <v>0.30938454732218701</v>
      </c>
      <c r="E164" s="408">
        <v>0.30560633852685798</v>
      </c>
      <c r="F164" s="408">
        <v>0.30092137941096098</v>
      </c>
      <c r="G164" s="408">
        <v>0.310798089768754</v>
      </c>
      <c r="J164" s="409">
        <v>0.29989373955607201</v>
      </c>
      <c r="K164" s="409">
        <v>0.225272625007019</v>
      </c>
      <c r="N164" s="410">
        <v>0.33189718445135002</v>
      </c>
      <c r="O164" s="410">
        <v>0.48376214910841903</v>
      </c>
      <c r="P164" s="410">
        <v>0.37295219436993898</v>
      </c>
      <c r="Q164" s="410">
        <v>0.420543447504448</v>
      </c>
      <c r="T164" s="411">
        <v>0.31654686372306301</v>
      </c>
      <c r="U164" s="411">
        <v>0.322241212286134</v>
      </c>
      <c r="X164" s="412">
        <v>0.32520903706142101</v>
      </c>
      <c r="Y164" s="412">
        <v>0.31701280214370903</v>
      </c>
      <c r="Z164" s="412">
        <v>0.33066668512754099</v>
      </c>
    </row>
    <row r="165" spans="1:26" x14ac:dyDescent="0.3">
      <c r="A165" s="3" t="s">
        <v>58</v>
      </c>
      <c r="C165" s="408">
        <v>0.41637497754466202</v>
      </c>
      <c r="D165" s="408">
        <v>0.410037484221071</v>
      </c>
      <c r="E165" s="408">
        <v>0.41944551245963502</v>
      </c>
      <c r="F165" s="408">
        <v>0.416658730909164</v>
      </c>
      <c r="G165" s="408">
        <v>0.32389643252472</v>
      </c>
      <c r="J165" s="409">
        <v>0.38825033981988499</v>
      </c>
      <c r="K165" s="409">
        <v>0.16297658114444499</v>
      </c>
      <c r="N165" s="410">
        <v>0.33463285557214201</v>
      </c>
      <c r="O165" s="410">
        <v>0</v>
      </c>
      <c r="P165" s="410">
        <v>0.39860115467572999</v>
      </c>
      <c r="Q165" s="410">
        <v>0.335634405082744</v>
      </c>
      <c r="T165" s="411">
        <v>0.31654686372306301</v>
      </c>
      <c r="U165" s="411">
        <v>0.53201392302926498</v>
      </c>
      <c r="X165" s="412">
        <v>0.32667614549929203</v>
      </c>
      <c r="Y165" s="412">
        <v>0.32177991195038202</v>
      </c>
      <c r="Z165" s="412">
        <v>0.34572959269300402</v>
      </c>
    </row>
    <row r="166" spans="1:26" x14ac:dyDescent="0.3">
      <c r="A166" s="3" t="s">
        <v>59</v>
      </c>
      <c r="C166" s="408">
        <v>0.66938562767501997</v>
      </c>
      <c r="D166" s="408">
        <v>0.66176440707768303</v>
      </c>
      <c r="E166" s="408">
        <v>0.657843563470768</v>
      </c>
      <c r="F166" s="408">
        <v>0.66219879948031002</v>
      </c>
      <c r="G166" s="408">
        <v>0.314043468622768</v>
      </c>
      <c r="J166" s="409">
        <v>0.59561951474524599</v>
      </c>
      <c r="K166" s="409">
        <v>0.10277554513074801</v>
      </c>
      <c r="N166" s="410">
        <v>0.33690485362161299</v>
      </c>
      <c r="O166" s="410">
        <v>0.368084492657206</v>
      </c>
      <c r="P166" s="410">
        <v>0.44000777725261497</v>
      </c>
      <c r="Q166" s="410">
        <v>0.41638438706579201</v>
      </c>
      <c r="T166" s="411">
        <v>0.31654686372306301</v>
      </c>
      <c r="U166" s="411">
        <v>0.74178663377239495</v>
      </c>
      <c r="X166" s="412">
        <v>0.32814325393716298</v>
      </c>
      <c r="Y166" s="412">
        <v>0.33369768646706199</v>
      </c>
      <c r="Z166" s="412">
        <v>0.26395952305192</v>
      </c>
    </row>
    <row r="170" spans="1:26" x14ac:dyDescent="0.3">
      <c r="A170" s="1" t="s">
        <v>106</v>
      </c>
      <c r="C170" s="1" t="s">
        <v>36</v>
      </c>
      <c r="D170" s="1" t="s">
        <v>37</v>
      </c>
      <c r="E170" s="1" t="s">
        <v>38</v>
      </c>
      <c r="F170" s="1" t="s">
        <v>39</v>
      </c>
      <c r="G170" s="1" t="s">
        <v>40</v>
      </c>
      <c r="J170" s="1" t="s">
        <v>41</v>
      </c>
      <c r="K170" s="1" t="s">
        <v>42</v>
      </c>
      <c r="N170" s="1" t="s">
        <v>43</v>
      </c>
      <c r="O170" s="1" t="s">
        <v>25</v>
      </c>
      <c r="P170" s="1" t="s">
        <v>26</v>
      </c>
      <c r="Q170" s="1" t="s">
        <v>27</v>
      </c>
      <c r="T170" s="1" t="s">
        <v>28</v>
      </c>
      <c r="U170" s="1" t="s">
        <v>44</v>
      </c>
      <c r="X170" s="1" t="s">
        <v>30</v>
      </c>
      <c r="Y170" s="1" t="s">
        <v>45</v>
      </c>
      <c r="Z170" s="1" t="s">
        <v>32</v>
      </c>
    </row>
    <row r="171" spans="1:26" x14ac:dyDescent="0.3">
      <c r="A171" s="2" t="s">
        <v>46</v>
      </c>
    </row>
    <row r="172" spans="1:26" x14ac:dyDescent="0.3">
      <c r="A172" s="3" t="s">
        <v>50</v>
      </c>
      <c r="C172" s="408">
        <v>0.27574824417566302</v>
      </c>
      <c r="D172" s="408">
        <v>0.248758947910352</v>
      </c>
      <c r="E172" s="408">
        <v>0.31537163118112299</v>
      </c>
      <c r="F172" s="408">
        <v>0.29495801493496199</v>
      </c>
      <c r="G172" s="408">
        <v>0.31564999873381799</v>
      </c>
      <c r="J172" s="409">
        <v>0.27615532775461699</v>
      </c>
      <c r="K172" s="409">
        <v>0.32946525240372099</v>
      </c>
      <c r="N172" s="410">
        <v>0.27445657733991402</v>
      </c>
      <c r="O172" s="410">
        <v>0</v>
      </c>
      <c r="P172" s="410">
        <v>0.188682197121427</v>
      </c>
      <c r="Q172" s="410">
        <v>0.14744693460979899</v>
      </c>
      <c r="T172" s="411">
        <v>0.30551746254303802</v>
      </c>
      <c r="U172" s="411">
        <v>0.62281115927582098</v>
      </c>
      <c r="X172" s="412">
        <v>0.198795041915721</v>
      </c>
      <c r="Y172" s="412">
        <v>0.24885026331381399</v>
      </c>
      <c r="Z172" s="412">
        <v>0.241887024595344</v>
      </c>
    </row>
    <row r="173" spans="1:26" x14ac:dyDescent="0.3">
      <c r="A173" s="3" t="s">
        <v>51</v>
      </c>
      <c r="C173" s="408">
        <v>0.27610319704762198</v>
      </c>
      <c r="D173" s="408">
        <v>0.29930676784473698</v>
      </c>
      <c r="E173" s="408">
        <v>0.31692918910856399</v>
      </c>
      <c r="F173" s="408">
        <v>0.29787149513202099</v>
      </c>
      <c r="G173" s="408">
        <v>0.31408012845144001</v>
      </c>
      <c r="J173" s="409">
        <v>0.28780412223561402</v>
      </c>
      <c r="K173" s="409">
        <v>0.32830119789234202</v>
      </c>
      <c r="N173" s="410">
        <v>0.28376320426051099</v>
      </c>
      <c r="O173" s="410">
        <v>9.9224568485444406E-2</v>
      </c>
      <c r="P173" s="410">
        <v>0.21453270291388299</v>
      </c>
      <c r="Q173" s="410">
        <v>0.17296825796776499</v>
      </c>
      <c r="T173" s="411">
        <v>0.30551746254303802</v>
      </c>
      <c r="U173" s="411">
        <v>0.38457738250364798</v>
      </c>
      <c r="X173" s="412">
        <v>0.228010926670109</v>
      </c>
      <c r="Y173" s="412">
        <v>0.268720436430127</v>
      </c>
      <c r="Z173" s="412">
        <v>0.25492285226814698</v>
      </c>
    </row>
    <row r="174" spans="1:26" x14ac:dyDescent="0.3">
      <c r="A174" s="3" t="s">
        <v>52</v>
      </c>
      <c r="C174" s="408">
        <v>0.29925090237697799</v>
      </c>
      <c r="D174" s="408">
        <v>0.30168941561570201</v>
      </c>
      <c r="E174" s="408">
        <v>0.32210963581425101</v>
      </c>
      <c r="F174" s="408">
        <v>0.30431838368876002</v>
      </c>
      <c r="G174" s="408">
        <v>0.30372438901839699</v>
      </c>
      <c r="J174" s="409">
        <v>0.29893492612485201</v>
      </c>
      <c r="K174" s="409">
        <v>0.32719557573788099</v>
      </c>
      <c r="N174" s="410">
        <v>0.29229921876093201</v>
      </c>
      <c r="O174" s="410">
        <v>0.198432084405957</v>
      </c>
      <c r="P174" s="410">
        <v>0.24038388987825701</v>
      </c>
      <c r="Q174" s="410">
        <v>0.19849014105598201</v>
      </c>
      <c r="T174" s="411">
        <v>0.31884913363582501</v>
      </c>
      <c r="U174" s="411">
        <v>0.382875712669562</v>
      </c>
      <c r="X174" s="412">
        <v>0.23436220596454099</v>
      </c>
      <c r="Y174" s="412">
        <v>0.27912862234819502</v>
      </c>
      <c r="Z174" s="412">
        <v>0.26795867994095002</v>
      </c>
    </row>
    <row r="175" spans="1:26" x14ac:dyDescent="0.3">
      <c r="A175" s="3" t="s">
        <v>53</v>
      </c>
      <c r="C175" s="408">
        <v>0.318479523425785</v>
      </c>
      <c r="D175" s="408">
        <v>0.31603543964291197</v>
      </c>
      <c r="E175" s="408">
        <v>0.32539178711915201</v>
      </c>
      <c r="F175" s="408">
        <v>0.30839236911569401</v>
      </c>
      <c r="G175" s="408">
        <v>0.30870704311517799</v>
      </c>
      <c r="J175" s="409">
        <v>0.30899659213389302</v>
      </c>
      <c r="K175" s="409">
        <v>0.32647798879578799</v>
      </c>
      <c r="N175" s="410">
        <v>0.302139346587806</v>
      </c>
      <c r="O175" s="410">
        <v>0.18252086338142201</v>
      </c>
      <c r="P175" s="410">
        <v>0.26230518030420502</v>
      </c>
      <c r="Q175" s="410">
        <v>0.225293756197089</v>
      </c>
      <c r="T175" s="411">
        <v>0.31884913363582501</v>
      </c>
      <c r="U175" s="411">
        <v>0</v>
      </c>
      <c r="X175" s="412">
        <v>0.25024040420062099</v>
      </c>
      <c r="Y175" s="412">
        <v>0.29237540442573701</v>
      </c>
      <c r="Z175" s="412">
        <v>0.280994507613752</v>
      </c>
    </row>
    <row r="176" spans="1:26" x14ac:dyDescent="0.3">
      <c r="A176" s="3" t="s">
        <v>54</v>
      </c>
      <c r="C176" s="408">
        <v>0.30974476434801501</v>
      </c>
      <c r="D176" s="408">
        <v>0.32124304879368898</v>
      </c>
      <c r="E176" s="408">
        <v>0.29826757512340002</v>
      </c>
      <c r="F176" s="408">
        <v>0.31199497416988198</v>
      </c>
      <c r="G176" s="408">
        <v>0.31739619796025298</v>
      </c>
      <c r="J176" s="409">
        <v>0.32274582648176797</v>
      </c>
      <c r="K176" s="409">
        <v>0.324988356326534</v>
      </c>
      <c r="N176" s="410">
        <v>0.31192019653620401</v>
      </c>
      <c r="O176" s="410">
        <v>0.32435970880786202</v>
      </c>
      <c r="P176" s="410">
        <v>0.284115931799725</v>
      </c>
      <c r="Q176" s="410">
        <v>0.25625453867393699</v>
      </c>
      <c r="T176" s="411">
        <v>0.31884913363582501</v>
      </c>
      <c r="U176" s="411">
        <v>1.70166983408539E-3</v>
      </c>
      <c r="X176" s="412">
        <v>0.28136167274333701</v>
      </c>
      <c r="Y176" s="412">
        <v>0.30467598778345401</v>
      </c>
      <c r="Z176" s="412">
        <v>0.29403033528655498</v>
      </c>
    </row>
    <row r="177" spans="1:26" x14ac:dyDescent="0.3">
      <c r="A177" s="3" t="s">
        <v>55</v>
      </c>
      <c r="C177" s="408">
        <v>0.31431300357134401</v>
      </c>
      <c r="D177" s="408">
        <v>0.32127928679037598</v>
      </c>
      <c r="E177" s="408">
        <v>0.29615092515692298</v>
      </c>
      <c r="F177" s="408">
        <v>0.31045402070456801</v>
      </c>
      <c r="G177" s="408">
        <v>0.30802791920480499</v>
      </c>
      <c r="J177" s="409">
        <v>0.296715299236392</v>
      </c>
      <c r="K177" s="409">
        <v>0.32366201841280701</v>
      </c>
      <c r="N177" s="410">
        <v>0.32181960224155298</v>
      </c>
      <c r="O177" s="410">
        <v>0.38850993043732801</v>
      </c>
      <c r="P177" s="410">
        <v>0.30927203736425601</v>
      </c>
      <c r="Q177" s="410">
        <v>0.29025006948756199</v>
      </c>
      <c r="T177" s="411">
        <v>0.31884913363582501</v>
      </c>
      <c r="U177" s="411">
        <v>3.4033396681739402E-2</v>
      </c>
      <c r="X177" s="412">
        <v>0.31248294128605397</v>
      </c>
      <c r="Y177" s="412">
        <v>0.36807130201168797</v>
      </c>
      <c r="Z177" s="412">
        <v>0.32299884122611699</v>
      </c>
    </row>
    <row r="178" spans="1:26" x14ac:dyDescent="0.3">
      <c r="A178" s="3" t="s">
        <v>56</v>
      </c>
      <c r="C178" s="408">
        <v>0.32211806744379001</v>
      </c>
      <c r="D178" s="408">
        <v>0.31534221940768598</v>
      </c>
      <c r="E178" s="408">
        <v>0.30599872775659798</v>
      </c>
      <c r="F178" s="408">
        <v>0.31891454486271098</v>
      </c>
      <c r="G178" s="408">
        <v>0.30707595607177202</v>
      </c>
      <c r="J178" s="409">
        <v>0.31618807288643702</v>
      </c>
      <c r="K178" s="409">
        <v>0.31385606538733302</v>
      </c>
      <c r="N178" s="410">
        <v>0.32988139371417302</v>
      </c>
      <c r="O178" s="410">
        <v>0.43805540782893099</v>
      </c>
      <c r="P178" s="410">
        <v>0.33927746641383599</v>
      </c>
      <c r="Q178" s="410">
        <v>0.343213456075599</v>
      </c>
      <c r="T178" s="411">
        <v>0.31884913363582501</v>
      </c>
      <c r="U178" s="411">
        <v>3.2331726847651503E-2</v>
      </c>
      <c r="X178" s="412">
        <v>0.34360420982877099</v>
      </c>
      <c r="Y178" s="412">
        <v>0.33400814809800999</v>
      </c>
      <c r="Z178" s="412">
        <v>0.37079687602639499</v>
      </c>
    </row>
    <row r="179" spans="1:26" x14ac:dyDescent="0.3">
      <c r="A179" s="3" t="s">
        <v>57</v>
      </c>
      <c r="C179" s="408">
        <v>0.33527588523465801</v>
      </c>
      <c r="D179" s="408">
        <v>0.33209144871420099</v>
      </c>
      <c r="E179" s="408">
        <v>0.31521468657852197</v>
      </c>
      <c r="F179" s="408">
        <v>0.326798260742867</v>
      </c>
      <c r="G179" s="408">
        <v>0.328125354042545</v>
      </c>
      <c r="J179" s="409">
        <v>0.33061082342024001</v>
      </c>
      <c r="K179" s="409">
        <v>0.30425552281738399</v>
      </c>
      <c r="N179" s="410">
        <v>0.33800246306526699</v>
      </c>
      <c r="O179" s="410">
        <v>0.46710010392460399</v>
      </c>
      <c r="P179" s="410">
        <v>0.37369815244629201</v>
      </c>
      <c r="Q179" s="410">
        <v>0.39709037967527899</v>
      </c>
      <c r="T179" s="411">
        <v>0.31884913363582501</v>
      </c>
      <c r="U179" s="411">
        <v>0.16846531357460701</v>
      </c>
      <c r="X179" s="412">
        <v>0.37472547837148801</v>
      </c>
      <c r="Y179" s="412">
        <v>0.33400814809800999</v>
      </c>
      <c r="Z179" s="412">
        <v>0.36645160013546102</v>
      </c>
    </row>
    <row r="180" spans="1:26" x14ac:dyDescent="0.3">
      <c r="A180" s="3" t="s">
        <v>58</v>
      </c>
      <c r="C180" s="408">
        <v>0.342272317405031</v>
      </c>
      <c r="D180" s="408">
        <v>0.34777820173164598</v>
      </c>
      <c r="E180" s="408">
        <v>0.325908745196408</v>
      </c>
      <c r="F180" s="408">
        <v>0.33662108981781802</v>
      </c>
      <c r="G180" s="408">
        <v>0.338727721138668</v>
      </c>
      <c r="J180" s="409">
        <v>0.348059209525036</v>
      </c>
      <c r="K180" s="409">
        <v>0.29485009605418999</v>
      </c>
      <c r="N180" s="410">
        <v>0.345767865145511</v>
      </c>
      <c r="O180" s="410">
        <v>0.323889019364485</v>
      </c>
      <c r="P180" s="410">
        <v>0.40289041736842002</v>
      </c>
      <c r="Q180" s="410">
        <v>0.38394411704530701</v>
      </c>
      <c r="T180" s="411">
        <v>0.31884913363582501</v>
      </c>
      <c r="U180" s="411">
        <v>0.304598900301561</v>
      </c>
      <c r="X180" s="412">
        <v>0.40584674691420503</v>
      </c>
      <c r="Y180" s="412">
        <v>0.33684674425748301</v>
      </c>
      <c r="Z180" s="412">
        <v>0.38383270369919797</v>
      </c>
    </row>
    <row r="181" spans="1:26" x14ac:dyDescent="0.3">
      <c r="A181" s="3" t="s">
        <v>59</v>
      </c>
      <c r="C181" s="408">
        <v>0.35874061644690802</v>
      </c>
      <c r="D181" s="408">
        <v>0.34719870705905898</v>
      </c>
      <c r="E181" s="408">
        <v>0.33849851353871102</v>
      </c>
      <c r="F181" s="408">
        <v>0.347874831936898</v>
      </c>
      <c r="G181" s="408">
        <v>0.31913994256086498</v>
      </c>
      <c r="J181" s="409">
        <v>0.36529108054196502</v>
      </c>
      <c r="K181" s="409">
        <v>0.28572361290429099</v>
      </c>
      <c r="N181" s="410">
        <v>0.35205132026387598</v>
      </c>
      <c r="O181" s="410">
        <v>0.38254018911992899</v>
      </c>
      <c r="P181" s="410">
        <v>0.445348260554977</v>
      </c>
      <c r="Q181" s="410">
        <v>0.53421432780084799</v>
      </c>
      <c r="T181" s="411">
        <v>0.31884913363582501</v>
      </c>
      <c r="U181" s="411">
        <v>0.44073248702851903</v>
      </c>
      <c r="X181" s="412">
        <v>0.43696801545692099</v>
      </c>
      <c r="Y181" s="412">
        <v>0.37090989817116099</v>
      </c>
      <c r="Z181" s="412">
        <v>0.340379944789855</v>
      </c>
    </row>
    <row r="185" spans="1:26" x14ac:dyDescent="0.3">
      <c r="A185" s="1" t="s">
        <v>107</v>
      </c>
      <c r="C185" s="1" t="s">
        <v>36</v>
      </c>
      <c r="D185" s="1" t="s">
        <v>37</v>
      </c>
      <c r="E185" s="1" t="s">
        <v>38</v>
      </c>
      <c r="F185" s="1" t="s">
        <v>39</v>
      </c>
      <c r="G185" s="1" t="s">
        <v>40</v>
      </c>
      <c r="J185" s="1" t="s">
        <v>41</v>
      </c>
      <c r="K185" s="1" t="s">
        <v>42</v>
      </c>
      <c r="N185" s="1" t="s">
        <v>43</v>
      </c>
      <c r="O185" s="1" t="s">
        <v>25</v>
      </c>
      <c r="P185" s="1" t="s">
        <v>26</v>
      </c>
      <c r="Q185" s="1" t="s">
        <v>27</v>
      </c>
      <c r="T185" s="1" t="s">
        <v>28</v>
      </c>
      <c r="U185" s="1" t="s">
        <v>44</v>
      </c>
      <c r="X185" s="1" t="s">
        <v>30</v>
      </c>
      <c r="Y185" s="1" t="s">
        <v>45</v>
      </c>
      <c r="Z185" s="1" t="s">
        <v>32</v>
      </c>
    </row>
    <row r="186" spans="1:26" x14ac:dyDescent="0.3">
      <c r="A186" s="2" t="s">
        <v>46</v>
      </c>
    </row>
    <row r="187" spans="1:26" x14ac:dyDescent="0.3">
      <c r="A187" s="3" t="s">
        <v>50</v>
      </c>
      <c r="C187" s="408">
        <v>0.224721148392932</v>
      </c>
      <c r="D187" s="408">
        <v>0.18765056585468601</v>
      </c>
      <c r="E187" s="408">
        <v>0.22322329338924701</v>
      </c>
      <c r="F187" s="408">
        <v>0.23782358085980601</v>
      </c>
      <c r="G187" s="408">
        <v>0.31208879164216002</v>
      </c>
      <c r="J187" s="409">
        <v>0.209229603617755</v>
      </c>
      <c r="K187" s="409">
        <v>0.40028523288256401</v>
      </c>
      <c r="N187" s="410">
        <v>0.288746695651038</v>
      </c>
      <c r="O187" s="410">
        <v>0</v>
      </c>
      <c r="P187" s="410">
        <v>0.193692650447467</v>
      </c>
      <c r="Q187" s="410">
        <v>0.24188355430886899</v>
      </c>
      <c r="T187" s="411">
        <v>0.31318715387927099</v>
      </c>
      <c r="U187" s="411">
        <v>7.4099955278384602E-2</v>
      </c>
      <c r="X187" s="412">
        <v>0.28470361162784602</v>
      </c>
      <c r="Y187" s="412">
        <v>0.28875742594381698</v>
      </c>
      <c r="Z187" s="412">
        <v>0.33439015688430201</v>
      </c>
    </row>
    <row r="188" spans="1:26" x14ac:dyDescent="0.3">
      <c r="A188" s="3" t="s">
        <v>51</v>
      </c>
      <c r="C188" s="408">
        <v>0.23630306204483201</v>
      </c>
      <c r="D188" s="408">
        <v>0.23408947266032901</v>
      </c>
      <c r="E188" s="408">
        <v>0.237516041883616</v>
      </c>
      <c r="F188" s="408">
        <v>0.247489985172203</v>
      </c>
      <c r="G188" s="408">
        <v>0.309473945956874</v>
      </c>
      <c r="J188" s="409">
        <v>0.23396249248642401</v>
      </c>
      <c r="K188" s="409">
        <v>0.36765640459695298</v>
      </c>
      <c r="N188" s="410">
        <v>0.295950760208751</v>
      </c>
      <c r="O188" s="410">
        <v>8.2943364668066094E-2</v>
      </c>
      <c r="P188" s="410">
        <v>0.21742470136818801</v>
      </c>
      <c r="Q188" s="410">
        <v>0.24276936592892301</v>
      </c>
      <c r="T188" s="411">
        <v>0.31318715387927099</v>
      </c>
      <c r="U188" s="411">
        <v>2.6642680549530999E-2</v>
      </c>
      <c r="X188" s="412">
        <v>0.29770801803172797</v>
      </c>
      <c r="Y188" s="412">
        <v>0.28743285059545098</v>
      </c>
      <c r="Z188" s="412">
        <v>0.33068500279140101</v>
      </c>
    </row>
    <row r="189" spans="1:26" x14ac:dyDescent="0.3">
      <c r="A189" s="3" t="s">
        <v>52</v>
      </c>
      <c r="C189" s="408">
        <v>0.23040109018816601</v>
      </c>
      <c r="D189" s="408">
        <v>0.23317617474501401</v>
      </c>
      <c r="E189" s="408">
        <v>0.22825044304126799</v>
      </c>
      <c r="F189" s="408">
        <v>0.23863461077942699</v>
      </c>
      <c r="G189" s="408">
        <v>0.29933406258066803</v>
      </c>
      <c r="J189" s="409">
        <v>0.239903614217961</v>
      </c>
      <c r="K189" s="409">
        <v>0.36144261354428697</v>
      </c>
      <c r="N189" s="410">
        <v>0.30174321752204702</v>
      </c>
      <c r="O189" s="410">
        <v>0.16590101383934</v>
      </c>
      <c r="P189" s="410">
        <v>0.241166221495549</v>
      </c>
      <c r="Q189" s="410">
        <v>0.24365608123223501</v>
      </c>
      <c r="T189" s="411">
        <v>0.31698336180508002</v>
      </c>
      <c r="U189" s="411">
        <v>4.1629188358640601E-3</v>
      </c>
      <c r="X189" s="412">
        <v>0.30421022123366898</v>
      </c>
      <c r="Y189" s="412">
        <v>0.29802945338238002</v>
      </c>
      <c r="Z189" s="412">
        <v>0.3269798486985</v>
      </c>
    </row>
    <row r="190" spans="1:26" x14ac:dyDescent="0.3">
      <c r="A190" s="3" t="s">
        <v>53</v>
      </c>
      <c r="C190" s="408">
        <v>0.221395167323446</v>
      </c>
      <c r="D190" s="408">
        <v>0.22672925581269401</v>
      </c>
      <c r="E190" s="408">
        <v>0.22102384281850501</v>
      </c>
      <c r="F190" s="408">
        <v>0.229672590790061</v>
      </c>
      <c r="G190" s="408">
        <v>0.30501850845538198</v>
      </c>
      <c r="J190" s="409">
        <v>0.24268837544418101</v>
      </c>
      <c r="K190" s="409">
        <v>0.35787761475485602</v>
      </c>
      <c r="N190" s="410">
        <v>0.30773037928284902</v>
      </c>
      <c r="O190" s="410">
        <v>0.23838562470527699</v>
      </c>
      <c r="P190" s="410">
        <v>0.26294739851582399</v>
      </c>
      <c r="Q190" s="410">
        <v>0.26001085251341699</v>
      </c>
      <c r="T190" s="411">
        <v>0.31698336180508002</v>
      </c>
      <c r="U190" s="411">
        <v>5.8280863702094496E-3</v>
      </c>
      <c r="X190" s="412">
        <v>0.32325238775363901</v>
      </c>
      <c r="Y190" s="412">
        <v>0.30862605616930899</v>
      </c>
      <c r="Z190" s="412">
        <v>0.32327469460559899</v>
      </c>
    </row>
    <row r="191" spans="1:26" x14ac:dyDescent="0.3">
      <c r="A191" s="3" t="s">
        <v>54</v>
      </c>
      <c r="C191" s="408">
        <v>0.211313839485474</v>
      </c>
      <c r="D191" s="408">
        <v>0.232002709377961</v>
      </c>
      <c r="E191" s="408">
        <v>0.21167949425086999</v>
      </c>
      <c r="F191" s="408">
        <v>0.21880373347655199</v>
      </c>
      <c r="G191" s="408">
        <v>0.318243250226664</v>
      </c>
      <c r="J191" s="409">
        <v>0.22251767569355499</v>
      </c>
      <c r="K191" s="409">
        <v>0.35502600004385698</v>
      </c>
      <c r="N191" s="410">
        <v>0.31342548437239198</v>
      </c>
      <c r="O191" s="410">
        <v>0.267741095721587</v>
      </c>
      <c r="P191" s="410">
        <v>0.28594808810297001</v>
      </c>
      <c r="Q191" s="410">
        <v>0.27748810925699502</v>
      </c>
      <c r="T191" s="411">
        <v>0.31698336180508002</v>
      </c>
      <c r="U191" s="411">
        <v>0</v>
      </c>
      <c r="X191" s="412">
        <v>0.32371683083949199</v>
      </c>
      <c r="Y191" s="412">
        <v>0.32187180965297002</v>
      </c>
      <c r="Z191" s="412">
        <v>0.31956954051269798</v>
      </c>
    </row>
    <row r="192" spans="1:26" x14ac:dyDescent="0.3">
      <c r="A192" s="3" t="s">
        <v>55</v>
      </c>
      <c r="C192" s="408">
        <v>0.215586944621844</v>
      </c>
      <c r="D192" s="408">
        <v>0.23189440994798399</v>
      </c>
      <c r="E192" s="408">
        <v>0.21165826294811699</v>
      </c>
      <c r="F192" s="408">
        <v>0.21880795061306199</v>
      </c>
      <c r="G192" s="408">
        <v>0.32039096087461599</v>
      </c>
      <c r="J192" s="409">
        <v>0.21599110955835699</v>
      </c>
      <c r="K192" s="409">
        <v>0.350903959457249</v>
      </c>
      <c r="N192" s="410">
        <v>0.32019146392321701</v>
      </c>
      <c r="O192" s="410">
        <v>0.32096710362173198</v>
      </c>
      <c r="P192" s="410">
        <v>0.31141026430818503</v>
      </c>
      <c r="Q192" s="410">
        <v>0.30422767830235697</v>
      </c>
      <c r="T192" s="411">
        <v>0.31698336180508002</v>
      </c>
      <c r="U192" s="411">
        <v>0.22396503336949899</v>
      </c>
      <c r="X192" s="412">
        <v>0.32418127392534501</v>
      </c>
      <c r="Y192" s="412">
        <v>0.33511756313663099</v>
      </c>
      <c r="Z192" s="412">
        <v>0.31493809789657201</v>
      </c>
    </row>
    <row r="193" spans="1:26" x14ac:dyDescent="0.3">
      <c r="A193" s="3" t="s">
        <v>56</v>
      </c>
      <c r="C193" s="408">
        <v>0.256616484556279</v>
      </c>
      <c r="D193" s="408">
        <v>0.25785890771117798</v>
      </c>
      <c r="E193" s="408">
        <v>0.25060832785842202</v>
      </c>
      <c r="F193" s="408">
        <v>0.25456821358267501</v>
      </c>
      <c r="G193" s="408">
        <v>0.31187744496224901</v>
      </c>
      <c r="J193" s="409">
        <v>0.250357686729132</v>
      </c>
      <c r="K193" s="409">
        <v>0.29884880196887298</v>
      </c>
      <c r="N193" s="410">
        <v>0.32603259734839002</v>
      </c>
      <c r="O193" s="410">
        <v>0.45273317304301602</v>
      </c>
      <c r="P193" s="410">
        <v>0.33974735227402197</v>
      </c>
      <c r="Q193" s="410">
        <v>0.35210749106378703</v>
      </c>
      <c r="T193" s="411">
        <v>0.31698336180508002</v>
      </c>
      <c r="U193" s="411">
        <v>0.32720542049893298</v>
      </c>
      <c r="X193" s="412">
        <v>0.32464571701119799</v>
      </c>
      <c r="Y193" s="412">
        <v>0.31127520686604099</v>
      </c>
      <c r="Z193" s="412">
        <v>0.29548603890884301</v>
      </c>
    </row>
    <row r="194" spans="1:26" x14ac:dyDescent="0.3">
      <c r="A194" s="3" t="s">
        <v>57</v>
      </c>
      <c r="C194" s="408">
        <v>0.313531938209617</v>
      </c>
      <c r="D194" s="408">
        <v>0.31899082694171499</v>
      </c>
      <c r="E194" s="408">
        <v>0.31339980867893202</v>
      </c>
      <c r="F194" s="408">
        <v>0.30980282045142998</v>
      </c>
      <c r="G194" s="408">
        <v>0.31794703325914597</v>
      </c>
      <c r="J194" s="409">
        <v>0.31116165040308902</v>
      </c>
      <c r="K194" s="409">
        <v>0.240370012488796</v>
      </c>
      <c r="N194" s="410">
        <v>0.33036477130539299</v>
      </c>
      <c r="O194" s="410">
        <v>0.47718090188735302</v>
      </c>
      <c r="P194" s="410">
        <v>0.37305568412471302</v>
      </c>
      <c r="Q194" s="410">
        <v>0.41829777207322899</v>
      </c>
      <c r="T194" s="411">
        <v>0.31698336180508002</v>
      </c>
      <c r="U194" s="411">
        <v>0.424617721258158</v>
      </c>
      <c r="X194" s="412">
        <v>0.32511016009705102</v>
      </c>
      <c r="Y194" s="412">
        <v>0.32717011104643501</v>
      </c>
      <c r="Z194" s="412">
        <v>0.31308552085012198</v>
      </c>
    </row>
    <row r="195" spans="1:26" x14ac:dyDescent="0.3">
      <c r="A195" s="3" t="s">
        <v>58</v>
      </c>
      <c r="C195" s="408">
        <v>0.41591685441315102</v>
      </c>
      <c r="D195" s="408">
        <v>0.42073060687186098</v>
      </c>
      <c r="E195" s="408">
        <v>0.41694679847140897</v>
      </c>
      <c r="F195" s="408">
        <v>0.40997712171160999</v>
      </c>
      <c r="G195" s="408">
        <v>0.33226215122547098</v>
      </c>
      <c r="J195" s="409">
        <v>0.41322150285680598</v>
      </c>
      <c r="K195" s="409">
        <v>0.18322503083257</v>
      </c>
      <c r="N195" s="410">
        <v>0.33464826915051998</v>
      </c>
      <c r="O195" s="410">
        <v>0.141823585065906</v>
      </c>
      <c r="P195" s="410">
        <v>0.39806698539972402</v>
      </c>
      <c r="Q195" s="410">
        <v>0.319110528013622</v>
      </c>
      <c r="T195" s="411">
        <v>0.31698336180508002</v>
      </c>
      <c r="U195" s="411">
        <v>0.52203002201738302</v>
      </c>
      <c r="X195" s="412">
        <v>0.32557460318290399</v>
      </c>
      <c r="Y195" s="412">
        <v>0.331143837091533</v>
      </c>
      <c r="Z195" s="412">
        <v>0.33253757983785098</v>
      </c>
    </row>
    <row r="196" spans="1:26" x14ac:dyDescent="0.3">
      <c r="A196" s="3" t="s">
        <v>59</v>
      </c>
      <c r="C196" s="408">
        <v>0.602734095767959</v>
      </c>
      <c r="D196" s="408">
        <v>0.59274886585498099</v>
      </c>
      <c r="E196" s="408">
        <v>0.60690332995094198</v>
      </c>
      <c r="F196" s="408">
        <v>0.58981071448082201</v>
      </c>
      <c r="G196" s="408">
        <v>0.33392239141360902</v>
      </c>
      <c r="J196" s="409">
        <v>0.59884413963521099</v>
      </c>
      <c r="K196" s="409">
        <v>0.12667493726478099</v>
      </c>
      <c r="N196" s="410">
        <v>0.33927249977878199</v>
      </c>
      <c r="O196" s="410">
        <v>0.53035978493132696</v>
      </c>
      <c r="P196" s="410">
        <v>0.44284126062787099</v>
      </c>
      <c r="Q196" s="410">
        <v>0.43039874567325898</v>
      </c>
      <c r="T196" s="411">
        <v>0.31698336180508002</v>
      </c>
      <c r="U196" s="411">
        <v>0.61944232277660805</v>
      </c>
      <c r="X196" s="412">
        <v>0.32603904626875702</v>
      </c>
      <c r="Y196" s="412">
        <v>0.34703874127192702</v>
      </c>
      <c r="Z196" s="412">
        <v>0.26491851764241098</v>
      </c>
    </row>
    <row r="200" spans="1:26" x14ac:dyDescent="0.3">
      <c r="A200" s="1" t="s">
        <v>108</v>
      </c>
      <c r="C200" s="1" t="s">
        <v>36</v>
      </c>
      <c r="D200" s="1" t="s">
        <v>37</v>
      </c>
      <c r="E200" s="1" t="s">
        <v>38</v>
      </c>
      <c r="F200" s="1" t="s">
        <v>39</v>
      </c>
      <c r="G200" s="1" t="s">
        <v>40</v>
      </c>
      <c r="J200" s="1" t="s">
        <v>41</v>
      </c>
      <c r="K200" s="1" t="s">
        <v>42</v>
      </c>
      <c r="N200" s="1" t="s">
        <v>43</v>
      </c>
      <c r="O200" s="1" t="s">
        <v>25</v>
      </c>
      <c r="P200" s="1" t="s">
        <v>26</v>
      </c>
      <c r="Q200" s="1" t="s">
        <v>27</v>
      </c>
      <c r="T200" s="1" t="s">
        <v>28</v>
      </c>
      <c r="U200" s="1" t="s">
        <v>44</v>
      </c>
      <c r="X200" s="1" t="s">
        <v>30</v>
      </c>
      <c r="Y200" s="1" t="s">
        <v>45</v>
      </c>
      <c r="Z200" s="1" t="s">
        <v>32</v>
      </c>
    </row>
    <row r="201" spans="1:26" x14ac:dyDescent="0.3">
      <c r="A201" s="2" t="s">
        <v>46</v>
      </c>
    </row>
    <row r="202" spans="1:26" x14ac:dyDescent="0.3">
      <c r="A202" s="3" t="s">
        <v>50</v>
      </c>
      <c r="C202" s="408">
        <v>0.28634518547238902</v>
      </c>
      <c r="D202" s="408">
        <v>0.277002796256966</v>
      </c>
      <c r="E202" s="408">
        <v>0.29151663683443302</v>
      </c>
      <c r="F202" s="408">
        <v>0.29196614409933502</v>
      </c>
      <c r="G202" s="408">
        <v>0.34408199749018797</v>
      </c>
      <c r="J202" s="409">
        <v>0.50868364019174395</v>
      </c>
      <c r="K202" s="409">
        <v>0.33675098345389098</v>
      </c>
      <c r="N202" s="410">
        <v>0.27285152865628798</v>
      </c>
      <c r="O202" s="410">
        <v>0</v>
      </c>
      <c r="P202" s="410">
        <v>0.191348572652388</v>
      </c>
      <c r="Q202" s="410">
        <v>0.133982241776859</v>
      </c>
      <c r="T202" s="411">
        <v>0.31123815294518298</v>
      </c>
      <c r="U202" s="411">
        <v>0.49486893999394099</v>
      </c>
      <c r="X202" s="412">
        <v>0.175807996464069</v>
      </c>
      <c r="Y202" s="412">
        <v>0.26105751231266699</v>
      </c>
      <c r="Z202" s="412">
        <v>0.35612939715959502</v>
      </c>
    </row>
    <row r="203" spans="1:26" x14ac:dyDescent="0.3">
      <c r="A203" s="3" t="s">
        <v>51</v>
      </c>
      <c r="C203" s="408">
        <v>0.29210690626548302</v>
      </c>
      <c r="D203" s="408">
        <v>0.290041728648259</v>
      </c>
      <c r="E203" s="408">
        <v>0.29378858433671301</v>
      </c>
      <c r="F203" s="408">
        <v>0.294283228533469</v>
      </c>
      <c r="G203" s="408">
        <v>0.34252939201907101</v>
      </c>
      <c r="J203" s="409">
        <v>0.22288192156026901</v>
      </c>
      <c r="K203" s="409">
        <v>0.33646867760558302</v>
      </c>
      <c r="N203" s="410">
        <v>0.28235152912648998</v>
      </c>
      <c r="O203" s="410">
        <v>5.2284190780525E-2</v>
      </c>
      <c r="P203" s="410">
        <v>0.214616859400176</v>
      </c>
      <c r="Q203" s="410">
        <v>0.16845045395392899</v>
      </c>
      <c r="T203" s="411">
        <v>0.31123815294518298</v>
      </c>
      <c r="U203" s="411">
        <v>0.249677078486369</v>
      </c>
      <c r="X203" s="412">
        <v>0.20109967314837399</v>
      </c>
      <c r="Y203" s="412">
        <v>0.22098821972514099</v>
      </c>
      <c r="Z203" s="412">
        <v>0.33298741467269</v>
      </c>
    </row>
    <row r="204" spans="1:26" x14ac:dyDescent="0.3">
      <c r="A204" s="3" t="s">
        <v>52</v>
      </c>
      <c r="C204" s="408">
        <v>0.29737883951564298</v>
      </c>
      <c r="D204" s="408">
        <v>0.29108855489752</v>
      </c>
      <c r="E204" s="408">
        <v>0.29555277963448201</v>
      </c>
      <c r="F204" s="408">
        <v>0.29593628001554501</v>
      </c>
      <c r="G204" s="408">
        <v>0.335920276627592</v>
      </c>
      <c r="J204" s="409">
        <v>0.23456360113123401</v>
      </c>
      <c r="K204" s="409">
        <v>0.335961373048834</v>
      </c>
      <c r="N204" s="410">
        <v>0.29104546895073602</v>
      </c>
      <c r="O204" s="410">
        <v>0.104552153742673</v>
      </c>
      <c r="P204" s="410">
        <v>0.23888677201665401</v>
      </c>
      <c r="Q204" s="410">
        <v>0.20291871344533999</v>
      </c>
      <c r="T204" s="411">
        <v>0.31746291600408599</v>
      </c>
      <c r="U204" s="411">
        <v>0.34087649038857598</v>
      </c>
      <c r="X204" s="412">
        <v>0.21035272559385099</v>
      </c>
      <c r="Y204" s="412">
        <v>0.24284419750015501</v>
      </c>
      <c r="Z204" s="412">
        <v>0.30984543218578497</v>
      </c>
    </row>
    <row r="205" spans="1:26" x14ac:dyDescent="0.3">
      <c r="A205" s="3" t="s">
        <v>53</v>
      </c>
      <c r="C205" s="408">
        <v>0.299679514291192</v>
      </c>
      <c r="D205" s="408">
        <v>0.295775731893752</v>
      </c>
      <c r="E205" s="408">
        <v>0.29691140780680297</v>
      </c>
      <c r="F205" s="408">
        <v>0.29781848575802999</v>
      </c>
      <c r="G205" s="408">
        <v>0.298287692450182</v>
      </c>
      <c r="J205" s="409">
        <v>0.25055374694325599</v>
      </c>
      <c r="K205" s="409">
        <v>0.33529316585637198</v>
      </c>
      <c r="N205" s="410">
        <v>0.30112122702519201</v>
      </c>
      <c r="O205" s="410">
        <v>0.12767706552185301</v>
      </c>
      <c r="P205" s="410">
        <v>0.26303154072819901</v>
      </c>
      <c r="Q205" s="410">
        <v>0.25164152739575002</v>
      </c>
      <c r="T205" s="411">
        <v>0.31746291600408599</v>
      </c>
      <c r="U205" s="411">
        <v>0.32443069479965297</v>
      </c>
      <c r="X205" s="412">
        <v>0.23872875309331501</v>
      </c>
      <c r="Y205" s="412">
        <v>0.256200628362664</v>
      </c>
      <c r="Z205" s="412">
        <v>0.28670344969888001</v>
      </c>
    </row>
    <row r="206" spans="1:26" x14ac:dyDescent="0.3">
      <c r="A206" s="3" t="s">
        <v>54</v>
      </c>
      <c r="C206" s="408">
        <v>0.29956590444110298</v>
      </c>
      <c r="D206" s="408">
        <v>0.29676562311627303</v>
      </c>
      <c r="E206" s="408">
        <v>0.29594002299490801</v>
      </c>
      <c r="F206" s="408">
        <v>0.29726636743371199</v>
      </c>
      <c r="G206" s="408">
        <v>0.30559642378156998</v>
      </c>
      <c r="J206" s="409">
        <v>0.24403253062833999</v>
      </c>
      <c r="K206" s="409">
        <v>0.33441858134902203</v>
      </c>
      <c r="N206" s="410">
        <v>0.31085153053709602</v>
      </c>
      <c r="O206" s="410">
        <v>0.19778392364015299</v>
      </c>
      <c r="P206" s="410">
        <v>0.28661287260346402</v>
      </c>
      <c r="Q206" s="410">
        <v>0.26286221535726501</v>
      </c>
      <c r="T206" s="411">
        <v>0.31746291600408599</v>
      </c>
      <c r="U206" s="411">
        <v>0.46496749346862698</v>
      </c>
      <c r="X206" s="412">
        <v>0.27512409271219301</v>
      </c>
      <c r="Y206" s="412">
        <v>0.26105751231266699</v>
      </c>
      <c r="Z206" s="412">
        <v>0.26356146721197499</v>
      </c>
    </row>
    <row r="207" spans="1:26" x14ac:dyDescent="0.3">
      <c r="A207" s="3" t="s">
        <v>55</v>
      </c>
      <c r="C207" s="408">
        <v>0.29750045405202102</v>
      </c>
      <c r="D207" s="408">
        <v>0.29640164969434002</v>
      </c>
      <c r="E207" s="408">
        <v>0.29398951211138002</v>
      </c>
      <c r="F207" s="408">
        <v>0.295269692736089</v>
      </c>
      <c r="G207" s="408">
        <v>0.296651821011575</v>
      </c>
      <c r="J207" s="409">
        <v>0.25568604590376198</v>
      </c>
      <c r="K207" s="409">
        <v>0.333717499760186</v>
      </c>
      <c r="N207" s="410">
        <v>0.32069698556985099</v>
      </c>
      <c r="O207" s="410">
        <v>0.33032535309973599</v>
      </c>
      <c r="P207" s="410">
        <v>0.31268436204197497</v>
      </c>
      <c r="Q207" s="410">
        <v>0.28618990488733298</v>
      </c>
      <c r="T207" s="411">
        <v>0.31746291600408599</v>
      </c>
      <c r="U207" s="411">
        <v>0.198844619393336</v>
      </c>
      <c r="X207" s="412">
        <v>0.31151943233106999</v>
      </c>
      <c r="Y207" s="412">
        <v>0.30841213082519697</v>
      </c>
      <c r="Z207" s="412">
        <v>0.29441744386118202</v>
      </c>
    </row>
    <row r="208" spans="1:26" x14ac:dyDescent="0.3">
      <c r="A208" s="3" t="s">
        <v>56</v>
      </c>
      <c r="C208" s="408">
        <v>0.31175145023832201</v>
      </c>
      <c r="D208" s="408">
        <v>0.31332597295655501</v>
      </c>
      <c r="E208" s="408">
        <v>0.30785622499521098</v>
      </c>
      <c r="F208" s="408">
        <v>0.30841036241048803</v>
      </c>
      <c r="G208" s="408">
        <v>0.28501772404645498</v>
      </c>
      <c r="J208" s="409">
        <v>0.28024363929933999</v>
      </c>
      <c r="K208" s="409">
        <v>0.31387538173787699</v>
      </c>
      <c r="N208" s="410">
        <v>0.33013941027962801</v>
      </c>
      <c r="O208" s="410">
        <v>0.50943877354005895</v>
      </c>
      <c r="P208" s="410">
        <v>0.34144711251493998</v>
      </c>
      <c r="Q208" s="410">
        <v>0.32599247948860699</v>
      </c>
      <c r="T208" s="411">
        <v>0.31746291600408599</v>
      </c>
      <c r="U208" s="411">
        <v>0</v>
      </c>
      <c r="X208" s="412">
        <v>0.34791477194994802</v>
      </c>
      <c r="Y208" s="412">
        <v>0.34483876045021999</v>
      </c>
      <c r="Z208" s="412">
        <v>0.30341710371719999</v>
      </c>
    </row>
    <row r="209" spans="1:26" x14ac:dyDescent="0.3">
      <c r="A209" s="3" t="s">
        <v>57</v>
      </c>
      <c r="C209" s="408">
        <v>0.32757346786679598</v>
      </c>
      <c r="D209" s="408">
        <v>0.336239088712043</v>
      </c>
      <c r="E209" s="408">
        <v>0.32641857547657399</v>
      </c>
      <c r="F209" s="408">
        <v>0.32408859679955399</v>
      </c>
      <c r="G209" s="408">
        <v>0.307115324944225</v>
      </c>
      <c r="J209" s="409">
        <v>0.31013791693390702</v>
      </c>
      <c r="K209" s="409">
        <v>0.29398572947797103</v>
      </c>
      <c r="N209" s="410">
        <v>0.34010001683323299</v>
      </c>
      <c r="O209" s="410">
        <v>0.57474593932649798</v>
      </c>
      <c r="P209" s="410">
        <v>0.37300405008474402</v>
      </c>
      <c r="Q209" s="410">
        <v>0.397526447466169</v>
      </c>
      <c r="T209" s="411">
        <v>0.31746291600408599</v>
      </c>
      <c r="U209" s="411">
        <v>0.124091003080051</v>
      </c>
      <c r="X209" s="412">
        <v>0.384310111568825</v>
      </c>
      <c r="Y209" s="412">
        <v>0.38247961106274397</v>
      </c>
      <c r="Z209" s="412">
        <v>0.32784475189782197</v>
      </c>
    </row>
    <row r="210" spans="1:26" x14ac:dyDescent="0.3">
      <c r="A210" s="3" t="s">
        <v>58</v>
      </c>
      <c r="C210" s="408">
        <v>0.352122951029604</v>
      </c>
      <c r="D210" s="408">
        <v>0.359784411388547</v>
      </c>
      <c r="E210" s="408">
        <v>0.35764455301400799</v>
      </c>
      <c r="F210" s="408">
        <v>0.35750473378168901</v>
      </c>
      <c r="G210" s="408">
        <v>0.32767193228618702</v>
      </c>
      <c r="J210" s="409">
        <v>0.348586734726541</v>
      </c>
      <c r="K210" s="409">
        <v>0.27412248512784099</v>
      </c>
      <c r="N210" s="410">
        <v>0.34798789601152302</v>
      </c>
      <c r="O210" s="410">
        <v>0.33190371911244698</v>
      </c>
      <c r="P210" s="410">
        <v>0.40097520874589199</v>
      </c>
      <c r="Q210" s="410">
        <v>0.42115249980358899</v>
      </c>
      <c r="T210" s="411">
        <v>0.31746291600408599</v>
      </c>
      <c r="U210" s="411">
        <v>0.248182006160103</v>
      </c>
      <c r="X210" s="412">
        <v>0.42070545118770297</v>
      </c>
      <c r="Y210" s="412">
        <v>0.40554980982525901</v>
      </c>
      <c r="Z210" s="412">
        <v>0.354843731465878</v>
      </c>
    </row>
    <row r="211" spans="1:26" x14ac:dyDescent="0.3">
      <c r="A211" s="3" t="s">
        <v>59</v>
      </c>
      <c r="C211" s="408">
        <v>0.38432777301252802</v>
      </c>
      <c r="D211" s="408">
        <v>0.38772532848466901</v>
      </c>
      <c r="E211" s="408">
        <v>0.38723893153959099</v>
      </c>
      <c r="F211" s="408">
        <v>0.38518505976394102</v>
      </c>
      <c r="G211" s="408">
        <v>0.31328567906536298</v>
      </c>
      <c r="J211" s="409">
        <v>0.39064737752862799</v>
      </c>
      <c r="K211" s="409">
        <v>0.254567072564782</v>
      </c>
      <c r="N211" s="410">
        <v>0.35386062357491999</v>
      </c>
      <c r="O211" s="410">
        <v>0.34896936916009103</v>
      </c>
      <c r="P211" s="410">
        <v>0.44119737882480797</v>
      </c>
      <c r="Q211" s="410">
        <v>0.50646296384219402</v>
      </c>
      <c r="T211" s="411">
        <v>0.31746291600408599</v>
      </c>
      <c r="U211" s="411">
        <v>0.372273009240155</v>
      </c>
      <c r="X211" s="412">
        <v>0.45710079080658</v>
      </c>
      <c r="Y211" s="412">
        <v>0.40676403081276002</v>
      </c>
      <c r="Z211" s="412">
        <v>0.32013075773552102</v>
      </c>
    </row>
    <row r="215" spans="1:26" x14ac:dyDescent="0.3">
      <c r="A215" s="1" t="s">
        <v>109</v>
      </c>
      <c r="C215" s="1" t="s">
        <v>36</v>
      </c>
      <c r="D215" s="1" t="s">
        <v>37</v>
      </c>
      <c r="E215" s="1" t="s">
        <v>38</v>
      </c>
      <c r="F215" s="1" t="s">
        <v>39</v>
      </c>
      <c r="G215" s="1" t="s">
        <v>40</v>
      </c>
      <c r="J215" s="1" t="s">
        <v>41</v>
      </c>
      <c r="K215" s="1" t="s">
        <v>42</v>
      </c>
      <c r="N215" s="1" t="s">
        <v>43</v>
      </c>
      <c r="O215" s="1" t="s">
        <v>25</v>
      </c>
      <c r="P215" s="1" t="s">
        <v>26</v>
      </c>
      <c r="Q215" s="1" t="s">
        <v>27</v>
      </c>
      <c r="T215" s="1" t="s">
        <v>28</v>
      </c>
      <c r="U215" s="1" t="s">
        <v>44</v>
      </c>
      <c r="X215" s="1" t="s">
        <v>30</v>
      </c>
      <c r="Y215" s="1" t="s">
        <v>45</v>
      </c>
      <c r="Z215" s="1" t="s">
        <v>32</v>
      </c>
    </row>
    <row r="216" spans="1:26" x14ac:dyDescent="0.3">
      <c r="A216" s="2" t="s">
        <v>46</v>
      </c>
    </row>
    <row r="217" spans="1:26" x14ac:dyDescent="0.3">
      <c r="A217" s="3" t="s">
        <v>50</v>
      </c>
      <c r="C217" s="408">
        <v>0.259924242206647</v>
      </c>
      <c r="D217" s="408">
        <v>0.28056573146005798</v>
      </c>
      <c r="E217" s="408">
        <v>0.27914192278418698</v>
      </c>
      <c r="F217" s="408">
        <v>0.26587004338408798</v>
      </c>
      <c r="G217" s="408">
        <v>0.33908905642140003</v>
      </c>
      <c r="J217" s="409">
        <v>0.30869279697362201</v>
      </c>
      <c r="K217" s="409">
        <v>0.34900194972180598</v>
      </c>
      <c r="N217" s="410">
        <v>0.27943319963568602</v>
      </c>
      <c r="O217" s="410">
        <v>7.0705773855982701E-3</v>
      </c>
      <c r="P217" s="410">
        <v>0.19813492938585101</v>
      </c>
      <c r="Q217" s="410">
        <v>0.168954665722508</v>
      </c>
      <c r="T217" s="411">
        <v>0.304504305418766</v>
      </c>
      <c r="U217" s="411">
        <v>0</v>
      </c>
      <c r="X217" s="412">
        <v>0.22318618954168201</v>
      </c>
      <c r="Y217" s="412">
        <v>0.282611030017698</v>
      </c>
      <c r="Z217" s="412">
        <v>0.236569970794517</v>
      </c>
    </row>
    <row r="218" spans="1:26" x14ac:dyDescent="0.3">
      <c r="A218" s="3" t="s">
        <v>51</v>
      </c>
      <c r="C218" s="408">
        <v>0.26402331586207001</v>
      </c>
      <c r="D218" s="408">
        <v>0.26275888277650999</v>
      </c>
      <c r="E218" s="408">
        <v>0.28667990118017</v>
      </c>
      <c r="F218" s="408">
        <v>0.275161583446354</v>
      </c>
      <c r="G218" s="408">
        <v>0.32654924384707001</v>
      </c>
      <c r="J218" s="409">
        <v>0.31718457681791401</v>
      </c>
      <c r="K218" s="409">
        <v>0.34705014570652498</v>
      </c>
      <c r="N218" s="410">
        <v>0.28711318186668799</v>
      </c>
      <c r="O218" s="410">
        <v>0</v>
      </c>
      <c r="P218" s="410">
        <v>0.222747287701024</v>
      </c>
      <c r="Q218" s="410">
        <v>0.19599783857134501</v>
      </c>
      <c r="T218" s="411">
        <v>0.304504305418766</v>
      </c>
      <c r="U218" s="411">
        <v>4.82667666184773E-2</v>
      </c>
      <c r="X218" s="412">
        <v>0.248788595324519</v>
      </c>
      <c r="Y218" s="412">
        <v>0.28087722001758902</v>
      </c>
      <c r="Z218" s="412">
        <v>0.260492776829918</v>
      </c>
    </row>
    <row r="219" spans="1:26" x14ac:dyDescent="0.3">
      <c r="A219" s="3" t="s">
        <v>52</v>
      </c>
      <c r="C219" s="408">
        <v>0.272859098356728</v>
      </c>
      <c r="D219" s="408">
        <v>0.27282788618169901</v>
      </c>
      <c r="E219" s="408">
        <v>0.291807118887498</v>
      </c>
      <c r="F219" s="408">
        <v>0.28492684088179199</v>
      </c>
      <c r="G219" s="408">
        <v>0.32339456832122199</v>
      </c>
      <c r="J219" s="409">
        <v>0.32673877643251198</v>
      </c>
      <c r="K219" s="409">
        <v>0.34427353374556302</v>
      </c>
      <c r="N219" s="410">
        <v>0.29414869006431899</v>
      </c>
      <c r="O219" s="410">
        <v>0.11625753267398101</v>
      </c>
      <c r="P219" s="410">
        <v>0.24766319458569599</v>
      </c>
      <c r="Q219" s="410">
        <v>0.229703845941165</v>
      </c>
      <c r="T219" s="411">
        <v>0.31909133801367701</v>
      </c>
      <c r="U219" s="411">
        <v>0.110856598127803</v>
      </c>
      <c r="X219" s="412">
        <v>0.26492924244848098</v>
      </c>
      <c r="Y219" s="412">
        <v>0.302549845018946</v>
      </c>
      <c r="Z219" s="412">
        <v>0.28441558286531898</v>
      </c>
    </row>
    <row r="220" spans="1:26" x14ac:dyDescent="0.3">
      <c r="A220" s="3" t="s">
        <v>53</v>
      </c>
      <c r="C220" s="408">
        <v>0.27942448205471598</v>
      </c>
      <c r="D220" s="408">
        <v>0.29178713123891598</v>
      </c>
      <c r="E220" s="408">
        <v>0.29383684198837001</v>
      </c>
      <c r="F220" s="408">
        <v>0.28974004016060101</v>
      </c>
      <c r="G220" s="408">
        <v>0.32511180384862298</v>
      </c>
      <c r="J220" s="409">
        <v>0.33343402582357801</v>
      </c>
      <c r="K220" s="409">
        <v>0.34181848016384803</v>
      </c>
      <c r="N220" s="410">
        <v>0.30596404734278398</v>
      </c>
      <c r="O220" s="410">
        <v>0.18462698843928399</v>
      </c>
      <c r="P220" s="410">
        <v>0.269509026641511</v>
      </c>
      <c r="Q220" s="410">
        <v>0.261432146203321</v>
      </c>
      <c r="T220" s="411">
        <v>0.31909133801367701</v>
      </c>
      <c r="U220" s="411">
        <v>0.13469567188449</v>
      </c>
      <c r="X220" s="412">
        <v>0.27216470495232598</v>
      </c>
      <c r="Y220" s="412">
        <v>0.31815413501992301</v>
      </c>
      <c r="Z220" s="412">
        <v>0.30833838890071902</v>
      </c>
    </row>
    <row r="221" spans="1:26" x14ac:dyDescent="0.3">
      <c r="A221" s="3" t="s">
        <v>54</v>
      </c>
      <c r="C221" s="408">
        <v>0.28929796188797902</v>
      </c>
      <c r="D221" s="408">
        <v>0.29515434461093498</v>
      </c>
      <c r="E221" s="408">
        <v>0.29135001003670602</v>
      </c>
      <c r="F221" s="408">
        <v>0.29370138235708199</v>
      </c>
      <c r="G221" s="408">
        <v>0.33097940618520599</v>
      </c>
      <c r="J221" s="409">
        <v>0.24478487485365699</v>
      </c>
      <c r="K221" s="409">
        <v>0.337968960500664</v>
      </c>
      <c r="N221" s="410">
        <v>0.31756457994345799</v>
      </c>
      <c r="O221" s="410">
        <v>0.27114302348449298</v>
      </c>
      <c r="P221" s="410">
        <v>0.29084603680158599</v>
      </c>
      <c r="Q221" s="410">
        <v>0.290330752924709</v>
      </c>
      <c r="T221" s="411">
        <v>0.31909133801367701</v>
      </c>
      <c r="U221" s="411">
        <v>0.16726592903354401</v>
      </c>
      <c r="X221" s="412">
        <v>0.29442766650261798</v>
      </c>
      <c r="Y221" s="412">
        <v>0.338959855021226</v>
      </c>
      <c r="Z221" s="412">
        <v>0.33226119493612</v>
      </c>
    </row>
    <row r="222" spans="1:26" x14ac:dyDescent="0.3">
      <c r="A222" s="3" t="s">
        <v>55</v>
      </c>
      <c r="C222" s="408">
        <v>0.29223519394898601</v>
      </c>
      <c r="D222" s="408">
        <v>0.29582156998937298</v>
      </c>
      <c r="E222" s="408">
        <v>0.28758385007574799</v>
      </c>
      <c r="F222" s="408">
        <v>0.29222967944182199</v>
      </c>
      <c r="G222" s="408">
        <v>0.32434414592511202</v>
      </c>
      <c r="J222" s="409">
        <v>0.25401138818083202</v>
      </c>
      <c r="K222" s="409">
        <v>0.33519261971264203</v>
      </c>
      <c r="N222" s="410">
        <v>0.32647980407175398</v>
      </c>
      <c r="O222" s="410">
        <v>0.41840715761917302</v>
      </c>
      <c r="P222" s="410">
        <v>0.31509658589827699</v>
      </c>
      <c r="Q222" s="410">
        <v>0.32701344547133299</v>
      </c>
      <c r="T222" s="411">
        <v>0.31909133801367701</v>
      </c>
      <c r="U222" s="411">
        <v>0.21396304470507799</v>
      </c>
      <c r="X222" s="412">
        <v>0.31669062805291098</v>
      </c>
      <c r="Y222" s="412">
        <v>0.35283033502209499</v>
      </c>
      <c r="Z222" s="412">
        <v>0.352639881558869</v>
      </c>
    </row>
    <row r="223" spans="1:26" x14ac:dyDescent="0.3">
      <c r="A223" s="3" t="s">
        <v>56</v>
      </c>
      <c r="C223" s="408">
        <v>0.31247105968377598</v>
      </c>
      <c r="D223" s="408">
        <v>0.299692914254855</v>
      </c>
      <c r="E223" s="408">
        <v>0.30979864570725701</v>
      </c>
      <c r="F223" s="408">
        <v>0.31378899602923599</v>
      </c>
      <c r="G223" s="408">
        <v>0.30605395543696601</v>
      </c>
      <c r="J223" s="409">
        <v>0.28173358549378102</v>
      </c>
      <c r="K223" s="409">
        <v>0.30893394737707103</v>
      </c>
      <c r="N223" s="410">
        <v>0.33007811742474102</v>
      </c>
      <c r="O223" s="410">
        <v>0.49216870071449198</v>
      </c>
      <c r="P223" s="410">
        <v>0.33968002857294699</v>
      </c>
      <c r="Q223" s="410">
        <v>0.36275047108391101</v>
      </c>
      <c r="T223" s="411">
        <v>0.31909133801367701</v>
      </c>
      <c r="U223" s="411">
        <v>0.314813118046124</v>
      </c>
      <c r="X223" s="412">
        <v>0.33895358960320299</v>
      </c>
      <c r="Y223" s="412">
        <v>0.31555342001976</v>
      </c>
      <c r="Z223" s="412">
        <v>0.33403325464244599</v>
      </c>
    </row>
    <row r="224" spans="1:26" x14ac:dyDescent="0.3">
      <c r="A224" s="3" t="s">
        <v>57</v>
      </c>
      <c r="C224" s="408">
        <v>0.342138186067448</v>
      </c>
      <c r="D224" s="408">
        <v>0.340725677294129</v>
      </c>
      <c r="E224" s="408">
        <v>0.332468003326022</v>
      </c>
      <c r="F224" s="408">
        <v>0.33744099636812602</v>
      </c>
      <c r="G224" s="408">
        <v>0.29359047871979999</v>
      </c>
      <c r="J224" s="409">
        <v>0.314106303509883</v>
      </c>
      <c r="K224" s="409">
        <v>0.28331910872453298</v>
      </c>
      <c r="N224" s="410">
        <v>0.33222636420264301</v>
      </c>
      <c r="O224" s="410">
        <v>0.52417850777450103</v>
      </c>
      <c r="P224" s="410">
        <v>0.37049578495000302</v>
      </c>
      <c r="Q224" s="410">
        <v>0.40951515557436502</v>
      </c>
      <c r="T224" s="411">
        <v>0.31909133801367701</v>
      </c>
      <c r="U224" s="411">
        <v>0.41164096083563001</v>
      </c>
      <c r="X224" s="412">
        <v>0.36121655115349599</v>
      </c>
      <c r="Y224" s="412">
        <v>0.32942390002062899</v>
      </c>
      <c r="Z224" s="412">
        <v>0.36947444876896601</v>
      </c>
    </row>
    <row r="225" spans="1:26" x14ac:dyDescent="0.3">
      <c r="A225" s="3" t="s">
        <v>58</v>
      </c>
      <c r="C225" s="408">
        <v>0.38114037436387699</v>
      </c>
      <c r="D225" s="408">
        <v>0.379083728528254</v>
      </c>
      <c r="E225" s="408">
        <v>0.36279404585786101</v>
      </c>
      <c r="F225" s="408">
        <v>0.36831883026483903</v>
      </c>
      <c r="G225" s="408">
        <v>0.29286500632310303</v>
      </c>
      <c r="J225" s="409">
        <v>0.35332136783062301</v>
      </c>
      <c r="K225" s="409">
        <v>0.25708986131155398</v>
      </c>
      <c r="N225" s="410">
        <v>0.33861739836690402</v>
      </c>
      <c r="O225" s="410">
        <v>0.318067259348077</v>
      </c>
      <c r="P225" s="410">
        <v>0.39087509817483101</v>
      </c>
      <c r="Q225" s="410">
        <v>0.36997302909944801</v>
      </c>
      <c r="T225" s="411">
        <v>0.31909133801367701</v>
      </c>
      <c r="U225" s="411">
        <v>0.50846880362513602</v>
      </c>
      <c r="X225" s="412">
        <v>0.38347951270378799</v>
      </c>
      <c r="Y225" s="412">
        <v>0.34156057002138901</v>
      </c>
      <c r="Z225" s="412">
        <v>0.372132538328454</v>
      </c>
    </row>
    <row r="226" spans="1:26" x14ac:dyDescent="0.3">
      <c r="A226" s="3" t="s">
        <v>59</v>
      </c>
      <c r="C226" s="408">
        <v>0.42560726316206499</v>
      </c>
      <c r="D226" s="408">
        <v>0.41039622652581798</v>
      </c>
      <c r="E226" s="408">
        <v>0.40334097716475198</v>
      </c>
      <c r="F226" s="408">
        <v>0.41087616037847002</v>
      </c>
      <c r="G226" s="408">
        <v>0.29617845002634702</v>
      </c>
      <c r="J226" s="409">
        <v>0.39856270695551599</v>
      </c>
      <c r="K226" s="409">
        <v>0.23239511067343399</v>
      </c>
      <c r="N226" s="410">
        <v>0.34339724744773698</v>
      </c>
      <c r="O226" s="410">
        <v>0.29258171507405401</v>
      </c>
      <c r="P226" s="410">
        <v>0.43340945509678602</v>
      </c>
      <c r="Q226" s="410">
        <v>0.429567451637973</v>
      </c>
      <c r="T226" s="411">
        <v>0.31909133801367701</v>
      </c>
      <c r="U226" s="411">
        <v>0.60529664641464198</v>
      </c>
      <c r="X226" s="412">
        <v>0.405742474254081</v>
      </c>
      <c r="Y226" s="412">
        <v>0.29041317501818598</v>
      </c>
      <c r="Z226" s="412">
        <v>0.280871463452667</v>
      </c>
    </row>
    <row r="230" spans="1:26" x14ac:dyDescent="0.3">
      <c r="A230" s="1" t="s">
        <v>110</v>
      </c>
      <c r="C230" s="1" t="s">
        <v>36</v>
      </c>
      <c r="D230" s="1" t="s">
        <v>37</v>
      </c>
      <c r="E230" s="1" t="s">
        <v>38</v>
      </c>
      <c r="F230" s="1" t="s">
        <v>39</v>
      </c>
      <c r="G230" s="1" t="s">
        <v>40</v>
      </c>
      <c r="J230" s="1" t="s">
        <v>41</v>
      </c>
      <c r="K230" s="1" t="s">
        <v>42</v>
      </c>
      <c r="N230" s="1" t="s">
        <v>43</v>
      </c>
      <c r="O230" s="1" t="s">
        <v>25</v>
      </c>
      <c r="P230" s="1" t="s">
        <v>26</v>
      </c>
      <c r="Q230" s="1" t="s">
        <v>27</v>
      </c>
      <c r="T230" s="1" t="s">
        <v>28</v>
      </c>
      <c r="U230" s="1" t="s">
        <v>44</v>
      </c>
      <c r="X230" s="1" t="s">
        <v>30</v>
      </c>
      <c r="Y230" s="1" t="s">
        <v>45</v>
      </c>
      <c r="Z230" s="1" t="s">
        <v>32</v>
      </c>
    </row>
    <row r="231" spans="1:26" x14ac:dyDescent="0.3">
      <c r="A231" s="2" t="s">
        <v>46</v>
      </c>
    </row>
    <row r="232" spans="1:26" x14ac:dyDescent="0.3">
      <c r="A232" s="3" t="s">
        <v>50</v>
      </c>
      <c r="C232" s="408">
        <v>0.27556697317026302</v>
      </c>
      <c r="D232" s="408">
        <v>0.29846986867135999</v>
      </c>
      <c r="E232" s="408">
        <v>0.29481899528571798</v>
      </c>
      <c r="F232" s="408">
        <v>0.290073007528592</v>
      </c>
      <c r="G232" s="408">
        <v>0.33941792587361103</v>
      </c>
      <c r="J232" s="409">
        <v>0.30698252874967902</v>
      </c>
      <c r="K232" s="409">
        <v>0.33715865059066702</v>
      </c>
      <c r="N232" s="410">
        <v>0.26693028169942901</v>
      </c>
      <c r="O232" s="410">
        <v>0</v>
      </c>
      <c r="P232" s="410">
        <v>0.19638537317119001</v>
      </c>
      <c r="Q232" s="410">
        <v>0.14925180548009601</v>
      </c>
      <c r="T232" s="411">
        <v>0.28805317085458298</v>
      </c>
      <c r="U232" s="411">
        <v>9.82186762084091E-2</v>
      </c>
      <c r="X232" s="412">
        <v>0.20141559863710201</v>
      </c>
      <c r="Y232" s="412">
        <v>0.29202846509340202</v>
      </c>
      <c r="Z232" s="412">
        <v>0.15547091543467301</v>
      </c>
    </row>
    <row r="233" spans="1:26" x14ac:dyDescent="0.3">
      <c r="A233" s="3" t="s">
        <v>51</v>
      </c>
      <c r="C233" s="408">
        <v>0.282214685054615</v>
      </c>
      <c r="D233" s="408">
        <v>0.28570671977149498</v>
      </c>
      <c r="E233" s="408">
        <v>0.29974661103307099</v>
      </c>
      <c r="F233" s="408">
        <v>0.29821348423009297</v>
      </c>
      <c r="G233" s="408">
        <v>0.34519595894375399</v>
      </c>
      <c r="J233" s="409">
        <v>0.31569158942231901</v>
      </c>
      <c r="K233" s="409">
        <v>0.33477701714161501</v>
      </c>
      <c r="N233" s="410">
        <v>0.27716504601321901</v>
      </c>
      <c r="O233" s="410">
        <v>9.2597790032576302E-2</v>
      </c>
      <c r="P233" s="410">
        <v>0.220948633571972</v>
      </c>
      <c r="Q233" s="410">
        <v>0.183305780276207</v>
      </c>
      <c r="T233" s="411">
        <v>0.28805317085458298</v>
      </c>
      <c r="U233" s="411">
        <v>6.6894882174375697E-2</v>
      </c>
      <c r="X233" s="412">
        <v>0.23123040764588401</v>
      </c>
      <c r="Y233" s="412">
        <v>0.29202846509340202</v>
      </c>
      <c r="Z233" s="412">
        <v>0.20887695508780499</v>
      </c>
    </row>
    <row r="234" spans="1:26" x14ac:dyDescent="0.3">
      <c r="A234" s="3" t="s">
        <v>52</v>
      </c>
      <c r="C234" s="408">
        <v>0.28816588712692898</v>
      </c>
      <c r="D234" s="408">
        <v>0.29412232603145799</v>
      </c>
      <c r="E234" s="408">
        <v>0.30357736566717203</v>
      </c>
      <c r="F234" s="408">
        <v>0.30597113147347199</v>
      </c>
      <c r="G234" s="408">
        <v>0.33092890507535799</v>
      </c>
      <c r="J234" s="409">
        <v>0.32585841999899001</v>
      </c>
      <c r="K234" s="409">
        <v>0.33134727944207099</v>
      </c>
      <c r="N234" s="410">
        <v>0.286382690892099</v>
      </c>
      <c r="O234" s="410">
        <v>0.18514732050711799</v>
      </c>
      <c r="P234" s="410">
        <v>0.245511194347245</v>
      </c>
      <c r="Q234" s="410">
        <v>0.217360349934135</v>
      </c>
      <c r="T234" s="411">
        <v>0.32288750779513797</v>
      </c>
      <c r="U234" s="411">
        <v>0</v>
      </c>
      <c r="X234" s="412">
        <v>0.24448143387200899</v>
      </c>
      <c r="Y234" s="412">
        <v>0.29202846509340202</v>
      </c>
      <c r="Z234" s="412">
        <v>0.26228299474093703</v>
      </c>
    </row>
    <row r="235" spans="1:26" x14ac:dyDescent="0.3">
      <c r="A235" s="3" t="s">
        <v>53</v>
      </c>
      <c r="C235" s="408">
        <v>0.304430822637835</v>
      </c>
      <c r="D235" s="408">
        <v>0.305386942818267</v>
      </c>
      <c r="E235" s="408">
        <v>0.30708510011259499</v>
      </c>
      <c r="F235" s="408">
        <v>0.31150075109841102</v>
      </c>
      <c r="G235" s="408">
        <v>0.319648059194442</v>
      </c>
      <c r="J235" s="409">
        <v>0.33297380830008799</v>
      </c>
      <c r="K235" s="409">
        <v>0.32894756865971703</v>
      </c>
      <c r="N235" s="410">
        <v>0.29890597393444002</v>
      </c>
      <c r="O235" s="410">
        <v>0.22579391875462099</v>
      </c>
      <c r="P235" s="410">
        <v>0.26735695653452801</v>
      </c>
      <c r="Q235" s="410">
        <v>0.24419181999787901</v>
      </c>
      <c r="T235" s="411">
        <v>0.32288750779513797</v>
      </c>
      <c r="U235" s="411">
        <v>3.31819852055436E-2</v>
      </c>
      <c r="X235" s="412">
        <v>0.25972011403205297</v>
      </c>
      <c r="Y235" s="412">
        <v>0.31248905818911799</v>
      </c>
      <c r="Z235" s="412">
        <v>0.31568903439406798</v>
      </c>
    </row>
    <row r="236" spans="1:26" x14ac:dyDescent="0.3">
      <c r="A236" s="3" t="s">
        <v>54</v>
      </c>
      <c r="C236" s="408">
        <v>0.30554613102164102</v>
      </c>
      <c r="D236" s="408">
        <v>0.31525788606863198</v>
      </c>
      <c r="E236" s="408">
        <v>0.30736617750516498</v>
      </c>
      <c r="F236" s="408">
        <v>0.31391394660323702</v>
      </c>
      <c r="G236" s="408">
        <v>0.33249918035880999</v>
      </c>
      <c r="J236" s="409">
        <v>0.28004763996201798</v>
      </c>
      <c r="K236" s="409">
        <v>0.32656249997012399</v>
      </c>
      <c r="N236" s="410">
        <v>0.31009428771845998</v>
      </c>
      <c r="O236" s="410">
        <v>0.29108108330535898</v>
      </c>
      <c r="P236" s="410">
        <v>0.28814563138310201</v>
      </c>
      <c r="Q236" s="410">
        <v>0.272121322948707</v>
      </c>
      <c r="T236" s="411">
        <v>0.32288750779513797</v>
      </c>
      <c r="U236" s="411">
        <v>9.31750144571665E-2</v>
      </c>
      <c r="X236" s="412">
        <v>0.28754726910691603</v>
      </c>
      <c r="Y236" s="412">
        <v>0.30225876164125998</v>
      </c>
      <c r="Z236" s="412">
        <v>0.36909507404719999</v>
      </c>
    </row>
    <row r="237" spans="1:26" x14ac:dyDescent="0.3">
      <c r="A237" s="3" t="s">
        <v>55</v>
      </c>
      <c r="C237" s="408">
        <v>0.30673081334398999</v>
      </c>
      <c r="D237" s="408">
        <v>0.31520909666623698</v>
      </c>
      <c r="E237" s="408">
        <v>0.30380734341728399</v>
      </c>
      <c r="F237" s="408">
        <v>0.30534758099438802</v>
      </c>
      <c r="G237" s="408">
        <v>0.32736938852130598</v>
      </c>
      <c r="J237" s="409">
        <v>0.28521245440349202</v>
      </c>
      <c r="K237" s="409">
        <v>0.32492012508888002</v>
      </c>
      <c r="N237" s="410">
        <v>0.32140974143184298</v>
      </c>
      <c r="O237" s="410">
        <v>0.42705556023833302</v>
      </c>
      <c r="P237" s="410">
        <v>0.31333327798934602</v>
      </c>
      <c r="Q237" s="410">
        <v>0.29550948528169302</v>
      </c>
      <c r="T237" s="411">
        <v>0.32288750779513797</v>
      </c>
      <c r="U237" s="411">
        <v>0.18873913184913199</v>
      </c>
      <c r="X237" s="412">
        <v>0.31537442418177902</v>
      </c>
      <c r="Y237" s="412">
        <v>0.32178932777808</v>
      </c>
      <c r="Z237" s="412">
        <v>0.37028187492838099</v>
      </c>
    </row>
    <row r="238" spans="1:26" x14ac:dyDescent="0.3">
      <c r="A238" s="3" t="s">
        <v>56</v>
      </c>
      <c r="C238" s="408">
        <v>0.32455800706723498</v>
      </c>
      <c r="D238" s="408">
        <v>0.31215171326088198</v>
      </c>
      <c r="E238" s="408">
        <v>0.31652560929196799</v>
      </c>
      <c r="F238" s="408">
        <v>0.31677384202348602</v>
      </c>
      <c r="G238" s="408">
        <v>0.28223508427278199</v>
      </c>
      <c r="J238" s="409">
        <v>0.30103191350651698</v>
      </c>
      <c r="K238" s="409">
        <v>0.31182994731845798</v>
      </c>
      <c r="N238" s="410">
        <v>0.33208949549840799</v>
      </c>
      <c r="O238" s="410">
        <v>0.46191333262270901</v>
      </c>
      <c r="P238" s="410">
        <v>0.340716243514745</v>
      </c>
      <c r="Q238" s="410">
        <v>0.35188234395085199</v>
      </c>
      <c r="T238" s="411">
        <v>0.32288750779513797</v>
      </c>
      <c r="U238" s="411">
        <v>0.31934342561815099</v>
      </c>
      <c r="X238" s="412">
        <v>0.34320157925664202</v>
      </c>
      <c r="Y238" s="412">
        <v>0.31713919298359899</v>
      </c>
      <c r="Z238" s="412">
        <v>0.346545857304767</v>
      </c>
    </row>
    <row r="239" spans="1:26" x14ac:dyDescent="0.3">
      <c r="A239" s="3" t="s">
        <v>57</v>
      </c>
      <c r="C239" s="408">
        <v>0.33983474353362803</v>
      </c>
      <c r="D239" s="408">
        <v>0.32850068594856202</v>
      </c>
      <c r="E239" s="408">
        <v>0.32758056431469701</v>
      </c>
      <c r="F239" s="408">
        <v>0.32420226330840402</v>
      </c>
      <c r="G239" s="408">
        <v>0.284918380841164</v>
      </c>
      <c r="J239" s="409">
        <v>0.31769267440010601</v>
      </c>
      <c r="K239" s="409">
        <v>0.29877197207393502</v>
      </c>
      <c r="N239" s="410">
        <v>0.34334137924711</v>
      </c>
      <c r="O239" s="410">
        <v>0.50929456670077899</v>
      </c>
      <c r="P239" s="410">
        <v>0.373554376360347</v>
      </c>
      <c r="Q239" s="410">
        <v>0.41855449960682201</v>
      </c>
      <c r="T239" s="411">
        <v>0.32288750779513797</v>
      </c>
      <c r="U239" s="411">
        <v>0.42074757240629301</v>
      </c>
      <c r="X239" s="412">
        <v>0.37102873433150402</v>
      </c>
      <c r="Y239" s="412">
        <v>0.32550943561366402</v>
      </c>
      <c r="Z239" s="412">
        <v>0.35722706523539299</v>
      </c>
    </row>
    <row r="240" spans="1:26" x14ac:dyDescent="0.3">
      <c r="A240" s="3" t="s">
        <v>58</v>
      </c>
      <c r="C240" s="408">
        <v>0.36081787002948101</v>
      </c>
      <c r="D240" s="408">
        <v>0.345707582530483</v>
      </c>
      <c r="E240" s="408">
        <v>0.34055790736234898</v>
      </c>
      <c r="F240" s="408">
        <v>0.33777584442339498</v>
      </c>
      <c r="G240" s="408">
        <v>0.298532739220631</v>
      </c>
      <c r="J240" s="409">
        <v>0.33427230569821798</v>
      </c>
      <c r="K240" s="409">
        <v>0.28572497613532899</v>
      </c>
      <c r="N240" s="410">
        <v>0.35236831423194398</v>
      </c>
      <c r="O240" s="410">
        <v>0.35506752220514298</v>
      </c>
      <c r="P240" s="410">
        <v>0.39681414328879899</v>
      </c>
      <c r="Q240" s="410">
        <v>0.36874681045359298</v>
      </c>
      <c r="T240" s="411">
        <v>0.32288750779513797</v>
      </c>
      <c r="U240" s="411">
        <v>0.52215171919443404</v>
      </c>
      <c r="X240" s="412">
        <v>0.39885588940636701</v>
      </c>
      <c r="Y240" s="412">
        <v>0.33387967824372999</v>
      </c>
      <c r="Z240" s="412">
        <v>0.37621587933428402</v>
      </c>
    </row>
    <row r="241" spans="1:26" x14ac:dyDescent="0.3">
      <c r="A241" s="3" t="s">
        <v>59</v>
      </c>
      <c r="C241" s="408">
        <v>0.360891524322907</v>
      </c>
      <c r="D241" s="408">
        <v>0.35483636444086902</v>
      </c>
      <c r="E241" s="408">
        <v>0.35570101043785801</v>
      </c>
      <c r="F241" s="408">
        <v>0.35348396032202201</v>
      </c>
      <c r="G241" s="408">
        <v>0.29370572885309498</v>
      </c>
      <c r="J241" s="409">
        <v>0.35494454925172397</v>
      </c>
      <c r="K241" s="409">
        <v>0.275487471949664</v>
      </c>
      <c r="N241" s="410">
        <v>0.358852450629501</v>
      </c>
      <c r="O241" s="410">
        <v>0.200600969101348</v>
      </c>
      <c r="P241" s="410">
        <v>0.43192760363557298</v>
      </c>
      <c r="Q241" s="410">
        <v>0.49080402317109201</v>
      </c>
      <c r="T241" s="411">
        <v>0.32288750779513797</v>
      </c>
      <c r="U241" s="411">
        <v>0.62355586598257495</v>
      </c>
      <c r="X241" s="412">
        <v>0.42668304448123001</v>
      </c>
      <c r="Y241" s="412">
        <v>0.36550059484620001</v>
      </c>
      <c r="Z241" s="412">
        <v>0.31806263615642999</v>
      </c>
    </row>
    <row r="245" spans="1:26" x14ac:dyDescent="0.3">
      <c r="A245" s="1" t="s">
        <v>111</v>
      </c>
      <c r="C245" s="1" t="s">
        <v>36</v>
      </c>
      <c r="D245" s="1" t="s">
        <v>37</v>
      </c>
      <c r="E245" s="1" t="s">
        <v>38</v>
      </c>
      <c r="F245" s="1" t="s">
        <v>39</v>
      </c>
      <c r="G245" s="1" t="s">
        <v>40</v>
      </c>
      <c r="J245" s="1" t="s">
        <v>41</v>
      </c>
      <c r="K245" s="1" t="s">
        <v>42</v>
      </c>
      <c r="N245" s="1" t="s">
        <v>43</v>
      </c>
      <c r="O245" s="1" t="s">
        <v>25</v>
      </c>
      <c r="P245" s="1" t="s">
        <v>26</v>
      </c>
      <c r="Q245" s="1" t="s">
        <v>27</v>
      </c>
      <c r="T245" s="1" t="s">
        <v>28</v>
      </c>
      <c r="U245" s="1" t="s">
        <v>44</v>
      </c>
      <c r="X245" s="1" t="s">
        <v>30</v>
      </c>
      <c r="Y245" s="1" t="s">
        <v>45</v>
      </c>
      <c r="Z245" s="1" t="s">
        <v>32</v>
      </c>
    </row>
    <row r="246" spans="1:26" x14ac:dyDescent="0.3">
      <c r="A246" s="2" t="s">
        <v>46</v>
      </c>
    </row>
    <row r="247" spans="1:26" x14ac:dyDescent="0.3">
      <c r="A247" s="3" t="s">
        <v>50</v>
      </c>
      <c r="C247" s="408">
        <v>0.26953866487401701</v>
      </c>
      <c r="D247" s="408">
        <v>0.260584199034957</v>
      </c>
      <c r="E247" s="408">
        <v>0.288864361291361</v>
      </c>
      <c r="F247" s="408">
        <v>0.27414311679653403</v>
      </c>
      <c r="G247" s="408">
        <v>0.31373472900223498</v>
      </c>
      <c r="J247" s="409">
        <v>0.26014815921711798</v>
      </c>
      <c r="K247" s="409">
        <v>0.336914009693355</v>
      </c>
      <c r="N247" s="410">
        <v>0.28533108109854</v>
      </c>
      <c r="O247" s="410">
        <v>0</v>
      </c>
      <c r="P247" s="410">
        <v>0.197376357857284</v>
      </c>
      <c r="Q247" s="410">
        <v>0.16753907567847201</v>
      </c>
      <c r="T247" s="411">
        <v>0.30849195491187997</v>
      </c>
      <c r="U247" s="411">
        <v>0.468296238147967</v>
      </c>
      <c r="X247" s="412">
        <v>0.22481057575072599</v>
      </c>
      <c r="Y247" s="412">
        <v>0.28327906697426503</v>
      </c>
      <c r="Z247" s="412">
        <v>0.26295276636817699</v>
      </c>
    </row>
    <row r="248" spans="1:26" x14ac:dyDescent="0.3">
      <c r="A248" s="3" t="s">
        <v>51</v>
      </c>
      <c r="C248" s="408">
        <v>0.28153114586762201</v>
      </c>
      <c r="D248" s="408">
        <v>0.28642416398826798</v>
      </c>
      <c r="E248" s="408">
        <v>0.29169348355630098</v>
      </c>
      <c r="F248" s="408">
        <v>0.28297250769480697</v>
      </c>
      <c r="G248" s="408">
        <v>0.31509883564868002</v>
      </c>
      <c r="J248" s="409">
        <v>0.27733818860079601</v>
      </c>
      <c r="K248" s="409">
        <v>0.334696661859332</v>
      </c>
      <c r="N248" s="410">
        <v>0.29219232069662598</v>
      </c>
      <c r="O248" s="410">
        <v>0.100592970456714</v>
      </c>
      <c r="P248" s="410">
        <v>0.22413855707239799</v>
      </c>
      <c r="Q248" s="410">
        <v>0.201660274148033</v>
      </c>
      <c r="T248" s="411">
        <v>0.30849195491187997</v>
      </c>
      <c r="U248" s="411">
        <v>0.13647977796662</v>
      </c>
      <c r="X248" s="412">
        <v>0.24162932206624199</v>
      </c>
      <c r="Y248" s="412">
        <v>0.28736973942154598</v>
      </c>
      <c r="Z248" s="412">
        <v>0.271791514817527</v>
      </c>
    </row>
    <row r="249" spans="1:26" x14ac:dyDescent="0.3">
      <c r="A249" s="3" t="s">
        <v>52</v>
      </c>
      <c r="C249" s="408">
        <v>0.29044133609136202</v>
      </c>
      <c r="D249" s="408">
        <v>0.29406214450522</v>
      </c>
      <c r="E249" s="408">
        <v>0.29504711495026498</v>
      </c>
      <c r="F249" s="408">
        <v>0.29080144909199501</v>
      </c>
      <c r="G249" s="408">
        <v>0.31655741477771798</v>
      </c>
      <c r="J249" s="409">
        <v>0.29281063011607</v>
      </c>
      <c r="K249" s="409">
        <v>0.33243511055280101</v>
      </c>
      <c r="N249" s="410">
        <v>0.298731939688552</v>
      </c>
      <c r="O249" s="410">
        <v>0.20121876659515101</v>
      </c>
      <c r="P249" s="410">
        <v>0.25090188972262401</v>
      </c>
      <c r="Q249" s="410">
        <v>0.235781309235428</v>
      </c>
      <c r="T249" s="411">
        <v>0.31813232850287598</v>
      </c>
      <c r="U249" s="411">
        <v>0</v>
      </c>
      <c r="X249" s="412">
        <v>0.25396306936428698</v>
      </c>
      <c r="Y249" s="412">
        <v>0.30986843788159601</v>
      </c>
      <c r="Z249" s="412">
        <v>0.28063026326687801</v>
      </c>
    </row>
    <row r="250" spans="1:26" x14ac:dyDescent="0.3">
      <c r="A250" s="3" t="s">
        <v>53</v>
      </c>
      <c r="C250" s="408">
        <v>0.31887145443953002</v>
      </c>
      <c r="D250" s="408">
        <v>0.30233390171542102</v>
      </c>
      <c r="E250" s="408">
        <v>0.302703638117859</v>
      </c>
      <c r="F250" s="408">
        <v>0.30805872403544998</v>
      </c>
      <c r="G250" s="408">
        <v>0.32202140806051799</v>
      </c>
      <c r="J250" s="409">
        <v>0.30515062087970901</v>
      </c>
      <c r="K250" s="409">
        <v>0.33008216194530299</v>
      </c>
      <c r="N250" s="410">
        <v>0.30650443767075902</v>
      </c>
      <c r="O250" s="410">
        <v>0.29737421294483501</v>
      </c>
      <c r="P250" s="410">
        <v>0.27390891434516002</v>
      </c>
      <c r="Q250" s="410">
        <v>0.26097955406074802</v>
      </c>
      <c r="T250" s="411">
        <v>0.31813232850287598</v>
      </c>
      <c r="U250" s="411">
        <v>0.14671576131411701</v>
      </c>
      <c r="X250" s="412">
        <v>0.262372442522045</v>
      </c>
      <c r="Y250" s="412">
        <v>0.32418579144708198</v>
      </c>
      <c r="Z250" s="412">
        <v>0.28946901171622802</v>
      </c>
    </row>
    <row r="251" spans="1:26" x14ac:dyDescent="0.3">
      <c r="A251" s="3" t="s">
        <v>54</v>
      </c>
      <c r="C251" s="408">
        <v>0.30648431109720697</v>
      </c>
      <c r="D251" s="408">
        <v>0.31881712013562202</v>
      </c>
      <c r="E251" s="408">
        <v>0.30041708371153503</v>
      </c>
      <c r="F251" s="408">
        <v>0.31067716743137702</v>
      </c>
      <c r="G251" s="408">
        <v>0.33224528878458098</v>
      </c>
      <c r="J251" s="409">
        <v>0.28653162636340801</v>
      </c>
      <c r="K251" s="409">
        <v>0.327513394373593</v>
      </c>
      <c r="N251" s="410">
        <v>0.31395531504680602</v>
      </c>
      <c r="O251" s="410">
        <v>0.29688436802854601</v>
      </c>
      <c r="P251" s="410">
        <v>0.29428538940441701</v>
      </c>
      <c r="Q251" s="410">
        <v>0.269953272878169</v>
      </c>
      <c r="T251" s="411">
        <v>0.31813232850287598</v>
      </c>
      <c r="U251" s="411">
        <v>0.12624379461912499</v>
      </c>
      <c r="X251" s="412">
        <v>0.28816118687250197</v>
      </c>
      <c r="Y251" s="412">
        <v>0.33134446822982599</v>
      </c>
      <c r="Z251" s="412">
        <v>0.29830776016557897</v>
      </c>
    </row>
    <row r="252" spans="1:26" x14ac:dyDescent="0.3">
      <c r="A252" s="3" t="s">
        <v>55</v>
      </c>
      <c r="C252" s="408">
        <v>0.312500302331917</v>
      </c>
      <c r="D252" s="408">
        <v>0.31938535209084401</v>
      </c>
      <c r="E252" s="408">
        <v>0.30276935274154698</v>
      </c>
      <c r="F252" s="408">
        <v>0.31361694096204601</v>
      </c>
      <c r="G252" s="408">
        <v>0.31906951857170501</v>
      </c>
      <c r="J252" s="409">
        <v>0.29714534051588798</v>
      </c>
      <c r="K252" s="409">
        <v>0.32587436330133202</v>
      </c>
      <c r="N252" s="410">
        <v>0.32097736494797202</v>
      </c>
      <c r="O252" s="410">
        <v>0.40971761028910703</v>
      </c>
      <c r="P252" s="410">
        <v>0.31942675282161898</v>
      </c>
      <c r="Q252" s="410">
        <v>0.31058163293697799</v>
      </c>
      <c r="T252" s="411">
        <v>0.31813232850287598</v>
      </c>
      <c r="U252" s="411">
        <v>8.70058584537204E-2</v>
      </c>
      <c r="X252" s="412">
        <v>0.313949931222959</v>
      </c>
      <c r="Y252" s="412">
        <v>0.33032180011800499</v>
      </c>
      <c r="Z252" s="412">
        <v>0.308251352171098</v>
      </c>
    </row>
    <row r="253" spans="1:26" x14ac:dyDescent="0.3">
      <c r="A253" s="3" t="s">
        <v>56</v>
      </c>
      <c r="C253" s="408">
        <v>0.32632819834957</v>
      </c>
      <c r="D253" s="408">
        <v>0.314059089984144</v>
      </c>
      <c r="E253" s="408">
        <v>0.31677917779394399</v>
      </c>
      <c r="F253" s="408">
        <v>0.32785721718129901</v>
      </c>
      <c r="G253" s="408">
        <v>0.30588733815054198</v>
      </c>
      <c r="J253" s="409">
        <v>0.31744421174725101</v>
      </c>
      <c r="K253" s="409">
        <v>0.31065143602400003</v>
      </c>
      <c r="N253" s="410">
        <v>0.32698094959629798</v>
      </c>
      <c r="O253" s="410">
        <v>0.44636174344346102</v>
      </c>
      <c r="P253" s="410">
        <v>0.346386187553542</v>
      </c>
      <c r="Q253" s="410">
        <v>0.362108447096465</v>
      </c>
      <c r="T253" s="411">
        <v>0.31813232850287598</v>
      </c>
      <c r="U253" s="411">
        <v>0.19021869054097801</v>
      </c>
      <c r="X253" s="412">
        <v>0.33973867557341703</v>
      </c>
      <c r="Y253" s="412">
        <v>0.29759642053975099</v>
      </c>
      <c r="Z253" s="412">
        <v>0.35244509441784999</v>
      </c>
    </row>
    <row r="254" spans="1:26" x14ac:dyDescent="0.3">
      <c r="A254" s="3" t="s">
        <v>57</v>
      </c>
      <c r="C254" s="408">
        <v>0.32851823212238301</v>
      </c>
      <c r="D254" s="408">
        <v>0.33172553896981999</v>
      </c>
      <c r="E254" s="408">
        <v>0.32657909660371498</v>
      </c>
      <c r="F254" s="408">
        <v>0.327008233383066</v>
      </c>
      <c r="G254" s="408">
        <v>0.304903159383974</v>
      </c>
      <c r="J254" s="409">
        <v>0.33985935027324499</v>
      </c>
      <c r="K254" s="409">
        <v>0.29563862112106798</v>
      </c>
      <c r="N254" s="410">
        <v>0.33143003464818199</v>
      </c>
      <c r="O254" s="410">
        <v>0.52286334876767904</v>
      </c>
      <c r="P254" s="410">
        <v>0.37906503414380399</v>
      </c>
      <c r="Q254" s="410">
        <v>0.42190905087185199</v>
      </c>
      <c r="T254" s="411">
        <v>0.31813232850287598</v>
      </c>
      <c r="U254" s="411">
        <v>0.32669846850759798</v>
      </c>
      <c r="X254" s="412">
        <v>0.365527419923874</v>
      </c>
      <c r="Y254" s="412">
        <v>0.31498177844069902</v>
      </c>
      <c r="Z254" s="412">
        <v>0.37122743487271997</v>
      </c>
    </row>
    <row r="255" spans="1:26" x14ac:dyDescent="0.3">
      <c r="A255" s="3" t="s">
        <v>58</v>
      </c>
      <c r="C255" s="408">
        <v>0.345750943679696</v>
      </c>
      <c r="D255" s="408">
        <v>0.35476589186812502</v>
      </c>
      <c r="E255" s="408">
        <v>0.35036524534380398</v>
      </c>
      <c r="F255" s="408">
        <v>0.34658857050873099</v>
      </c>
      <c r="G255" s="408">
        <v>0.31518206550663402</v>
      </c>
      <c r="J255" s="409">
        <v>0.36609774915125298</v>
      </c>
      <c r="K255" s="409">
        <v>0.290063083345932</v>
      </c>
      <c r="N255" s="410">
        <v>0.33711199869034703</v>
      </c>
      <c r="O255" s="410">
        <v>0.32615942933555198</v>
      </c>
      <c r="P255" s="410">
        <v>0.37710037851768502</v>
      </c>
      <c r="Q255" s="410">
        <v>0.32263270154208401</v>
      </c>
      <c r="T255" s="411">
        <v>0.31813232850287598</v>
      </c>
      <c r="U255" s="411">
        <v>0.46317824647421901</v>
      </c>
      <c r="X255" s="412">
        <v>0.39131616427433102</v>
      </c>
      <c r="Y255" s="412">
        <v>0.32827646389436399</v>
      </c>
      <c r="Z255" s="412">
        <v>0.37896133976590202</v>
      </c>
    </row>
    <row r="256" spans="1:26" x14ac:dyDescent="0.3">
      <c r="A256" s="3" t="s">
        <v>59</v>
      </c>
      <c r="C256" s="408">
        <v>0.36946831940088998</v>
      </c>
      <c r="D256" s="408">
        <v>0.366051359891227</v>
      </c>
      <c r="E256" s="408">
        <v>0.37564815418667002</v>
      </c>
      <c r="F256" s="408">
        <v>0.36862201014942098</v>
      </c>
      <c r="G256" s="408">
        <v>0.31672043702514502</v>
      </c>
      <c r="J256" s="409">
        <v>0.394782223633448</v>
      </c>
      <c r="K256" s="409">
        <v>0.27110428395061897</v>
      </c>
      <c r="N256" s="410">
        <v>0.34354441081355303</v>
      </c>
      <c r="O256" s="410">
        <v>0.161080510119645</v>
      </c>
      <c r="P256" s="410">
        <v>0.42226875519838603</v>
      </c>
      <c r="Q256" s="410">
        <v>0.47434511012852798</v>
      </c>
      <c r="T256" s="411">
        <v>0.31813232850287598</v>
      </c>
      <c r="U256" s="411">
        <v>0.59965802444084004</v>
      </c>
      <c r="X256" s="412">
        <v>0.41710490862478899</v>
      </c>
      <c r="Y256" s="412">
        <v>0.34872982613077302</v>
      </c>
      <c r="Z256" s="412">
        <v>0.32371916195746098</v>
      </c>
    </row>
    <row r="260" spans="1:26" x14ac:dyDescent="0.3">
      <c r="A260" s="1" t="s">
        <v>112</v>
      </c>
      <c r="C260" s="1" t="s">
        <v>36</v>
      </c>
      <c r="D260" s="1" t="s">
        <v>37</v>
      </c>
      <c r="E260" s="1" t="s">
        <v>38</v>
      </c>
      <c r="F260" s="1" t="s">
        <v>39</v>
      </c>
      <c r="G260" s="1" t="s">
        <v>40</v>
      </c>
      <c r="J260" s="1" t="s">
        <v>41</v>
      </c>
      <c r="K260" s="1" t="s">
        <v>42</v>
      </c>
      <c r="N260" s="1" t="s">
        <v>43</v>
      </c>
      <c r="O260" s="1" t="s">
        <v>25</v>
      </c>
      <c r="P260" s="1" t="s">
        <v>26</v>
      </c>
      <c r="Q260" s="1" t="s">
        <v>27</v>
      </c>
      <c r="T260" s="1" t="s">
        <v>28</v>
      </c>
      <c r="U260" s="1" t="s">
        <v>44</v>
      </c>
      <c r="X260" s="1" t="s">
        <v>30</v>
      </c>
      <c r="Y260" s="1" t="s">
        <v>45</v>
      </c>
      <c r="Z260" s="1" t="s">
        <v>32</v>
      </c>
    </row>
    <row r="261" spans="1:26" x14ac:dyDescent="0.3">
      <c r="A261" s="2" t="s">
        <v>46</v>
      </c>
    </row>
    <row r="262" spans="1:26" x14ac:dyDescent="0.3">
      <c r="A262" s="3" t="s">
        <v>50</v>
      </c>
      <c r="C262" s="408">
        <v>0.287753247675056</v>
      </c>
      <c r="D262" s="408">
        <v>0.249513103535805</v>
      </c>
      <c r="E262" s="408">
        <v>0.28490921997721702</v>
      </c>
      <c r="F262" s="408">
        <v>0.29185602369214603</v>
      </c>
      <c r="G262" s="408">
        <v>0.31187435899945698</v>
      </c>
      <c r="J262" s="409">
        <v>0.24080988122302399</v>
      </c>
      <c r="K262" s="409">
        <v>0.34404731226848201</v>
      </c>
      <c r="N262" s="410">
        <v>0.27326247346542099</v>
      </c>
      <c r="O262" s="410">
        <v>0</v>
      </c>
      <c r="P262" s="410">
        <v>0.192680278403357</v>
      </c>
      <c r="Q262" s="410">
        <v>8.3287374214062099E-2</v>
      </c>
      <c r="T262" s="411">
        <v>0.30644551679875198</v>
      </c>
      <c r="U262" s="411">
        <v>0.66764718938119905</v>
      </c>
      <c r="X262" s="412">
        <v>0.212987447870532</v>
      </c>
      <c r="Y262" s="412">
        <v>0.27684106671787601</v>
      </c>
      <c r="Z262" s="412">
        <v>0.23630486000425099</v>
      </c>
    </row>
    <row r="263" spans="1:26" x14ac:dyDescent="0.3">
      <c r="A263" s="3" t="s">
        <v>51</v>
      </c>
      <c r="C263" s="408">
        <v>0.28721872490762301</v>
      </c>
      <c r="D263" s="408">
        <v>0.28968785080430098</v>
      </c>
      <c r="E263" s="408">
        <v>0.29312206660805401</v>
      </c>
      <c r="F263" s="408">
        <v>0.300443552455536</v>
      </c>
      <c r="G263" s="408">
        <v>0.30659458205121198</v>
      </c>
      <c r="J263" s="409">
        <v>0.25778893746496401</v>
      </c>
      <c r="K263" s="409">
        <v>0.33603518479088101</v>
      </c>
      <c r="N263" s="410">
        <v>0.28159869344781502</v>
      </c>
      <c r="O263" s="410">
        <v>0.13994599838392199</v>
      </c>
      <c r="P263" s="410">
        <v>0.21753731372851001</v>
      </c>
      <c r="Q263" s="410">
        <v>0.166233457903635</v>
      </c>
      <c r="T263" s="411">
        <v>0.30644551679875198</v>
      </c>
      <c r="U263" s="411">
        <v>0.50752623603924196</v>
      </c>
      <c r="X263" s="412">
        <v>0.232175506237247</v>
      </c>
      <c r="Y263" s="412">
        <v>0.29205211433973699</v>
      </c>
      <c r="Z263" s="412">
        <v>0.248741957899212</v>
      </c>
    </row>
    <row r="264" spans="1:26" x14ac:dyDescent="0.3">
      <c r="A264" s="3" t="s">
        <v>52</v>
      </c>
      <c r="C264" s="408">
        <v>0.29584343825123799</v>
      </c>
      <c r="D264" s="408">
        <v>0.29135722505040101</v>
      </c>
      <c r="E264" s="408">
        <v>0.29477046973489202</v>
      </c>
      <c r="F264" s="408">
        <v>0.30381743021673102</v>
      </c>
      <c r="G264" s="408">
        <v>0.30394650108351101</v>
      </c>
      <c r="J264" s="409">
        <v>0.26911732335574301</v>
      </c>
      <c r="K264" s="409">
        <v>0.33543563464442699</v>
      </c>
      <c r="N264" s="410">
        <v>0.28958018066500002</v>
      </c>
      <c r="O264" s="410">
        <v>0.15656032708406001</v>
      </c>
      <c r="P264" s="410">
        <v>0.24239335877499901</v>
      </c>
      <c r="Q264" s="410">
        <v>0.23143569260375901</v>
      </c>
      <c r="T264" s="411">
        <v>0.318626405541798</v>
      </c>
      <c r="U264" s="411">
        <v>0.38457621829452299</v>
      </c>
      <c r="X264" s="412">
        <v>0.24688635098506101</v>
      </c>
      <c r="Y264" s="412">
        <v>0.29509432386411</v>
      </c>
      <c r="Z264" s="412">
        <v>0.261179055794173</v>
      </c>
    </row>
    <row r="265" spans="1:26" x14ac:dyDescent="0.3">
      <c r="A265" s="3" t="s">
        <v>53</v>
      </c>
      <c r="C265" s="408">
        <v>0.29722470859063599</v>
      </c>
      <c r="D265" s="408">
        <v>0.29712342021599902</v>
      </c>
      <c r="E265" s="408">
        <v>0.29316209939417398</v>
      </c>
      <c r="F265" s="408">
        <v>0.30301187691624198</v>
      </c>
      <c r="G265" s="408">
        <v>0.30967771607563599</v>
      </c>
      <c r="J265" s="409">
        <v>0.27956753492208702</v>
      </c>
      <c r="K265" s="409">
        <v>0.33532975914508201</v>
      </c>
      <c r="N265" s="410">
        <v>0.30028128574878199</v>
      </c>
      <c r="O265" s="410">
        <v>0.23650652503934899</v>
      </c>
      <c r="P265" s="410">
        <v>0.26485852657882197</v>
      </c>
      <c r="Q265" s="410">
        <v>0.26562234199076501</v>
      </c>
      <c r="T265" s="411">
        <v>0.318626405541798</v>
      </c>
      <c r="U265" s="411">
        <v>0.23446282453643799</v>
      </c>
      <c r="X265" s="412">
        <v>0.25520117627730399</v>
      </c>
      <c r="Y265" s="412">
        <v>0.311065923867064</v>
      </c>
      <c r="Z265" s="412">
        <v>0.273616153689133</v>
      </c>
    </row>
    <row r="266" spans="1:26" x14ac:dyDescent="0.3">
      <c r="A266" s="3" t="s">
        <v>54</v>
      </c>
      <c r="C266" s="408">
        <v>0.29330491177252499</v>
      </c>
      <c r="D266" s="408">
        <v>0.29994575654951</v>
      </c>
      <c r="E266" s="408">
        <v>0.29278652302903002</v>
      </c>
      <c r="F266" s="408">
        <v>0.30054167416287803</v>
      </c>
      <c r="G266" s="408">
        <v>0.31445269647019802</v>
      </c>
      <c r="J266" s="409">
        <v>0.28932358468290298</v>
      </c>
      <c r="K266" s="409">
        <v>0.33470258644483197</v>
      </c>
      <c r="N266" s="410">
        <v>0.31157361210791201</v>
      </c>
      <c r="O266" s="410">
        <v>0.30545472376370802</v>
      </c>
      <c r="P266" s="410">
        <v>0.28745572671887398</v>
      </c>
      <c r="Q266" s="410">
        <v>0.30743704915530601</v>
      </c>
      <c r="T266" s="411">
        <v>0.318626405541798</v>
      </c>
      <c r="U266" s="411">
        <v>0.22731456769081601</v>
      </c>
      <c r="X266" s="412">
        <v>0.28398326382737599</v>
      </c>
      <c r="Y266" s="412">
        <v>0.31562923815362298</v>
      </c>
      <c r="Z266" s="412">
        <v>0.286053251584094</v>
      </c>
    </row>
    <row r="267" spans="1:26" x14ac:dyDescent="0.3">
      <c r="A267" s="3" t="s">
        <v>55</v>
      </c>
      <c r="C267" s="408">
        <v>0.29518804494561601</v>
      </c>
      <c r="D267" s="408">
        <v>0.299779561453202</v>
      </c>
      <c r="E267" s="408">
        <v>0.29193917200035502</v>
      </c>
      <c r="F267" s="408">
        <v>0.29847422267798301</v>
      </c>
      <c r="G267" s="408">
        <v>0.30413296360681402</v>
      </c>
      <c r="J267" s="409">
        <v>0.29662242942525002</v>
      </c>
      <c r="K267" s="409">
        <v>0.33448423673386501</v>
      </c>
      <c r="N267" s="410">
        <v>0.32292506059457599</v>
      </c>
      <c r="O267" s="410">
        <v>0.37338619040887799</v>
      </c>
      <c r="P267" s="410">
        <v>0.31167942703596202</v>
      </c>
      <c r="Q267" s="410">
        <v>0.35590558905761199</v>
      </c>
      <c r="T267" s="411">
        <v>0.318626405541798</v>
      </c>
      <c r="U267" s="411">
        <v>0.160120953341958</v>
      </c>
      <c r="X267" s="412">
        <v>0.31276535137744799</v>
      </c>
      <c r="Y267" s="412">
        <v>0.37799453340325401</v>
      </c>
      <c r="Z267" s="412">
        <v>0.30678174807569503</v>
      </c>
    </row>
    <row r="268" spans="1:26" x14ac:dyDescent="0.3">
      <c r="A268" s="3" t="s">
        <v>56</v>
      </c>
      <c r="C268" s="408">
        <v>0.30978983632222201</v>
      </c>
      <c r="D268" s="408">
        <v>0.31191225089953301</v>
      </c>
      <c r="E268" s="408">
        <v>0.30362492056519602</v>
      </c>
      <c r="F268" s="408">
        <v>0.30371245045363598</v>
      </c>
      <c r="G268" s="408">
        <v>0.29307600819518198</v>
      </c>
      <c r="J268" s="409">
        <v>0.32075374508653298</v>
      </c>
      <c r="K268" s="409">
        <v>0.31336663802009701</v>
      </c>
      <c r="N268" s="410">
        <v>0.331616013342178</v>
      </c>
      <c r="O268" s="410">
        <v>0.45016483636650301</v>
      </c>
      <c r="P268" s="410">
        <v>0.33955018392255198</v>
      </c>
      <c r="Q268" s="410">
        <v>0.349321062436379</v>
      </c>
      <c r="T268" s="411">
        <v>0.318626405541798</v>
      </c>
      <c r="U268" s="411">
        <v>0.10293489857697299</v>
      </c>
      <c r="X268" s="412">
        <v>0.34154743892751999</v>
      </c>
      <c r="Y268" s="412">
        <v>0.31791089529690197</v>
      </c>
      <c r="Z268" s="412">
        <v>0.37864053591324498</v>
      </c>
    </row>
    <row r="269" spans="1:26" x14ac:dyDescent="0.3">
      <c r="A269" s="3" t="s">
        <v>57</v>
      </c>
      <c r="C269" s="408">
        <v>0.32678104765078902</v>
      </c>
      <c r="D269" s="408">
        <v>0.33783085030099402</v>
      </c>
      <c r="E269" s="408">
        <v>0.32592170439832802</v>
      </c>
      <c r="F269" s="408">
        <v>0.31652822813922099</v>
      </c>
      <c r="G269" s="408">
        <v>0.318744359825126</v>
      </c>
      <c r="J269" s="409">
        <v>0.35104010689496101</v>
      </c>
      <c r="K269" s="409">
        <v>0.29212971998632198</v>
      </c>
      <c r="N269" s="410">
        <v>0.339656622686898</v>
      </c>
      <c r="O269" s="410">
        <v>0.47220449566154998</v>
      </c>
      <c r="P269" s="410">
        <v>0.37092778982221197</v>
      </c>
      <c r="Q269" s="410">
        <v>0.38519510565918202</v>
      </c>
      <c r="T269" s="411">
        <v>0.318626405541798</v>
      </c>
      <c r="U269" s="411">
        <v>6.8623265717982496E-2</v>
      </c>
      <c r="X269" s="412">
        <v>0.37032952647759199</v>
      </c>
      <c r="Y269" s="412">
        <v>0.32855862863220497</v>
      </c>
      <c r="Z269" s="412">
        <v>0.37587673638103197</v>
      </c>
    </row>
    <row r="270" spans="1:26" x14ac:dyDescent="0.3">
      <c r="A270" s="3" t="s">
        <v>58</v>
      </c>
      <c r="C270" s="408">
        <v>0.35686009475013603</v>
      </c>
      <c r="D270" s="408">
        <v>0.36749734553117802</v>
      </c>
      <c r="E270" s="408">
        <v>0.36315681730153498</v>
      </c>
      <c r="F270" s="408">
        <v>0.35126810670712</v>
      </c>
      <c r="G270" s="408">
        <v>0.35562169185787901</v>
      </c>
      <c r="J270" s="409">
        <v>0.38507618207359401</v>
      </c>
      <c r="K270" s="409">
        <v>0.27092476129165199</v>
      </c>
      <c r="N270" s="410">
        <v>0.34740162139394498</v>
      </c>
      <c r="O270" s="410">
        <v>0.34862665809444099</v>
      </c>
      <c r="P270" s="410">
        <v>0.39959478858057002</v>
      </c>
      <c r="Q270" s="410">
        <v>0.37122224455723102</v>
      </c>
      <c r="T270" s="411">
        <v>0.318626405541798</v>
      </c>
      <c r="U270" s="411">
        <v>3.4311632858991199E-2</v>
      </c>
      <c r="X270" s="412">
        <v>0.39911161402766399</v>
      </c>
      <c r="Y270" s="412">
        <v>0.32475586672673901</v>
      </c>
      <c r="Z270" s="412">
        <v>0.38278623521156502</v>
      </c>
    </row>
    <row r="271" spans="1:26" x14ac:dyDescent="0.3">
      <c r="A271" s="3" t="s">
        <v>59</v>
      </c>
      <c r="C271" s="408">
        <v>0.39442252597401101</v>
      </c>
      <c r="D271" s="408">
        <v>0.39286680165737098</v>
      </c>
      <c r="E271" s="408">
        <v>0.39852752996007001</v>
      </c>
      <c r="F271" s="408">
        <v>0.38105077180835301</v>
      </c>
      <c r="G271" s="408">
        <v>0.33928560831743998</v>
      </c>
      <c r="J271" s="409">
        <v>0.42294743714240002</v>
      </c>
      <c r="K271" s="409">
        <v>0.25080772265869899</v>
      </c>
      <c r="N271" s="410">
        <v>0.35301822350974199</v>
      </c>
      <c r="O271" s="410">
        <v>0.346529648540922</v>
      </c>
      <c r="P271" s="410">
        <v>0.440811343076079</v>
      </c>
      <c r="Q271" s="410">
        <v>0.46034681050154103</v>
      </c>
      <c r="T271" s="411">
        <v>0.318626405541798</v>
      </c>
      <c r="U271" s="411">
        <v>0</v>
      </c>
      <c r="X271" s="412">
        <v>0.42789370157773599</v>
      </c>
      <c r="Y271" s="412">
        <v>0.31182647624815701</v>
      </c>
      <c r="Z271" s="412">
        <v>0.36343963848607103</v>
      </c>
    </row>
    <row r="275" spans="1:26" x14ac:dyDescent="0.3">
      <c r="A275" s="1" t="s">
        <v>113</v>
      </c>
      <c r="C275" s="1" t="s">
        <v>36</v>
      </c>
      <c r="D275" s="1" t="s">
        <v>37</v>
      </c>
      <c r="E275" s="1" t="s">
        <v>38</v>
      </c>
      <c r="F275" s="1" t="s">
        <v>39</v>
      </c>
      <c r="G275" s="1" t="s">
        <v>40</v>
      </c>
      <c r="J275" s="1" t="s">
        <v>41</v>
      </c>
      <c r="K275" s="1" t="s">
        <v>42</v>
      </c>
      <c r="N275" s="1" t="s">
        <v>43</v>
      </c>
      <c r="O275" s="1" t="s">
        <v>25</v>
      </c>
      <c r="P275" s="1" t="s">
        <v>26</v>
      </c>
      <c r="Q275" s="1" t="s">
        <v>27</v>
      </c>
      <c r="T275" s="1" t="s">
        <v>28</v>
      </c>
      <c r="U275" s="1" t="s">
        <v>44</v>
      </c>
      <c r="X275" s="1" t="s">
        <v>30</v>
      </c>
      <c r="Y275" s="1" t="s">
        <v>45</v>
      </c>
      <c r="Z275" s="1" t="s">
        <v>32</v>
      </c>
    </row>
    <row r="276" spans="1:26" x14ac:dyDescent="0.3">
      <c r="A276" s="2" t="s">
        <v>46</v>
      </c>
    </row>
    <row r="277" spans="1:26" x14ac:dyDescent="0.3">
      <c r="A277" s="3" t="s">
        <v>50</v>
      </c>
      <c r="C277" s="408">
        <v>0.25295160839442099</v>
      </c>
      <c r="D277" s="408">
        <v>0.25656277894241702</v>
      </c>
      <c r="E277" s="408">
        <v>0.23754330255327399</v>
      </c>
      <c r="F277" s="408">
        <v>0.25731204362843801</v>
      </c>
      <c r="G277" s="408">
        <v>0.34056629115922998</v>
      </c>
      <c r="J277" s="409">
        <v>0.24244484172175099</v>
      </c>
      <c r="K277" s="409">
        <v>0.38143491327861301</v>
      </c>
      <c r="N277" s="410">
        <v>0.299963833605005</v>
      </c>
      <c r="O277" s="410">
        <v>0</v>
      </c>
      <c r="P277" s="410">
        <v>0.19544746289046599</v>
      </c>
      <c r="Q277" s="410">
        <v>0.17235259350302501</v>
      </c>
      <c r="T277" s="411">
        <v>0.30569645233709603</v>
      </c>
      <c r="U277" s="411">
        <v>0.43617674847973198</v>
      </c>
      <c r="X277" s="412">
        <v>0.26949963416688599</v>
      </c>
      <c r="Y277" s="412">
        <v>0.28329405151662401</v>
      </c>
      <c r="Z277" s="412">
        <v>0.20541521764387999</v>
      </c>
    </row>
    <row r="278" spans="1:26" x14ac:dyDescent="0.3">
      <c r="A278" s="3" t="s">
        <v>51</v>
      </c>
      <c r="C278" s="408">
        <v>0.23462033873768201</v>
      </c>
      <c r="D278" s="408">
        <v>0.24223297787190101</v>
      </c>
      <c r="E278" s="408">
        <v>0.233481184182914</v>
      </c>
      <c r="F278" s="408">
        <v>0.250009319475545</v>
      </c>
      <c r="G278" s="408">
        <v>0.32874848283560698</v>
      </c>
      <c r="J278" s="409">
        <v>0.248926004469638</v>
      </c>
      <c r="K278" s="409">
        <v>0.37389828893518701</v>
      </c>
      <c r="N278" s="410">
        <v>0.304162880568352</v>
      </c>
      <c r="O278" s="410">
        <v>0.16152510707083401</v>
      </c>
      <c r="P278" s="410">
        <v>0.21872307200538699</v>
      </c>
      <c r="Q278" s="410">
        <v>0.20506328134115401</v>
      </c>
      <c r="T278" s="411">
        <v>0.30569645233709603</v>
      </c>
      <c r="U278" s="411">
        <v>0.44731748586350201</v>
      </c>
      <c r="X278" s="412">
        <v>0.28188551275775803</v>
      </c>
      <c r="Y278" s="412">
        <v>0.28790984054337099</v>
      </c>
      <c r="Z278" s="412">
        <v>0.24010756551262399</v>
      </c>
    </row>
    <row r="279" spans="1:26" x14ac:dyDescent="0.3">
      <c r="A279" s="3" t="s">
        <v>52</v>
      </c>
      <c r="C279" s="408">
        <v>0.23984679226174299</v>
      </c>
      <c r="D279" s="408">
        <v>0.24212591454417601</v>
      </c>
      <c r="E279" s="408">
        <v>0.235973711850929</v>
      </c>
      <c r="F279" s="408">
        <v>0.245958275087162</v>
      </c>
      <c r="G279" s="408">
        <v>0.32358825628875998</v>
      </c>
      <c r="J279" s="409">
        <v>0.25532894826242297</v>
      </c>
      <c r="K279" s="409">
        <v>0.36698098628488601</v>
      </c>
      <c r="N279" s="410">
        <v>0.30653042832428101</v>
      </c>
      <c r="O279" s="410">
        <v>0.32303842673597899</v>
      </c>
      <c r="P279" s="410">
        <v>0.24199824635345499</v>
      </c>
      <c r="Q279" s="410">
        <v>0.23777280260511699</v>
      </c>
      <c r="T279" s="411">
        <v>0.31880624171607502</v>
      </c>
      <c r="U279" s="411">
        <v>0.36899472607457201</v>
      </c>
      <c r="X279" s="412">
        <v>0.29256299430161198</v>
      </c>
      <c r="Y279" s="412">
        <v>0.29194865594177499</v>
      </c>
      <c r="Z279" s="412">
        <v>0.274799913381368</v>
      </c>
    </row>
    <row r="280" spans="1:26" x14ac:dyDescent="0.3">
      <c r="A280" s="3" t="s">
        <v>53</v>
      </c>
      <c r="C280" s="408">
        <v>0.236944694214451</v>
      </c>
      <c r="D280" s="408">
        <v>0.24338943475326899</v>
      </c>
      <c r="E280" s="408">
        <v>0.23492518516625699</v>
      </c>
      <c r="F280" s="408">
        <v>0.24247842484923399</v>
      </c>
      <c r="G280" s="408">
        <v>0.32007048458748699</v>
      </c>
      <c r="J280" s="409">
        <v>0.26231738499868201</v>
      </c>
      <c r="K280" s="409">
        <v>0.36002321199418302</v>
      </c>
      <c r="N280" s="410">
        <v>0.31050612172574699</v>
      </c>
      <c r="O280" s="410">
        <v>0.252911647463332</v>
      </c>
      <c r="P280" s="410">
        <v>0.26403082146167001</v>
      </c>
      <c r="Q280" s="410">
        <v>0.24662658210889901</v>
      </c>
      <c r="T280" s="411">
        <v>0.31880624171607502</v>
      </c>
      <c r="U280" s="411">
        <v>0.33152133669279898</v>
      </c>
      <c r="X280" s="412">
        <v>0.309219865510025</v>
      </c>
      <c r="Y280" s="412">
        <v>0.32368220550066401</v>
      </c>
      <c r="Z280" s="412">
        <v>0.30949226125011198</v>
      </c>
    </row>
    <row r="281" spans="1:26" x14ac:dyDescent="0.3">
      <c r="A281" s="3" t="s">
        <v>54</v>
      </c>
      <c r="C281" s="408">
        <v>0.236239339061943</v>
      </c>
      <c r="D281" s="408">
        <v>0.24433607059513299</v>
      </c>
      <c r="E281" s="408">
        <v>0.23494310296668</v>
      </c>
      <c r="F281" s="408">
        <v>0.24152897279827601</v>
      </c>
      <c r="G281" s="408">
        <v>0.31718385739704602</v>
      </c>
      <c r="J281" s="409">
        <v>0.23326461243492599</v>
      </c>
      <c r="K281" s="409">
        <v>0.35194919929167001</v>
      </c>
      <c r="N281" s="410">
        <v>0.31336504731781301</v>
      </c>
      <c r="O281" s="410">
        <v>0.27009982067640098</v>
      </c>
      <c r="P281" s="410">
        <v>0.28679105004330402</v>
      </c>
      <c r="Q281" s="410">
        <v>0.27391816549225001</v>
      </c>
      <c r="T281" s="411">
        <v>0.31880624171607502</v>
      </c>
      <c r="U281" s="411">
        <v>0.29134716249071901</v>
      </c>
      <c r="X281" s="412">
        <v>0.31605345369809201</v>
      </c>
      <c r="Y281" s="412">
        <v>0.335221678067532</v>
      </c>
      <c r="Z281" s="412">
        <v>0.34418460911885601</v>
      </c>
    </row>
    <row r="282" spans="1:26" x14ac:dyDescent="0.3">
      <c r="A282" s="3" t="s">
        <v>55</v>
      </c>
      <c r="C282" s="408">
        <v>0.23781121803758701</v>
      </c>
      <c r="D282" s="408">
        <v>0.24508408035759999</v>
      </c>
      <c r="E282" s="408">
        <v>0.238246620831991</v>
      </c>
      <c r="F282" s="408">
        <v>0.24136742703306099</v>
      </c>
      <c r="G282" s="408">
        <v>0.306662090248431</v>
      </c>
      <c r="J282" s="409">
        <v>0.23595741367131001</v>
      </c>
      <c r="K282" s="409">
        <v>0.34414907774456399</v>
      </c>
      <c r="N282" s="410">
        <v>0.316000619347998</v>
      </c>
      <c r="O282" s="410">
        <v>0.28120326073236901</v>
      </c>
      <c r="P282" s="410">
        <v>0.31184128457322302</v>
      </c>
      <c r="Q282" s="410">
        <v>0.30710473686920797</v>
      </c>
      <c r="T282" s="411">
        <v>0.31880624171607502</v>
      </c>
      <c r="U282" s="411">
        <v>0.36494354884411001</v>
      </c>
      <c r="X282" s="412">
        <v>0.32288704188615902</v>
      </c>
      <c r="Y282" s="412">
        <v>0.31848944284557301</v>
      </c>
      <c r="Z282" s="412">
        <v>0.37978991351046198</v>
      </c>
    </row>
    <row r="283" spans="1:26" x14ac:dyDescent="0.3">
      <c r="A283" s="3" t="s">
        <v>56</v>
      </c>
      <c r="C283" s="408">
        <v>0.27124967902381603</v>
      </c>
      <c r="D283" s="408">
        <v>0.28223998008583401</v>
      </c>
      <c r="E283" s="408">
        <v>0.27855262571147299</v>
      </c>
      <c r="F283" s="408">
        <v>0.27638074382634797</v>
      </c>
      <c r="G283" s="408">
        <v>0.30029533483572901</v>
      </c>
      <c r="J283" s="409">
        <v>0.27470067496268002</v>
      </c>
      <c r="K283" s="409">
        <v>0.29296660589600199</v>
      </c>
      <c r="N283" s="410">
        <v>0.32078038557223298</v>
      </c>
      <c r="O283" s="410">
        <v>0.50664414188656504</v>
      </c>
      <c r="P283" s="410">
        <v>0.33927104552282999</v>
      </c>
      <c r="Q283" s="410">
        <v>0.38144457878099403</v>
      </c>
      <c r="T283" s="411">
        <v>0.31880624171607502</v>
      </c>
      <c r="U283" s="411">
        <v>0</v>
      </c>
      <c r="X283" s="412">
        <v>0.32972063007422597</v>
      </c>
      <c r="Y283" s="412">
        <v>0.31156575930545199</v>
      </c>
      <c r="Z283" s="412">
        <v>0.32227365257017598</v>
      </c>
    </row>
    <row r="284" spans="1:26" x14ac:dyDescent="0.3">
      <c r="A284" s="3" t="s">
        <v>57</v>
      </c>
      <c r="C284" s="408">
        <v>0.33373477416055602</v>
      </c>
      <c r="D284" s="408">
        <v>0.33464810521328098</v>
      </c>
      <c r="E284" s="408">
        <v>0.33566271059939601</v>
      </c>
      <c r="F284" s="408">
        <v>0.32854202887213302</v>
      </c>
      <c r="G284" s="408">
        <v>0.301496355422252</v>
      </c>
      <c r="J284" s="409">
        <v>0.32855239033877398</v>
      </c>
      <c r="K284" s="409">
        <v>0.24475853683505999</v>
      </c>
      <c r="N284" s="410">
        <v>0.32453272541181899</v>
      </c>
      <c r="O284" s="410">
        <v>0.47501804731981101</v>
      </c>
      <c r="P284" s="410">
        <v>0.37189211242266002</v>
      </c>
      <c r="Q284" s="410">
        <v>0.41501361609481502</v>
      </c>
      <c r="T284" s="411">
        <v>0.31880624171607502</v>
      </c>
      <c r="U284" s="411">
        <v>0.101954626966624</v>
      </c>
      <c r="X284" s="412">
        <v>0.33655421826229198</v>
      </c>
      <c r="Y284" s="412">
        <v>0.336375625324219</v>
      </c>
      <c r="Z284" s="412">
        <v>0.35057530477888799</v>
      </c>
    </row>
    <row r="285" spans="1:26" x14ac:dyDescent="0.3">
      <c r="A285" s="3" t="s">
        <v>58</v>
      </c>
      <c r="C285" s="408">
        <v>0.41752686529149502</v>
      </c>
      <c r="D285" s="408">
        <v>0.40955136037147899</v>
      </c>
      <c r="E285" s="408">
        <v>0.41998183324256499</v>
      </c>
      <c r="F285" s="408">
        <v>0.41055588122443698</v>
      </c>
      <c r="G285" s="408">
        <v>0.314066972755005</v>
      </c>
      <c r="J285" s="409">
        <v>0.40886037155932897</v>
      </c>
      <c r="K285" s="409">
        <v>0.19772077498600801</v>
      </c>
      <c r="N285" s="410">
        <v>0.33123333226822199</v>
      </c>
      <c r="O285" s="410">
        <v>0.24162378585379901</v>
      </c>
      <c r="P285" s="410">
        <v>0.39807708053601598</v>
      </c>
      <c r="Q285" s="410">
        <v>0.33029295945335402</v>
      </c>
      <c r="T285" s="411">
        <v>0.31880624171607502</v>
      </c>
      <c r="U285" s="411">
        <v>0.20390925393324899</v>
      </c>
      <c r="X285" s="412">
        <v>0.34338780645035899</v>
      </c>
      <c r="Y285" s="412">
        <v>0.33349075718250198</v>
      </c>
      <c r="Z285" s="412">
        <v>0.36244373957609</v>
      </c>
    </row>
    <row r="286" spans="1:26" x14ac:dyDescent="0.3">
      <c r="A286" s="3" t="s">
        <v>59</v>
      </c>
      <c r="C286" s="408">
        <v>0.54373921759153598</v>
      </c>
      <c r="D286" s="408">
        <v>0.52771957529247004</v>
      </c>
      <c r="E286" s="408">
        <v>0.54733975365724397</v>
      </c>
      <c r="F286" s="408">
        <v>0.53152403646774804</v>
      </c>
      <c r="G286" s="408">
        <v>0.307281500949798</v>
      </c>
      <c r="J286" s="409">
        <v>0.53347056412999805</v>
      </c>
      <c r="K286" s="409">
        <v>0.15257527327463</v>
      </c>
      <c r="N286" s="410">
        <v>0.33337752646227198</v>
      </c>
      <c r="O286" s="410">
        <v>0.335931303336442</v>
      </c>
      <c r="P286" s="410">
        <v>0.440814065443351</v>
      </c>
      <c r="Q286" s="410">
        <v>0.46336688424278499</v>
      </c>
      <c r="T286" s="411">
        <v>0.31880624171607502</v>
      </c>
      <c r="U286" s="411">
        <v>0.30586388089987399</v>
      </c>
      <c r="X286" s="412">
        <v>0.350221394638426</v>
      </c>
      <c r="Y286" s="412">
        <v>0.33406773081084601</v>
      </c>
      <c r="Z286" s="412">
        <v>0.32866434823020702</v>
      </c>
    </row>
    <row r="290" spans="1:26" x14ac:dyDescent="0.3">
      <c r="A290" s="1" t="s">
        <v>114</v>
      </c>
      <c r="C290" s="1" t="s">
        <v>36</v>
      </c>
      <c r="D290" s="1" t="s">
        <v>37</v>
      </c>
      <c r="E290" s="1" t="s">
        <v>38</v>
      </c>
      <c r="F290" s="1" t="s">
        <v>39</v>
      </c>
      <c r="G290" s="1" t="s">
        <v>40</v>
      </c>
      <c r="J290" s="1" t="s">
        <v>41</v>
      </c>
      <c r="K290" s="1" t="s">
        <v>42</v>
      </c>
      <c r="N290" s="1" t="s">
        <v>43</v>
      </c>
      <c r="O290" s="1" t="s">
        <v>25</v>
      </c>
      <c r="P290" s="1" t="s">
        <v>26</v>
      </c>
      <c r="Q290" s="1" t="s">
        <v>27</v>
      </c>
      <c r="T290" s="1" t="s">
        <v>28</v>
      </c>
      <c r="U290" s="1" t="s">
        <v>44</v>
      </c>
      <c r="X290" s="1" t="s">
        <v>30</v>
      </c>
      <c r="Y290" s="1" t="s">
        <v>45</v>
      </c>
      <c r="Z290" s="1" t="s">
        <v>32</v>
      </c>
    </row>
    <row r="291" spans="1:26" x14ac:dyDescent="0.3">
      <c r="A291" s="2" t="s">
        <v>46</v>
      </c>
    </row>
    <row r="292" spans="1:26" x14ac:dyDescent="0.3">
      <c r="A292" s="3" t="s">
        <v>50</v>
      </c>
      <c r="C292" s="408">
        <v>0.25872707690772501</v>
      </c>
      <c r="D292" s="408">
        <v>0.234449906991155</v>
      </c>
      <c r="E292" s="408">
        <v>0.25155293967914599</v>
      </c>
      <c r="F292" s="408">
        <v>0.26353142779111499</v>
      </c>
      <c r="G292" s="408">
        <v>0.35890624205241101</v>
      </c>
      <c r="J292" s="409">
        <v>0.21587532523901401</v>
      </c>
      <c r="K292" s="409">
        <v>0.36671798104060399</v>
      </c>
      <c r="N292" s="410">
        <v>0.27586478473669501</v>
      </c>
      <c r="O292" s="410">
        <v>3.4362247186177801E-2</v>
      </c>
      <c r="P292" s="410">
        <v>0.18872132821739501</v>
      </c>
      <c r="Q292" s="410">
        <v>0.15543983288261601</v>
      </c>
      <c r="T292" s="411">
        <v>0.30039247689218901</v>
      </c>
      <c r="U292" s="411">
        <v>0.13122924209259201</v>
      </c>
      <c r="X292" s="412">
        <v>0.221201234160632</v>
      </c>
      <c r="Y292" s="412">
        <v>0.35063751454540398</v>
      </c>
      <c r="Z292" s="412">
        <v>0.14812974188373301</v>
      </c>
    </row>
    <row r="293" spans="1:26" x14ac:dyDescent="0.3">
      <c r="A293" s="3" t="s">
        <v>51</v>
      </c>
      <c r="C293" s="408">
        <v>0.26369130352447101</v>
      </c>
      <c r="D293" s="408">
        <v>0.24180402773114101</v>
      </c>
      <c r="E293" s="408">
        <v>0.253753846994973</v>
      </c>
      <c r="F293" s="408">
        <v>0.26370964155138699</v>
      </c>
      <c r="G293" s="408">
        <v>0.34868224044206197</v>
      </c>
      <c r="J293" s="409">
        <v>0.22898194063935401</v>
      </c>
      <c r="K293" s="409">
        <v>0.36310230381346498</v>
      </c>
      <c r="N293" s="410">
        <v>0.28620654184618899</v>
      </c>
      <c r="O293" s="410">
        <v>1.71688138688979E-2</v>
      </c>
      <c r="P293" s="410">
        <v>0.213059238395747</v>
      </c>
      <c r="Q293" s="410">
        <v>0.17145351419920199</v>
      </c>
      <c r="T293" s="411">
        <v>0.30039247689218901</v>
      </c>
      <c r="U293" s="411">
        <v>6.2249768684947401E-2</v>
      </c>
      <c r="X293" s="412">
        <v>0.24513236183298101</v>
      </c>
      <c r="Y293" s="412">
        <v>0.33298528269186001</v>
      </c>
      <c r="Z293" s="412">
        <v>0.198080468798015</v>
      </c>
    </row>
    <row r="294" spans="1:26" x14ac:dyDescent="0.3">
      <c r="A294" s="3" t="s">
        <v>52</v>
      </c>
      <c r="C294" s="408">
        <v>0.26458510483998499</v>
      </c>
      <c r="D294" s="408">
        <v>0.244384807484057</v>
      </c>
      <c r="E294" s="408">
        <v>0.24501140188669199</v>
      </c>
      <c r="F294" s="408">
        <v>0.26190544113444297</v>
      </c>
      <c r="G294" s="408">
        <v>0.33901750244661299</v>
      </c>
      <c r="J294" s="409">
        <v>0.241969008516285</v>
      </c>
      <c r="K294" s="409">
        <v>0.35939199084728302</v>
      </c>
      <c r="N294" s="410">
        <v>0.29527937170298502</v>
      </c>
      <c r="O294" s="410">
        <v>0</v>
      </c>
      <c r="P294" s="410">
        <v>0.23739666192525399</v>
      </c>
      <c r="Q294" s="410">
        <v>0.187466950503719</v>
      </c>
      <c r="T294" s="411">
        <v>0.320064196617872</v>
      </c>
      <c r="U294" s="411">
        <v>5.4678850871911202E-3</v>
      </c>
      <c r="X294" s="412">
        <v>0.25483417034879902</v>
      </c>
      <c r="Y294" s="412">
        <v>0.323356792589926</v>
      </c>
      <c r="Z294" s="412">
        <v>0.24803119571229701</v>
      </c>
    </row>
    <row r="295" spans="1:26" x14ac:dyDescent="0.3">
      <c r="A295" s="3" t="s">
        <v>53</v>
      </c>
      <c r="C295" s="408">
        <v>0.261511340383006</v>
      </c>
      <c r="D295" s="408">
        <v>0.26118348295528199</v>
      </c>
      <c r="E295" s="408">
        <v>0.254838029011413</v>
      </c>
      <c r="F295" s="408">
        <v>0.26263773941507801</v>
      </c>
      <c r="G295" s="408">
        <v>0.33369726655557003</v>
      </c>
      <c r="J295" s="409">
        <v>0.25842371108082102</v>
      </c>
      <c r="K295" s="409">
        <v>0.355682844769519</v>
      </c>
      <c r="N295" s="410">
        <v>0.30447909428504999</v>
      </c>
      <c r="O295" s="410">
        <v>0.13496204812102</v>
      </c>
      <c r="P295" s="410">
        <v>0.25881449859511901</v>
      </c>
      <c r="Q295" s="410">
        <v>0.23119181484242199</v>
      </c>
      <c r="T295" s="411">
        <v>0.320064196617872</v>
      </c>
      <c r="U295" s="411">
        <v>0</v>
      </c>
      <c r="X295" s="412">
        <v>0.27682493631798399</v>
      </c>
      <c r="Y295" s="412">
        <v>0.31854254753896</v>
      </c>
      <c r="Z295" s="412">
        <v>0.29798192262657902</v>
      </c>
    </row>
    <row r="296" spans="1:26" x14ac:dyDescent="0.3">
      <c r="A296" s="3" t="s">
        <v>54</v>
      </c>
      <c r="C296" s="408">
        <v>0.25935900438266501</v>
      </c>
      <c r="D296" s="408">
        <v>0.26531279051314699</v>
      </c>
      <c r="E296" s="408">
        <v>0.25054956663504602</v>
      </c>
      <c r="F296" s="408">
        <v>0.25830338253184298</v>
      </c>
      <c r="G296" s="408">
        <v>0.33354346477981101</v>
      </c>
      <c r="J296" s="409">
        <v>0.24006775192034599</v>
      </c>
      <c r="K296" s="409">
        <v>0.35173800705527303</v>
      </c>
      <c r="N296" s="410">
        <v>0.31240988961441701</v>
      </c>
      <c r="O296" s="410">
        <v>0.21060605157296799</v>
      </c>
      <c r="P296" s="410">
        <v>0.28322612513744899</v>
      </c>
      <c r="Q296" s="410">
        <v>0.27489993787988098</v>
      </c>
      <c r="T296" s="411">
        <v>0.320064196617872</v>
      </c>
      <c r="U296" s="411">
        <v>4.9631572329890399E-2</v>
      </c>
      <c r="X296" s="412">
        <v>0.29816891505278198</v>
      </c>
      <c r="Y296" s="412">
        <v>0.31453067666315399</v>
      </c>
      <c r="Z296" s="412">
        <v>0.34793264954086101</v>
      </c>
    </row>
    <row r="297" spans="1:26" x14ac:dyDescent="0.3">
      <c r="A297" s="3" t="s">
        <v>55</v>
      </c>
      <c r="C297" s="408">
        <v>0.25092114193058301</v>
      </c>
      <c r="D297" s="408">
        <v>0.265767757824805</v>
      </c>
      <c r="E297" s="408">
        <v>0.25111564727344998</v>
      </c>
      <c r="F297" s="408">
        <v>0.25481391900922901</v>
      </c>
      <c r="G297" s="408">
        <v>0.30366004583716499</v>
      </c>
      <c r="J297" s="409">
        <v>0.24941976275857899</v>
      </c>
      <c r="K297" s="409">
        <v>0.34755193673372797</v>
      </c>
      <c r="N297" s="410">
        <v>0.32097514857013298</v>
      </c>
      <c r="O297" s="410">
        <v>0.4071845663525</v>
      </c>
      <c r="P297" s="410">
        <v>0.30963598924800501</v>
      </c>
      <c r="Q297" s="410">
        <v>0.30979962756100798</v>
      </c>
      <c r="T297" s="411">
        <v>0.320064196617872</v>
      </c>
      <c r="U297" s="411">
        <v>0.33438220340900698</v>
      </c>
      <c r="X297" s="412">
        <v>0.31951289378758002</v>
      </c>
      <c r="Y297" s="412">
        <v>0.31212355413767101</v>
      </c>
      <c r="Z297" s="412">
        <v>0.37549167128667199</v>
      </c>
    </row>
    <row r="298" spans="1:26" x14ac:dyDescent="0.3">
      <c r="A298" s="3" t="s">
        <v>56</v>
      </c>
      <c r="C298" s="408">
        <v>0.28661298952247599</v>
      </c>
      <c r="D298" s="408">
        <v>0.28341507756207202</v>
      </c>
      <c r="E298" s="408">
        <v>0.286472421736511</v>
      </c>
      <c r="F298" s="408">
        <v>0.28538174298115898</v>
      </c>
      <c r="G298" s="408">
        <v>0.28647135558543402</v>
      </c>
      <c r="J298" s="409">
        <v>0.29160933343010498</v>
      </c>
      <c r="K298" s="409">
        <v>0.30231983866743201</v>
      </c>
      <c r="N298" s="410">
        <v>0.32877905117423001</v>
      </c>
      <c r="O298" s="410">
        <v>0.59558636106019702</v>
      </c>
      <c r="P298" s="410">
        <v>0.33996434985267299</v>
      </c>
      <c r="Q298" s="410">
        <v>0.34248178275628699</v>
      </c>
      <c r="T298" s="411">
        <v>0.320064196617872</v>
      </c>
      <c r="U298" s="411">
        <v>0.508513313108792</v>
      </c>
      <c r="X298" s="412">
        <v>0.34085687252237801</v>
      </c>
      <c r="Y298" s="412">
        <v>0.312925928312832</v>
      </c>
      <c r="Z298" s="412">
        <v>0.34448777182263501</v>
      </c>
    </row>
    <row r="299" spans="1:26" x14ac:dyDescent="0.3">
      <c r="A299" s="3" t="s">
        <v>57</v>
      </c>
      <c r="C299" s="408">
        <v>0.32349662629068099</v>
      </c>
      <c r="D299" s="408">
        <v>0.34008856765636197</v>
      </c>
      <c r="E299" s="408">
        <v>0.33418108197858298</v>
      </c>
      <c r="F299" s="408">
        <v>0.325443085057673</v>
      </c>
      <c r="G299" s="408">
        <v>0.28041387450698202</v>
      </c>
      <c r="J299" s="409">
        <v>0.34728648132314699</v>
      </c>
      <c r="K299" s="409">
        <v>0.258064283163773</v>
      </c>
      <c r="N299" s="410">
        <v>0.33613882923988297</v>
      </c>
      <c r="O299" s="410">
        <v>0.52357892057186795</v>
      </c>
      <c r="P299" s="410">
        <v>0.373892126614561</v>
      </c>
      <c r="Q299" s="410">
        <v>0.41148419745680598</v>
      </c>
      <c r="T299" s="411">
        <v>0.320064196617872</v>
      </c>
      <c r="U299" s="411">
        <v>0.47865024840182402</v>
      </c>
      <c r="X299" s="412">
        <v>0.36220085125717499</v>
      </c>
      <c r="Y299" s="412">
        <v>0.30891405743702599</v>
      </c>
      <c r="Z299" s="412">
        <v>0.370324354709333</v>
      </c>
    </row>
    <row r="300" spans="1:26" x14ac:dyDescent="0.3">
      <c r="A300" s="3" t="s">
        <v>58</v>
      </c>
      <c r="C300" s="408">
        <v>0.397651018796011</v>
      </c>
      <c r="D300" s="408">
        <v>0.41696219143128199</v>
      </c>
      <c r="E300" s="408">
        <v>0.40726084393886902</v>
      </c>
      <c r="F300" s="408">
        <v>0.39730830790018501</v>
      </c>
      <c r="G300" s="408">
        <v>0.29144801928422298</v>
      </c>
      <c r="J300" s="409">
        <v>0.42167928868309701</v>
      </c>
      <c r="K300" s="409">
        <v>0.21434076075542899</v>
      </c>
      <c r="N300" s="410">
        <v>0.343879285481345</v>
      </c>
      <c r="O300" s="410">
        <v>0.203987865987277</v>
      </c>
      <c r="P300" s="410">
        <v>0.40503759523460903</v>
      </c>
      <c r="Q300" s="410">
        <v>0.386797754647353</v>
      </c>
      <c r="T300" s="411">
        <v>0.320064196617872</v>
      </c>
      <c r="U300" s="411">
        <v>0.44878718369485598</v>
      </c>
      <c r="X300" s="412">
        <v>0.38354482999197298</v>
      </c>
      <c r="Y300" s="412">
        <v>0.30409981238605999</v>
      </c>
      <c r="Z300" s="412">
        <v>0.35826728269553998</v>
      </c>
    </row>
    <row r="301" spans="1:26" x14ac:dyDescent="0.3">
      <c r="A301" s="3" t="s">
        <v>59</v>
      </c>
      <c r="C301" s="408">
        <v>0.49998181858160001</v>
      </c>
      <c r="D301" s="408">
        <v>0.49775307166789001</v>
      </c>
      <c r="E301" s="408">
        <v>0.511779349885081</v>
      </c>
      <c r="F301" s="408">
        <v>0.49656295285166502</v>
      </c>
      <c r="G301" s="408">
        <v>0.27243325618856001</v>
      </c>
      <c r="J301" s="409">
        <v>0.52185556407742495</v>
      </c>
      <c r="K301" s="409">
        <v>0.17191089274916699</v>
      </c>
      <c r="N301" s="410">
        <v>0.34946256539321902</v>
      </c>
      <c r="O301" s="410">
        <v>0.31573166504585398</v>
      </c>
      <c r="P301" s="410">
        <v>0.44735878505655902</v>
      </c>
      <c r="Q301" s="410">
        <v>0.50007732770116697</v>
      </c>
      <c r="T301" s="411">
        <v>0.320064196617872</v>
      </c>
      <c r="U301" s="411">
        <v>0.41892411898788801</v>
      </c>
      <c r="X301" s="412">
        <v>0.40488880872677102</v>
      </c>
      <c r="Y301" s="412">
        <v>0.27922621295606498</v>
      </c>
      <c r="Z301" s="412">
        <v>0.37721411014578499</v>
      </c>
    </row>
    <row r="305" spans="1:26" x14ac:dyDescent="0.3">
      <c r="A305" s="1" t="s">
        <v>115</v>
      </c>
      <c r="C305" s="1" t="s">
        <v>36</v>
      </c>
      <c r="D305" s="1" t="s">
        <v>37</v>
      </c>
      <c r="E305" s="1" t="s">
        <v>38</v>
      </c>
      <c r="F305" s="1" t="s">
        <v>39</v>
      </c>
      <c r="G305" s="1" t="s">
        <v>40</v>
      </c>
      <c r="J305" s="1" t="s">
        <v>41</v>
      </c>
      <c r="K305" s="1" t="s">
        <v>42</v>
      </c>
      <c r="N305" s="1" t="s">
        <v>43</v>
      </c>
      <c r="O305" s="1" t="s">
        <v>25</v>
      </c>
      <c r="P305" s="1" t="s">
        <v>26</v>
      </c>
      <c r="Q305" s="1" t="s">
        <v>27</v>
      </c>
      <c r="T305" s="1" t="s">
        <v>28</v>
      </c>
      <c r="U305" s="1" t="s">
        <v>44</v>
      </c>
      <c r="X305" s="1" t="s">
        <v>30</v>
      </c>
      <c r="Y305" s="1" t="s">
        <v>45</v>
      </c>
      <c r="Z305" s="1" t="s">
        <v>32</v>
      </c>
    </row>
    <row r="306" spans="1:26" x14ac:dyDescent="0.3">
      <c r="A306" s="2" t="s">
        <v>46</v>
      </c>
    </row>
    <row r="307" spans="1:26" x14ac:dyDescent="0.3">
      <c r="A307" s="3" t="s">
        <v>50</v>
      </c>
      <c r="C307" s="408">
        <v>0.25419863388078601</v>
      </c>
      <c r="D307" s="408">
        <v>0.19241033289662299</v>
      </c>
      <c r="E307" s="408">
        <v>0.23796901428068001</v>
      </c>
      <c r="F307" s="408">
        <v>0.28477479587343302</v>
      </c>
      <c r="G307" s="408">
        <v>0.31716408965500797</v>
      </c>
      <c r="J307" s="409">
        <v>0.17354379819997101</v>
      </c>
      <c r="K307" s="409">
        <v>0.38167855444892101</v>
      </c>
      <c r="N307" s="410">
        <v>0.28455879412184298</v>
      </c>
      <c r="O307" s="410">
        <v>0</v>
      </c>
      <c r="P307" s="410">
        <v>0.18791195887492401</v>
      </c>
      <c r="Q307" s="410">
        <v>0.17373104397731501</v>
      </c>
      <c r="T307" s="411">
        <v>0.307320930031659</v>
      </c>
      <c r="U307" s="411">
        <v>4.17624687443044E-2</v>
      </c>
      <c r="X307" s="412">
        <v>0.23673024639103701</v>
      </c>
      <c r="Y307" s="412">
        <v>0.334977911103638</v>
      </c>
      <c r="Z307" s="412">
        <v>0.29763883215870401</v>
      </c>
    </row>
    <row r="308" spans="1:26" x14ac:dyDescent="0.3">
      <c r="A308" s="3" t="s">
        <v>51</v>
      </c>
      <c r="C308" s="408">
        <v>0.24095326506419201</v>
      </c>
      <c r="D308" s="408">
        <v>0.195811938868899</v>
      </c>
      <c r="E308" s="408">
        <v>0.234027822682458</v>
      </c>
      <c r="F308" s="408">
        <v>0.269267181742259</v>
      </c>
      <c r="G308" s="408">
        <v>0.33341802547136001</v>
      </c>
      <c r="J308" s="409">
        <v>0.18191270491360101</v>
      </c>
      <c r="K308" s="409">
        <v>0.37701107540465201</v>
      </c>
      <c r="N308" s="410">
        <v>0.29158631432163801</v>
      </c>
      <c r="O308" s="410">
        <v>0.130948162917391</v>
      </c>
      <c r="P308" s="410">
        <v>0.21504551343280601</v>
      </c>
      <c r="Q308" s="410">
        <v>0.18874080160610701</v>
      </c>
      <c r="T308" s="411">
        <v>0.307320930031659</v>
      </c>
      <c r="U308" s="411">
        <v>3.9653253151157697E-2</v>
      </c>
      <c r="X308" s="412">
        <v>0.25135660028704998</v>
      </c>
      <c r="Y308" s="412">
        <v>0.334977911103638</v>
      </c>
      <c r="Z308" s="412">
        <v>0.30305044728886299</v>
      </c>
    </row>
    <row r="309" spans="1:26" x14ac:dyDescent="0.3">
      <c r="A309" s="3" t="s">
        <v>52</v>
      </c>
      <c r="C309" s="408">
        <v>0.231493591855987</v>
      </c>
      <c r="D309" s="408">
        <v>0.19532277646205301</v>
      </c>
      <c r="E309" s="408">
        <v>0.236449656172593</v>
      </c>
      <c r="F309" s="408">
        <v>0.24731285730038799</v>
      </c>
      <c r="G309" s="408">
        <v>0.327499914557141</v>
      </c>
      <c r="J309" s="409">
        <v>0.187681610080498</v>
      </c>
      <c r="K309" s="409">
        <v>0.37005651145821</v>
      </c>
      <c r="N309" s="410">
        <v>0.29727525924528098</v>
      </c>
      <c r="O309" s="410">
        <v>0.26192670962075099</v>
      </c>
      <c r="P309" s="410">
        <v>0.24217832283184201</v>
      </c>
      <c r="Q309" s="410">
        <v>0.20375151352425599</v>
      </c>
      <c r="T309" s="411">
        <v>0.31841554844435399</v>
      </c>
      <c r="U309" s="411">
        <v>0</v>
      </c>
      <c r="X309" s="412">
        <v>0.25785720201861201</v>
      </c>
      <c r="Y309" s="412">
        <v>0.334977911103638</v>
      </c>
      <c r="Z309" s="412">
        <v>0.30846206241902102</v>
      </c>
    </row>
    <row r="310" spans="1:26" x14ac:dyDescent="0.3">
      <c r="A310" s="3" t="s">
        <v>53</v>
      </c>
      <c r="C310" s="408">
        <v>0.22111128372100999</v>
      </c>
      <c r="D310" s="408">
        <v>0.21822763846943699</v>
      </c>
      <c r="E310" s="408">
        <v>0.22974245051533401</v>
      </c>
      <c r="F310" s="408">
        <v>0.22836262939900201</v>
      </c>
      <c r="G310" s="408">
        <v>0.32448569209959999</v>
      </c>
      <c r="J310" s="409">
        <v>0.18555523894370399</v>
      </c>
      <c r="K310" s="409">
        <v>0.36663317836395798</v>
      </c>
      <c r="N310" s="410">
        <v>0.30625486838946298</v>
      </c>
      <c r="O310" s="410">
        <v>0.31671115135893801</v>
      </c>
      <c r="P310" s="410">
        <v>0.26526565508508998</v>
      </c>
      <c r="Q310" s="410">
        <v>0.242276179176108</v>
      </c>
      <c r="T310" s="411">
        <v>0.31841554844435399</v>
      </c>
      <c r="U310" s="411">
        <v>5.3574076065925999E-2</v>
      </c>
      <c r="X310" s="412">
        <v>0.27952587445715099</v>
      </c>
      <c r="Y310" s="412">
        <v>0.345128756894658</v>
      </c>
      <c r="Z310" s="412">
        <v>0.313873677549179</v>
      </c>
    </row>
    <row r="311" spans="1:26" x14ac:dyDescent="0.3">
      <c r="A311" s="3" t="s">
        <v>54</v>
      </c>
      <c r="C311" s="408">
        <v>0.21001551513818301</v>
      </c>
      <c r="D311" s="408">
        <v>0.22049935988370001</v>
      </c>
      <c r="E311" s="408">
        <v>0.22296110120780899</v>
      </c>
      <c r="F311" s="408">
        <v>0.21634968432009399</v>
      </c>
      <c r="G311" s="408">
        <v>0.32240314067487302</v>
      </c>
      <c r="J311" s="409">
        <v>0.18819110664260599</v>
      </c>
      <c r="K311" s="409">
        <v>0.36043992695742699</v>
      </c>
      <c r="N311" s="410">
        <v>0.316238408990759</v>
      </c>
      <c r="O311" s="410">
        <v>0.26249503691954601</v>
      </c>
      <c r="P311" s="410">
        <v>0.28933821193266401</v>
      </c>
      <c r="Q311" s="410">
        <v>0.29706260785121802</v>
      </c>
      <c r="T311" s="411">
        <v>0.31841554844435399</v>
      </c>
      <c r="U311" s="411">
        <v>0.13203689613098299</v>
      </c>
      <c r="X311" s="412">
        <v>0.27952587445715099</v>
      </c>
      <c r="Y311" s="412">
        <v>0.345128756894658</v>
      </c>
      <c r="Z311" s="412">
        <v>0.31928529267933697</v>
      </c>
    </row>
    <row r="312" spans="1:26" x14ac:dyDescent="0.3">
      <c r="A312" s="3" t="s">
        <v>55</v>
      </c>
      <c r="C312" s="408">
        <v>0.19861251358562801</v>
      </c>
      <c r="D312" s="408">
        <v>0.220583380444761</v>
      </c>
      <c r="E312" s="408">
        <v>0.21620878816123801</v>
      </c>
      <c r="F312" s="408">
        <v>0.20936149895428499</v>
      </c>
      <c r="G312" s="408">
        <v>0.31443165800792</v>
      </c>
      <c r="J312" s="409">
        <v>0.20766948112618899</v>
      </c>
      <c r="K312" s="409">
        <v>0.354730269291747</v>
      </c>
      <c r="N312" s="410">
        <v>0.32371212094927099</v>
      </c>
      <c r="O312" s="410">
        <v>0.40566070993762698</v>
      </c>
      <c r="P312" s="410">
        <v>0.315208473046449</v>
      </c>
      <c r="Q312" s="410">
        <v>0.32077103723411099</v>
      </c>
      <c r="T312" s="411">
        <v>0.31841554844435399</v>
      </c>
      <c r="U312" s="411">
        <v>0.287697006905209</v>
      </c>
      <c r="X312" s="412">
        <v>0.26983185212495903</v>
      </c>
      <c r="Y312" s="412">
        <v>0.345128756894658</v>
      </c>
      <c r="Z312" s="412">
        <v>0.33281433050473302</v>
      </c>
    </row>
    <row r="313" spans="1:26" x14ac:dyDescent="0.3">
      <c r="A313" s="3" t="s">
        <v>56</v>
      </c>
      <c r="C313" s="408">
        <v>0.25277078527841801</v>
      </c>
      <c r="D313" s="408">
        <v>0.23809689539576601</v>
      </c>
      <c r="E313" s="408">
        <v>0.259587832831779</v>
      </c>
      <c r="F313" s="408">
        <v>0.25334703866971597</v>
      </c>
      <c r="G313" s="408">
        <v>0.31220676806894498</v>
      </c>
      <c r="J313" s="409">
        <v>0.24637815980153699</v>
      </c>
      <c r="K313" s="409">
        <v>0.29388630304546998</v>
      </c>
      <c r="N313" s="410">
        <v>0.32979148366179101</v>
      </c>
      <c r="O313" s="410">
        <v>0.41440936448522903</v>
      </c>
      <c r="P313" s="410">
        <v>0.341768377450343</v>
      </c>
      <c r="Q313" s="410">
        <v>0.368755214725346</v>
      </c>
      <c r="T313" s="411">
        <v>0.31841554844435399</v>
      </c>
      <c r="U313" s="411">
        <v>9.9554975996523798E-2</v>
      </c>
      <c r="X313" s="412">
        <v>0.27011246143303902</v>
      </c>
      <c r="Y313" s="412">
        <v>9.1357612119174106E-2</v>
      </c>
      <c r="Z313" s="412">
        <v>0.27058075650791302</v>
      </c>
    </row>
    <row r="314" spans="1:26" x14ac:dyDescent="0.3">
      <c r="A314" s="3" t="s">
        <v>57</v>
      </c>
      <c r="C314" s="408">
        <v>0.30929124331737201</v>
      </c>
      <c r="D314" s="408">
        <v>0.32396933683060097</v>
      </c>
      <c r="E314" s="408">
        <v>0.30577113815211199</v>
      </c>
      <c r="F314" s="408">
        <v>0.299814463403489</v>
      </c>
      <c r="G314" s="408">
        <v>0.31026646877651298</v>
      </c>
      <c r="J314" s="409">
        <v>0.31429409228724098</v>
      </c>
      <c r="K314" s="409">
        <v>0.23356269083713599</v>
      </c>
      <c r="N314" s="410">
        <v>0.33113005893794301</v>
      </c>
      <c r="O314" s="410">
        <v>0.42514788436679801</v>
      </c>
      <c r="P314" s="410">
        <v>0.36923592197543498</v>
      </c>
      <c r="Q314" s="410">
        <v>0.40709531877877297</v>
      </c>
      <c r="T314" s="411">
        <v>0.31841554844435399</v>
      </c>
      <c r="U314" s="411">
        <v>0.30752363348078798</v>
      </c>
      <c r="X314" s="412">
        <v>0.300054233008611</v>
      </c>
      <c r="Y314" s="412">
        <v>0.32482706531261901</v>
      </c>
      <c r="Z314" s="412">
        <v>0.34634336833012902</v>
      </c>
    </row>
    <row r="315" spans="1:26" x14ac:dyDescent="0.3">
      <c r="A315" s="3" t="s">
        <v>58</v>
      </c>
      <c r="C315" s="408">
        <v>0.40938298144968699</v>
      </c>
      <c r="D315" s="408">
        <v>0.42934645601161497</v>
      </c>
      <c r="E315" s="408">
        <v>0.40367456425689402</v>
      </c>
      <c r="F315" s="408">
        <v>0.39266334576121598</v>
      </c>
      <c r="G315" s="408">
        <v>0.31119281519546599</v>
      </c>
      <c r="J315" s="409">
        <v>0.43903843701994599</v>
      </c>
      <c r="K315" s="409">
        <v>0.17410415507569299</v>
      </c>
      <c r="N315" s="410">
        <v>0.33614971622350998</v>
      </c>
      <c r="O315" s="410">
        <v>0.19909341103571801</v>
      </c>
      <c r="P315" s="410">
        <v>0.39771533846380103</v>
      </c>
      <c r="Q315" s="410">
        <v>0.33359972861656301</v>
      </c>
      <c r="T315" s="411">
        <v>0.31841554844435399</v>
      </c>
      <c r="U315" s="411">
        <v>0.515492290965051</v>
      </c>
      <c r="X315" s="412">
        <v>0.37931606992154299</v>
      </c>
      <c r="Y315" s="412">
        <v>0.32482706531261901</v>
      </c>
      <c r="Z315" s="412">
        <v>0.34363756076504898</v>
      </c>
    </row>
    <row r="316" spans="1:26" x14ac:dyDescent="0.3">
      <c r="A316" s="3" t="s">
        <v>59</v>
      </c>
      <c r="C316" s="408">
        <v>0.60344268989991201</v>
      </c>
      <c r="D316" s="408">
        <v>0.62896742496202895</v>
      </c>
      <c r="E316" s="408">
        <v>0.59968226131909197</v>
      </c>
      <c r="F316" s="408">
        <v>0.57808995827371001</v>
      </c>
      <c r="G316" s="408">
        <v>0.28688296138457497</v>
      </c>
      <c r="J316" s="409">
        <v>0.66057168813848099</v>
      </c>
      <c r="K316" s="409">
        <v>0.11763914980066301</v>
      </c>
      <c r="N316" s="410">
        <v>0.34005389411228498</v>
      </c>
      <c r="O316" s="410">
        <v>0.43399624048343599</v>
      </c>
      <c r="P316" s="410">
        <v>0.44162999482679299</v>
      </c>
      <c r="Q316" s="410">
        <v>0.47942253879501001</v>
      </c>
      <c r="T316" s="411">
        <v>0.31841554844435399</v>
      </c>
      <c r="U316" s="411">
        <v>0.72346094844931497</v>
      </c>
      <c r="X316" s="412">
        <v>0.52757529361326905</v>
      </c>
      <c r="Y316" s="412">
        <v>0.29437452793956098</v>
      </c>
      <c r="Z316" s="412">
        <v>0.31928529267933697</v>
      </c>
    </row>
    <row r="320" spans="1:26" x14ac:dyDescent="0.3">
      <c r="A320" s="1" t="s">
        <v>116</v>
      </c>
      <c r="C320" s="1" t="s">
        <v>36</v>
      </c>
      <c r="D320" s="1" t="s">
        <v>37</v>
      </c>
      <c r="E320" s="1" t="s">
        <v>38</v>
      </c>
      <c r="F320" s="1" t="s">
        <v>39</v>
      </c>
      <c r="G320" s="1" t="s">
        <v>40</v>
      </c>
      <c r="J320" s="1" t="s">
        <v>41</v>
      </c>
      <c r="K320" s="1" t="s">
        <v>42</v>
      </c>
      <c r="N320" s="1" t="s">
        <v>43</v>
      </c>
      <c r="O320" s="1" t="s">
        <v>25</v>
      </c>
      <c r="P320" s="1" t="s">
        <v>26</v>
      </c>
      <c r="Q320" s="1" t="s">
        <v>27</v>
      </c>
      <c r="T320" s="1" t="s">
        <v>28</v>
      </c>
      <c r="U320" s="1" t="s">
        <v>44</v>
      </c>
      <c r="X320" s="1" t="s">
        <v>30</v>
      </c>
      <c r="Y320" s="1" t="s">
        <v>45</v>
      </c>
      <c r="Z320" s="1" t="s">
        <v>32</v>
      </c>
    </row>
    <row r="321" spans="1:26" x14ac:dyDescent="0.3">
      <c r="A321" s="2" t="s">
        <v>46</v>
      </c>
    </row>
    <row r="322" spans="1:26" x14ac:dyDescent="0.3">
      <c r="A322" s="3" t="s">
        <v>50</v>
      </c>
      <c r="C322" s="408">
        <v>0.24062064452656201</v>
      </c>
      <c r="D322" s="408">
        <v>0.24770146127958001</v>
      </c>
      <c r="E322" s="408">
        <v>0.24151069067530001</v>
      </c>
      <c r="F322" s="408">
        <v>0.25137095856892899</v>
      </c>
      <c r="G322" s="408">
        <v>0.32901271183073</v>
      </c>
      <c r="J322" s="409">
        <v>0.20171695026610001</v>
      </c>
      <c r="K322" s="409">
        <v>0.39171683714386402</v>
      </c>
      <c r="N322" s="410">
        <v>0.27954741285708101</v>
      </c>
      <c r="O322" s="410">
        <v>0.39759740098787999</v>
      </c>
      <c r="P322" s="410">
        <v>0.185307789475534</v>
      </c>
      <c r="Q322" s="410">
        <v>0.20928357947801901</v>
      </c>
      <c r="T322" s="411">
        <v>0.287739354261832</v>
      </c>
      <c r="U322" s="411">
        <v>0.73084884109349302</v>
      </c>
      <c r="X322" s="412">
        <v>0.23730945162455699</v>
      </c>
      <c r="Y322" s="412">
        <v>0.28097474991642002</v>
      </c>
      <c r="Z322" s="412">
        <v>0.18557358715605299</v>
      </c>
    </row>
    <row r="323" spans="1:26" x14ac:dyDescent="0.3">
      <c r="A323" s="3" t="s">
        <v>51</v>
      </c>
      <c r="C323" s="408">
        <v>0.25687145809176498</v>
      </c>
      <c r="D323" s="408">
        <v>0.25526952502163303</v>
      </c>
      <c r="E323" s="408">
        <v>0.25899171086467598</v>
      </c>
      <c r="F323" s="408">
        <v>0.26640584754358998</v>
      </c>
      <c r="G323" s="408">
        <v>0.32779159694117499</v>
      </c>
      <c r="J323" s="409">
        <v>0.22330559553783699</v>
      </c>
      <c r="K323" s="409">
        <v>0.36071219816335098</v>
      </c>
      <c r="N323" s="410">
        <v>0.28769100804094699</v>
      </c>
      <c r="O323" s="410">
        <v>0.19879297767104501</v>
      </c>
      <c r="P323" s="410">
        <v>0.20996289531009099</v>
      </c>
      <c r="Q323" s="410">
        <v>0.21500836218972699</v>
      </c>
      <c r="T323" s="411">
        <v>0.287739354261832</v>
      </c>
      <c r="U323" s="411">
        <v>0.17282180572866099</v>
      </c>
      <c r="X323" s="412">
        <v>0.254716012868412</v>
      </c>
      <c r="Y323" s="412">
        <v>0.29479318024017798</v>
      </c>
      <c r="Z323" s="412">
        <v>0.22904127423765</v>
      </c>
    </row>
    <row r="324" spans="1:26" x14ac:dyDescent="0.3">
      <c r="A324" s="3" t="s">
        <v>52</v>
      </c>
      <c r="C324" s="408">
        <v>0.254256936731105</v>
      </c>
      <c r="D324" s="408">
        <v>0.256181103570714</v>
      </c>
      <c r="E324" s="408">
        <v>0.25678285751845398</v>
      </c>
      <c r="F324" s="408">
        <v>0.26333032920062599</v>
      </c>
      <c r="G324" s="408">
        <v>0.31841154226896701</v>
      </c>
      <c r="J324" s="409">
        <v>0.23170001475678301</v>
      </c>
      <c r="K324" s="409">
        <v>0.35674456642938701</v>
      </c>
      <c r="N324" s="410">
        <v>0.29484750077828398</v>
      </c>
      <c r="O324" s="410">
        <v>0</v>
      </c>
      <c r="P324" s="410">
        <v>0.23461858708445199</v>
      </c>
      <c r="Q324" s="410">
        <v>0.22073377084391299</v>
      </c>
      <c r="T324" s="411">
        <v>0.32295745230950501</v>
      </c>
      <c r="U324" s="411">
        <v>0</v>
      </c>
      <c r="X324" s="412">
        <v>0.265159949614725</v>
      </c>
      <c r="Y324" s="412">
        <v>0.32703618432894799</v>
      </c>
      <c r="Z324" s="412">
        <v>0.27250896131924901</v>
      </c>
    </row>
    <row r="325" spans="1:26" x14ac:dyDescent="0.3">
      <c r="A325" s="3" t="s">
        <v>53</v>
      </c>
      <c r="C325" s="408">
        <v>0.25853681437499298</v>
      </c>
      <c r="D325" s="408">
        <v>0.26623929963481902</v>
      </c>
      <c r="E325" s="408">
        <v>0.26112224628920699</v>
      </c>
      <c r="F325" s="408">
        <v>0.26414685196696303</v>
      </c>
      <c r="G325" s="408">
        <v>0.32660481075244302</v>
      </c>
      <c r="J325" s="409">
        <v>0.244610110039086</v>
      </c>
      <c r="K325" s="409">
        <v>0.35013525301915699</v>
      </c>
      <c r="N325" s="410">
        <v>0.30338593694076199</v>
      </c>
      <c r="O325" s="410">
        <v>4.2267941989716597E-2</v>
      </c>
      <c r="P325" s="410">
        <v>0.259710126596922</v>
      </c>
      <c r="Q325" s="410">
        <v>0.253187317827061</v>
      </c>
      <c r="T325" s="411">
        <v>0.32295745230950501</v>
      </c>
      <c r="U325" s="411">
        <v>0.22279437605984001</v>
      </c>
      <c r="X325" s="412">
        <v>0.280245636026066</v>
      </c>
      <c r="Y325" s="412">
        <v>0.35006690153521203</v>
      </c>
      <c r="Z325" s="412">
        <v>0.31597664840084599</v>
      </c>
    </row>
    <row r="326" spans="1:26" x14ac:dyDescent="0.3">
      <c r="A326" s="3" t="s">
        <v>54</v>
      </c>
      <c r="C326" s="408">
        <v>0.27055842434338101</v>
      </c>
      <c r="D326" s="408">
        <v>0.27214099399724201</v>
      </c>
      <c r="E326" s="408">
        <v>0.26813516909387702</v>
      </c>
      <c r="F326" s="408">
        <v>0.27188467027820701</v>
      </c>
      <c r="G326" s="408">
        <v>0.31662491654834402</v>
      </c>
      <c r="J326" s="409">
        <v>0.25317266242712799</v>
      </c>
      <c r="K326" s="409">
        <v>0.338806013162265</v>
      </c>
      <c r="N326" s="410">
        <v>0.31256598969348398</v>
      </c>
      <c r="O326" s="410">
        <v>0.150804867220554</v>
      </c>
      <c r="P326" s="410">
        <v>0.28552311870851999</v>
      </c>
      <c r="Q326" s="410">
        <v>0.29406279143458097</v>
      </c>
      <c r="T326" s="411">
        <v>0.32295745230950501</v>
      </c>
      <c r="U326" s="411">
        <v>0.17282180572866099</v>
      </c>
      <c r="X326" s="412">
        <v>0.29939285339430699</v>
      </c>
      <c r="Y326" s="412">
        <v>0.38230990562398098</v>
      </c>
      <c r="Z326" s="412">
        <v>0.35944433548244398</v>
      </c>
    </row>
    <row r="327" spans="1:26" x14ac:dyDescent="0.3">
      <c r="A327" s="3" t="s">
        <v>55</v>
      </c>
      <c r="C327" s="408">
        <v>0.27243220484752501</v>
      </c>
      <c r="D327" s="408">
        <v>0.27359159027374103</v>
      </c>
      <c r="E327" s="408">
        <v>0.27009460022466802</v>
      </c>
      <c r="F327" s="408">
        <v>0.27222105220313197</v>
      </c>
      <c r="G327" s="408">
        <v>0.30484012788097697</v>
      </c>
      <c r="J327" s="409">
        <v>0.26108058242718601</v>
      </c>
      <c r="K327" s="409">
        <v>0.33335559414071197</v>
      </c>
      <c r="N327" s="410">
        <v>0.32080829512200298</v>
      </c>
      <c r="O327" s="410">
        <v>0.33607970076900701</v>
      </c>
      <c r="P327" s="410">
        <v>0.31244956209255098</v>
      </c>
      <c r="Q327" s="410">
        <v>0.33619768132169697</v>
      </c>
      <c r="T327" s="411">
        <v>0.32295745230950501</v>
      </c>
      <c r="U327" s="411">
        <v>0.16449304400679701</v>
      </c>
      <c r="X327" s="412">
        <v>0.31854007076254698</v>
      </c>
      <c r="Y327" s="412">
        <v>0.377703762182728</v>
      </c>
      <c r="Z327" s="412">
        <v>0.33436682370459903</v>
      </c>
    </row>
    <row r="328" spans="1:26" x14ac:dyDescent="0.3">
      <c r="A328" s="3" t="s">
        <v>56</v>
      </c>
      <c r="C328" s="408">
        <v>0.30438065982725199</v>
      </c>
      <c r="D328" s="408">
        <v>0.30096317913692699</v>
      </c>
      <c r="E328" s="408">
        <v>0.30272723312890798</v>
      </c>
      <c r="F328" s="408">
        <v>0.30236987068106502</v>
      </c>
      <c r="G328" s="408">
        <v>0.28401179581437402</v>
      </c>
      <c r="J328" s="409">
        <v>0.30813833054326101</v>
      </c>
      <c r="K328" s="409">
        <v>0.296425293583651</v>
      </c>
      <c r="N328" s="410">
        <v>0.32875446981656398</v>
      </c>
      <c r="O328" s="410">
        <v>0.47369875728240302</v>
      </c>
      <c r="P328" s="410">
        <v>0.34071595585945902</v>
      </c>
      <c r="Q328" s="410">
        <v>0.36880881939950999</v>
      </c>
      <c r="T328" s="411">
        <v>0.32295745230950501</v>
      </c>
      <c r="U328" s="411">
        <v>0.220712185629374</v>
      </c>
      <c r="X328" s="412">
        <v>0.33768728813078802</v>
      </c>
      <c r="Y328" s="412">
        <v>0.285580893357673</v>
      </c>
      <c r="Z328" s="412">
        <v>0.29758647309709302</v>
      </c>
    </row>
    <row r="329" spans="1:26" x14ac:dyDescent="0.3">
      <c r="A329" s="3" t="s">
        <v>57</v>
      </c>
      <c r="C329" s="408">
        <v>0.34369692694915599</v>
      </c>
      <c r="D329" s="408">
        <v>0.34467238345219597</v>
      </c>
      <c r="E329" s="408">
        <v>0.34288025925494098</v>
      </c>
      <c r="F329" s="408">
        <v>0.33960264538983898</v>
      </c>
      <c r="G329" s="408">
        <v>0.31539990645657701</v>
      </c>
      <c r="J329" s="409">
        <v>0.35823549850251202</v>
      </c>
      <c r="K329" s="409">
        <v>0.25944680648532698</v>
      </c>
      <c r="N329" s="410">
        <v>0.33679935475577699</v>
      </c>
      <c r="O329" s="410">
        <v>0.47472657798131501</v>
      </c>
      <c r="P329" s="410">
        <v>0.37414272394975201</v>
      </c>
      <c r="Q329" s="410">
        <v>0.39009511938636199</v>
      </c>
      <c r="T329" s="411">
        <v>0.32295745230950501</v>
      </c>
      <c r="U329" s="411">
        <v>0.26235599423868999</v>
      </c>
      <c r="X329" s="412">
        <v>0.35683450549902901</v>
      </c>
      <c r="Y329" s="412">
        <v>0.28097474991642002</v>
      </c>
      <c r="Z329" s="412">
        <v>0.33603865782312198</v>
      </c>
    </row>
    <row r="330" spans="1:26" x14ac:dyDescent="0.3">
      <c r="A330" s="3" t="s">
        <v>58</v>
      </c>
      <c r="C330" s="408">
        <v>0.398994404487656</v>
      </c>
      <c r="D330" s="408">
        <v>0.39976653391955203</v>
      </c>
      <c r="E330" s="408">
        <v>0.39890843618653299</v>
      </c>
      <c r="F330" s="408">
        <v>0.39269667124305802</v>
      </c>
      <c r="G330" s="408">
        <v>0.33463528684131799</v>
      </c>
      <c r="J330" s="409">
        <v>0.42286677619285301</v>
      </c>
      <c r="K330" s="409">
        <v>0.22332179367417901</v>
      </c>
      <c r="N330" s="410">
        <v>0.342820679679605</v>
      </c>
      <c r="O330" s="410">
        <v>0.323793009125521</v>
      </c>
      <c r="P330" s="410">
        <v>0.40450550155217602</v>
      </c>
      <c r="Q330" s="410">
        <v>0.35376094618945703</v>
      </c>
      <c r="T330" s="411">
        <v>0.32295745230950501</v>
      </c>
      <c r="U330" s="411">
        <v>0.30399980284800598</v>
      </c>
      <c r="X330" s="412">
        <v>0.375981722867269</v>
      </c>
      <c r="Y330" s="412">
        <v>0.28097474991642002</v>
      </c>
      <c r="Z330" s="412">
        <v>0.364459837838013</v>
      </c>
    </row>
    <row r="331" spans="1:26" x14ac:dyDescent="0.3">
      <c r="A331" s="3" t="s">
        <v>59</v>
      </c>
      <c r="C331" s="408">
        <v>0.47669489139018001</v>
      </c>
      <c r="D331" s="408">
        <v>0.46783018878995503</v>
      </c>
      <c r="E331" s="408">
        <v>0.47674675066489303</v>
      </c>
      <c r="F331" s="408">
        <v>0.466615899482694</v>
      </c>
      <c r="G331" s="408">
        <v>0.30157465754299001</v>
      </c>
      <c r="J331" s="409">
        <v>0.51143738535541305</v>
      </c>
      <c r="K331" s="409">
        <v>0.18871819787512401</v>
      </c>
      <c r="N331" s="410">
        <v>0.347065220199681</v>
      </c>
      <c r="O331" s="410">
        <v>0.33214704174298998</v>
      </c>
      <c r="P331" s="410">
        <v>0.44748000298738699</v>
      </c>
      <c r="Q331" s="410">
        <v>0.42930386829466299</v>
      </c>
      <c r="T331" s="411">
        <v>0.32295745230950501</v>
      </c>
      <c r="U331" s="411">
        <v>0.34564361145732098</v>
      </c>
      <c r="X331" s="412">
        <v>0.39512894023550998</v>
      </c>
      <c r="Y331" s="412">
        <v>0.27636860647516698</v>
      </c>
      <c r="Z331" s="412">
        <v>0.40458385668256502</v>
      </c>
    </row>
    <row r="335" spans="1:26" x14ac:dyDescent="0.3">
      <c r="A335" s="1" t="s">
        <v>117</v>
      </c>
      <c r="C335" s="1" t="s">
        <v>36</v>
      </c>
      <c r="D335" s="1" t="s">
        <v>37</v>
      </c>
      <c r="E335" s="1" t="s">
        <v>38</v>
      </c>
      <c r="F335" s="1" t="s">
        <v>39</v>
      </c>
      <c r="G335" s="1" t="s">
        <v>40</v>
      </c>
      <c r="J335" s="1" t="s">
        <v>41</v>
      </c>
      <c r="K335" s="1" t="s">
        <v>42</v>
      </c>
      <c r="N335" s="1" t="s">
        <v>43</v>
      </c>
      <c r="O335" s="1" t="s">
        <v>25</v>
      </c>
      <c r="P335" s="1" t="s">
        <v>26</v>
      </c>
      <c r="Q335" s="1" t="s">
        <v>27</v>
      </c>
      <c r="T335" s="1" t="s">
        <v>28</v>
      </c>
      <c r="U335" s="1" t="s">
        <v>44</v>
      </c>
      <c r="X335" s="1" t="s">
        <v>30</v>
      </c>
      <c r="Y335" s="1" t="s">
        <v>45</v>
      </c>
      <c r="Z335" s="1" t="s">
        <v>32</v>
      </c>
    </row>
    <row r="336" spans="1:26" x14ac:dyDescent="0.3">
      <c r="A336" s="2" t="s">
        <v>46</v>
      </c>
    </row>
    <row r="337" spans="1:26" x14ac:dyDescent="0.3">
      <c r="A337" s="3" t="s">
        <v>50</v>
      </c>
      <c r="C337" s="408">
        <v>0.24762788633295299</v>
      </c>
      <c r="D337" s="408">
        <v>0.24682660579125301</v>
      </c>
      <c r="E337" s="408">
        <v>0.25333123717339301</v>
      </c>
      <c r="F337" s="408">
        <v>0.26116437537286402</v>
      </c>
      <c r="G337" s="408">
        <v>0.35196497415813999</v>
      </c>
      <c r="J337" s="409">
        <v>0.21525516741463799</v>
      </c>
      <c r="K337" s="409">
        <v>0.356545669821906</v>
      </c>
      <c r="N337" s="410">
        <v>0.26851815047953398</v>
      </c>
      <c r="O337" s="410">
        <v>0</v>
      </c>
      <c r="P337" s="410">
        <v>0.178284642118272</v>
      </c>
      <c r="Q337" s="410">
        <v>0.121792514515491</v>
      </c>
      <c r="T337" s="411">
        <v>0.29717521787270601</v>
      </c>
      <c r="U337" s="411">
        <v>0.72144231978257201</v>
      </c>
      <c r="X337" s="412">
        <v>0.21409457568537099</v>
      </c>
      <c r="Y337" s="412">
        <v>0.20325248517724401</v>
      </c>
      <c r="Z337" s="412">
        <v>9.1471362046069704E-2</v>
      </c>
    </row>
    <row r="338" spans="1:26" x14ac:dyDescent="0.3">
      <c r="A338" s="3" t="s">
        <v>51</v>
      </c>
      <c r="C338" s="408">
        <v>0.25255407146999498</v>
      </c>
      <c r="D338" s="408">
        <v>0.24257383548304401</v>
      </c>
      <c r="E338" s="408">
        <v>0.25477042256396298</v>
      </c>
      <c r="F338" s="408">
        <v>0.26178553888247202</v>
      </c>
      <c r="G338" s="408">
        <v>0.34325193129159698</v>
      </c>
      <c r="J338" s="409">
        <v>0.23037139878274801</v>
      </c>
      <c r="K338" s="409">
        <v>0.35545874327842802</v>
      </c>
      <c r="N338" s="410">
        <v>0.27849079689872802</v>
      </c>
      <c r="O338" s="410">
        <v>1.10824620019496E-2</v>
      </c>
      <c r="P338" s="410">
        <v>0.213406196894665</v>
      </c>
      <c r="Q338" s="410">
        <v>0.19675654877708301</v>
      </c>
      <c r="T338" s="411">
        <v>0.29717521787270601</v>
      </c>
      <c r="U338" s="411">
        <v>0.48819405098068802</v>
      </c>
      <c r="X338" s="412">
        <v>0.23631193731309899</v>
      </c>
      <c r="Y338" s="412">
        <v>0.20920860195899499</v>
      </c>
      <c r="Z338" s="412">
        <v>0.156808049221834</v>
      </c>
    </row>
    <row r="339" spans="1:26" x14ac:dyDescent="0.3">
      <c r="A339" s="3" t="s">
        <v>52</v>
      </c>
      <c r="C339" s="408">
        <v>0.25171195342171698</v>
      </c>
      <c r="D339" s="408">
        <v>0.24721085741306401</v>
      </c>
      <c r="E339" s="408">
        <v>0.254956518963528</v>
      </c>
      <c r="F339" s="408">
        <v>0.26096037596009097</v>
      </c>
      <c r="G339" s="408">
        <v>0.33516191900639097</v>
      </c>
      <c r="J339" s="409">
        <v>0.242457938192602</v>
      </c>
      <c r="K339" s="409">
        <v>0.35411698656720197</v>
      </c>
      <c r="N339" s="410">
        <v>0.28809179189857298</v>
      </c>
      <c r="O339" s="410">
        <v>4.0760608734529601E-2</v>
      </c>
      <c r="P339" s="410">
        <v>0.238031174390646</v>
      </c>
      <c r="Q339" s="410">
        <v>0.22183414125690901</v>
      </c>
      <c r="T339" s="411">
        <v>0.32081415565803401</v>
      </c>
      <c r="U339" s="411">
        <v>0.29834080893264098</v>
      </c>
      <c r="X339" s="412">
        <v>0.25112351173158298</v>
      </c>
      <c r="Y339" s="412">
        <v>0.21181440305101101</v>
      </c>
      <c r="Z339" s="412">
        <v>0.22214473639759799</v>
      </c>
    </row>
    <row r="340" spans="1:26" x14ac:dyDescent="0.3">
      <c r="A340" s="3" t="s">
        <v>53</v>
      </c>
      <c r="C340" s="408">
        <v>0.25711560341696899</v>
      </c>
      <c r="D340" s="408">
        <v>0.27200684076491699</v>
      </c>
      <c r="E340" s="408">
        <v>0.257057877805486</v>
      </c>
      <c r="F340" s="408">
        <v>0.26259240978599102</v>
      </c>
      <c r="G340" s="408">
        <v>0.336011823846814</v>
      </c>
      <c r="J340" s="409">
        <v>0.25681045856500301</v>
      </c>
      <c r="K340" s="409">
        <v>0.35150802697771499</v>
      </c>
      <c r="N340" s="410">
        <v>0.29899356686613798</v>
      </c>
      <c r="O340" s="410">
        <v>0.107444870514638</v>
      </c>
      <c r="P340" s="410">
        <v>0.26093897465924698</v>
      </c>
      <c r="Q340" s="410">
        <v>0.25866872995977402</v>
      </c>
      <c r="T340" s="411">
        <v>0.32081415565803401</v>
      </c>
      <c r="U340" s="411">
        <v>0.16815572867112699</v>
      </c>
      <c r="X340" s="412">
        <v>0.26930135306336001</v>
      </c>
      <c r="Y340" s="412">
        <v>0.22447115121223099</v>
      </c>
      <c r="Z340" s="412">
        <v>0.28748142357336198</v>
      </c>
    </row>
    <row r="341" spans="1:26" x14ac:dyDescent="0.3">
      <c r="A341" s="3" t="s">
        <v>54</v>
      </c>
      <c r="C341" s="408">
        <v>0.26276273537963202</v>
      </c>
      <c r="D341" s="408">
        <v>0.27748246321349401</v>
      </c>
      <c r="E341" s="408">
        <v>0.258163372159601</v>
      </c>
      <c r="F341" s="408">
        <v>0.26275275282446497</v>
      </c>
      <c r="G341" s="408">
        <v>0.303888678069271</v>
      </c>
      <c r="J341" s="409">
        <v>0.24875373308613699</v>
      </c>
      <c r="K341" s="409">
        <v>0.34924273078733797</v>
      </c>
      <c r="N341" s="410">
        <v>0.30970951612403003</v>
      </c>
      <c r="O341" s="410">
        <v>0.2112209815094</v>
      </c>
      <c r="P341" s="410">
        <v>0.28527693431121098</v>
      </c>
      <c r="Q341" s="410">
        <v>0.26155531315679698</v>
      </c>
      <c r="T341" s="411">
        <v>0.32081415565803401</v>
      </c>
      <c r="U341" s="411">
        <v>0.16815572867112699</v>
      </c>
      <c r="X341" s="412">
        <v>0.29353847483906298</v>
      </c>
      <c r="Y341" s="412">
        <v>0.227821466901966</v>
      </c>
      <c r="Z341" s="412">
        <v>0.352818110749126</v>
      </c>
    </row>
    <row r="342" spans="1:26" x14ac:dyDescent="0.3">
      <c r="A342" s="3" t="s">
        <v>55</v>
      </c>
      <c r="C342" s="408">
        <v>0.26450174552480898</v>
      </c>
      <c r="D342" s="408">
        <v>0.27779645210260601</v>
      </c>
      <c r="E342" s="408">
        <v>0.260670354256545</v>
      </c>
      <c r="F342" s="408">
        <v>0.26308202322374202</v>
      </c>
      <c r="G342" s="408">
        <v>0.27617585117805499</v>
      </c>
      <c r="J342" s="409">
        <v>0.25796637512551202</v>
      </c>
      <c r="K342" s="409">
        <v>0.34724409007875201</v>
      </c>
      <c r="N342" s="410">
        <v>0.32073517489804498</v>
      </c>
      <c r="O342" s="410">
        <v>0.31429973076760198</v>
      </c>
      <c r="P342" s="410">
        <v>0.31134674356616998</v>
      </c>
      <c r="Q342" s="410">
        <v>0.31353724861464199</v>
      </c>
      <c r="T342" s="411">
        <v>0.32081415565803401</v>
      </c>
      <c r="U342" s="411">
        <v>0.249521403834575</v>
      </c>
      <c r="X342" s="412">
        <v>0.31777559661476501</v>
      </c>
      <c r="Y342" s="412">
        <v>0.25164593402896901</v>
      </c>
      <c r="Z342" s="412">
        <v>0.38548645433700801</v>
      </c>
    </row>
    <row r="343" spans="1:26" x14ac:dyDescent="0.3">
      <c r="A343" s="3" t="s">
        <v>56</v>
      </c>
      <c r="C343" s="408">
        <v>0.298061382599421</v>
      </c>
      <c r="D343" s="408">
        <v>0.28575101336547098</v>
      </c>
      <c r="E343" s="408">
        <v>0.29457400209217999</v>
      </c>
      <c r="F343" s="408">
        <v>0.29481062168054201</v>
      </c>
      <c r="G343" s="408">
        <v>0.27347165878542701</v>
      </c>
      <c r="J343" s="409">
        <v>0.302353800727863</v>
      </c>
      <c r="K343" s="409">
        <v>0.30738410001709798</v>
      </c>
      <c r="N343" s="410">
        <v>0.33138918225271202</v>
      </c>
      <c r="O343" s="410">
        <v>0.46115107182987902</v>
      </c>
      <c r="P343" s="410">
        <v>0.339470619200472</v>
      </c>
      <c r="Q343" s="410">
        <v>0.345525323735135</v>
      </c>
      <c r="T343" s="411">
        <v>0.32081415565803401</v>
      </c>
      <c r="U343" s="411">
        <v>0.14645821529420799</v>
      </c>
      <c r="X343" s="412">
        <v>0.34201271839046798</v>
      </c>
      <c r="Y343" s="412">
        <v>0.249784647534672</v>
      </c>
      <c r="Z343" s="412">
        <v>0.37024122732933001</v>
      </c>
    </row>
    <row r="344" spans="1:26" x14ac:dyDescent="0.3">
      <c r="A344" s="3" t="s">
        <v>57</v>
      </c>
      <c r="C344" s="408">
        <v>0.34123846994697699</v>
      </c>
      <c r="D344" s="408">
        <v>0.34318073938834998</v>
      </c>
      <c r="E344" s="408">
        <v>0.33950329655200401</v>
      </c>
      <c r="F344" s="408">
        <v>0.337793401684507</v>
      </c>
      <c r="G344" s="408">
        <v>0.29116262143698801</v>
      </c>
      <c r="J344" s="409">
        <v>0.35156584737780699</v>
      </c>
      <c r="K344" s="409">
        <v>0.267893657653068</v>
      </c>
      <c r="N344" s="410">
        <v>0.34291037625252602</v>
      </c>
      <c r="O344" s="410">
        <v>0.57397793459788504</v>
      </c>
      <c r="P344" s="410">
        <v>0.37355967620578601</v>
      </c>
      <c r="Q344" s="410">
        <v>0.39393074797595401</v>
      </c>
      <c r="T344" s="411">
        <v>0.32081415565803401</v>
      </c>
      <c r="U344" s="411">
        <v>9.7638810196137599E-2</v>
      </c>
      <c r="X344" s="412">
        <v>0.36624984016617002</v>
      </c>
      <c r="Y344" s="412">
        <v>0.455642933803932</v>
      </c>
      <c r="Z344" s="412">
        <v>0.38548645433700801</v>
      </c>
    </row>
    <row r="345" spans="1:26" x14ac:dyDescent="0.3">
      <c r="A345" s="3" t="s">
        <v>58</v>
      </c>
      <c r="C345" s="408">
        <v>0.40160595431178198</v>
      </c>
      <c r="D345" s="408">
        <v>0.41187128740666401</v>
      </c>
      <c r="E345" s="408">
        <v>0.40270191129315203</v>
      </c>
      <c r="F345" s="408">
        <v>0.396381280948431</v>
      </c>
      <c r="G345" s="408">
        <v>0.33399196810081</v>
      </c>
      <c r="J345" s="409">
        <v>0.41665083063922898</v>
      </c>
      <c r="K345" s="409">
        <v>0.228959117181914</v>
      </c>
      <c r="N345" s="410">
        <v>0.351396416994324</v>
      </c>
      <c r="O345" s="410">
        <v>0.36993641927994297</v>
      </c>
      <c r="P345" s="410">
        <v>0.40561960375893202</v>
      </c>
      <c r="Q345" s="410">
        <v>0.40926704751930598</v>
      </c>
      <c r="T345" s="411">
        <v>0.32081415565803401</v>
      </c>
      <c r="U345" s="411">
        <v>4.8819405098066801E-2</v>
      </c>
      <c r="X345" s="412">
        <v>0.39048696194187299</v>
      </c>
      <c r="Y345" s="412">
        <v>0.46532162357427598</v>
      </c>
      <c r="Z345" s="412">
        <v>0.40290957091721202</v>
      </c>
    </row>
    <row r="346" spans="1:26" x14ac:dyDescent="0.3">
      <c r="A346" s="3" t="s">
        <v>59</v>
      </c>
      <c r="C346" s="408">
        <v>0.48974736107608302</v>
      </c>
      <c r="D346" s="408">
        <v>0.47106435490113902</v>
      </c>
      <c r="E346" s="408">
        <v>0.490949301052999</v>
      </c>
      <c r="F346" s="408">
        <v>0.47939487309081702</v>
      </c>
      <c r="G346" s="408">
        <v>0.305494396747573</v>
      </c>
      <c r="J346" s="409">
        <v>0.50874101186566101</v>
      </c>
      <c r="K346" s="409">
        <v>0.19064185467983699</v>
      </c>
      <c r="N346" s="410">
        <v>0.35814808444582802</v>
      </c>
      <c r="O346" s="410">
        <v>0.40535021038172803</v>
      </c>
      <c r="P346" s="410">
        <v>0.447538013037517</v>
      </c>
      <c r="Q346" s="410">
        <v>0.47068891849862798</v>
      </c>
      <c r="T346" s="411">
        <v>0.32081415565803401</v>
      </c>
      <c r="U346" s="411">
        <v>0</v>
      </c>
      <c r="X346" s="412">
        <v>0.41472408371757502</v>
      </c>
      <c r="Y346" s="412">
        <v>0.46681065276971401</v>
      </c>
      <c r="Z346" s="412">
        <v>0.337572883741448</v>
      </c>
    </row>
    <row r="350" spans="1:26" x14ac:dyDescent="0.3">
      <c r="A350" s="1" t="s">
        <v>118</v>
      </c>
      <c r="C350" s="1" t="s">
        <v>36</v>
      </c>
      <c r="D350" s="1" t="s">
        <v>37</v>
      </c>
      <c r="E350" s="1" t="s">
        <v>38</v>
      </c>
      <c r="F350" s="1" t="s">
        <v>39</v>
      </c>
      <c r="G350" s="1" t="s">
        <v>40</v>
      </c>
      <c r="J350" s="1" t="s">
        <v>41</v>
      </c>
      <c r="K350" s="1" t="s">
        <v>42</v>
      </c>
      <c r="N350" s="1" t="s">
        <v>43</v>
      </c>
      <c r="O350" s="1" t="s">
        <v>25</v>
      </c>
      <c r="P350" s="1" t="s">
        <v>26</v>
      </c>
      <c r="Q350" s="1" t="s">
        <v>27</v>
      </c>
      <c r="T350" s="1" t="s">
        <v>28</v>
      </c>
      <c r="U350" s="1" t="s">
        <v>44</v>
      </c>
      <c r="X350" s="1" t="s">
        <v>30</v>
      </c>
      <c r="Y350" s="1" t="s">
        <v>45</v>
      </c>
      <c r="Z350" s="1" t="s">
        <v>32</v>
      </c>
    </row>
    <row r="351" spans="1:26" x14ac:dyDescent="0.3">
      <c r="A351" s="2" t="s">
        <v>46</v>
      </c>
    </row>
    <row r="352" spans="1:26" x14ac:dyDescent="0.3">
      <c r="A352" s="3" t="s">
        <v>50</v>
      </c>
      <c r="C352" s="408">
        <v>0.26774984765500598</v>
      </c>
      <c r="D352" s="408">
        <v>0.28376642558062598</v>
      </c>
      <c r="E352" s="408">
        <v>0.245747905404478</v>
      </c>
      <c r="F352" s="408">
        <v>0.27081777426528703</v>
      </c>
      <c r="G352" s="408">
        <v>0.36665916556686901</v>
      </c>
      <c r="J352" s="409">
        <v>0.220849703725611</v>
      </c>
      <c r="K352" s="409">
        <v>0.36732461642616898</v>
      </c>
      <c r="N352" s="410">
        <v>0.24781785288542499</v>
      </c>
      <c r="O352" s="410">
        <v>0</v>
      </c>
      <c r="P352" s="410">
        <v>0.179496444738488</v>
      </c>
      <c r="Q352" s="410">
        <v>0.13221064848682801</v>
      </c>
      <c r="T352" s="411">
        <v>0.27575953826314897</v>
      </c>
      <c r="U352" s="411">
        <v>0.66021690414047296</v>
      </c>
      <c r="X352" s="412">
        <v>0.18745181784800899</v>
      </c>
      <c r="Y352" s="412">
        <v>0.31533308327891801</v>
      </c>
      <c r="Z352" s="412">
        <v>2.9283110445705099E-3</v>
      </c>
    </row>
    <row r="353" spans="1:26" x14ac:dyDescent="0.3">
      <c r="A353" s="3" t="s">
        <v>51</v>
      </c>
      <c r="C353" s="408">
        <v>0.248376121241008</v>
      </c>
      <c r="D353" s="408">
        <v>0.21693747722918999</v>
      </c>
      <c r="E353" s="408">
        <v>0.25506456749610001</v>
      </c>
      <c r="F353" s="408">
        <v>0.276283737046637</v>
      </c>
      <c r="G353" s="408">
        <v>0.366850934699961</v>
      </c>
      <c r="J353" s="409">
        <v>0.23532646535519899</v>
      </c>
      <c r="K353" s="409">
        <v>0.36213652322950401</v>
      </c>
      <c r="N353" s="410">
        <v>0.25867268445809199</v>
      </c>
      <c r="O353" s="410">
        <v>8.0272833495390702E-2</v>
      </c>
      <c r="P353" s="410">
        <v>0.20657782373314101</v>
      </c>
      <c r="Q353" s="410">
        <v>0.17525135070636899</v>
      </c>
      <c r="T353" s="411">
        <v>0.27575953826314897</v>
      </c>
      <c r="U353" s="411">
        <v>0.34118591690480898</v>
      </c>
      <c r="X353" s="412">
        <v>0.21563513311886401</v>
      </c>
      <c r="Y353" s="412">
        <v>0.31354649357195502</v>
      </c>
      <c r="Z353" s="412">
        <v>9.07776423816858E-2</v>
      </c>
    </row>
    <row r="354" spans="1:26" x14ac:dyDescent="0.3">
      <c r="A354" s="3" t="s">
        <v>52</v>
      </c>
      <c r="C354" s="408">
        <v>0.27197780428121299</v>
      </c>
      <c r="D354" s="408">
        <v>0.23019855156782301</v>
      </c>
      <c r="E354" s="408">
        <v>0.26128790181702899</v>
      </c>
      <c r="F354" s="408">
        <v>0.27946318345124599</v>
      </c>
      <c r="G354" s="408">
        <v>0.340664646078148</v>
      </c>
      <c r="J354" s="409">
        <v>0.25863351906646398</v>
      </c>
      <c r="K354" s="409">
        <v>0.35707541652718899</v>
      </c>
      <c r="N354" s="410">
        <v>0.27471598898373301</v>
      </c>
      <c r="O354" s="410">
        <v>0.160539051398809</v>
      </c>
      <c r="P354" s="410">
        <v>0.23366005124497899</v>
      </c>
      <c r="Q354" s="410">
        <v>0.21829093654672899</v>
      </c>
      <c r="T354" s="411">
        <v>0.32555977832684402</v>
      </c>
      <c r="U354" s="411">
        <v>0.37220281844160902</v>
      </c>
      <c r="X354" s="412">
        <v>0.228743651849494</v>
      </c>
      <c r="Y354" s="412">
        <v>0.32426603181373098</v>
      </c>
      <c r="Z354" s="412">
        <v>0.18741190685251199</v>
      </c>
    </row>
    <row r="355" spans="1:26" x14ac:dyDescent="0.3">
      <c r="A355" s="3" t="s">
        <v>53</v>
      </c>
      <c r="C355" s="408">
        <v>0.280163355936491</v>
      </c>
      <c r="D355" s="408">
        <v>0.26562144489003497</v>
      </c>
      <c r="E355" s="408">
        <v>0.26250614121379101</v>
      </c>
      <c r="F355" s="408">
        <v>0.27870930641958702</v>
      </c>
      <c r="G355" s="408">
        <v>0.30832563893523202</v>
      </c>
      <c r="J355" s="409">
        <v>0.27107729654349499</v>
      </c>
      <c r="K355" s="409">
        <v>0.35387958059493402</v>
      </c>
      <c r="N355" s="410">
        <v>0.29328526060489901</v>
      </c>
      <c r="O355" s="410">
        <v>0.25084940940961897</v>
      </c>
      <c r="P355" s="410">
        <v>0.258725440410076</v>
      </c>
      <c r="Q355" s="410">
        <v>0.25524596541885902</v>
      </c>
      <c r="T355" s="411">
        <v>0.32555977832684402</v>
      </c>
      <c r="U355" s="411">
        <v>0.327892959103322</v>
      </c>
      <c r="X355" s="412">
        <v>0.25168355962809702</v>
      </c>
      <c r="Y355" s="412">
        <v>0.318012967839362</v>
      </c>
      <c r="Z355" s="412">
        <v>0.28404617132333898</v>
      </c>
    </row>
    <row r="356" spans="1:26" x14ac:dyDescent="0.3">
      <c r="A356" s="3" t="s">
        <v>54</v>
      </c>
      <c r="C356" s="408">
        <v>0.29305158685643001</v>
      </c>
      <c r="D356" s="408">
        <v>0.27385639279615898</v>
      </c>
      <c r="E356" s="408">
        <v>0.26634003821617802</v>
      </c>
      <c r="F356" s="408">
        <v>0.28018607950234398</v>
      </c>
      <c r="G356" s="408">
        <v>0.32968431887270999</v>
      </c>
      <c r="J356" s="409">
        <v>0.21519693271684001</v>
      </c>
      <c r="K356" s="409">
        <v>0.34861716155007</v>
      </c>
      <c r="N356" s="410">
        <v>0.31103529965454402</v>
      </c>
      <c r="O356" s="410">
        <v>0.350939506714597</v>
      </c>
      <c r="P356" s="410">
        <v>0.283362645968944</v>
      </c>
      <c r="Q356" s="410">
        <v>0.31101134268790098</v>
      </c>
      <c r="T356" s="411">
        <v>0.32555977832684402</v>
      </c>
      <c r="U356" s="411">
        <v>0.24813521229440599</v>
      </c>
      <c r="X356" s="412">
        <v>0.28314400458160899</v>
      </c>
      <c r="Y356" s="412">
        <v>0.32605262152069397</v>
      </c>
      <c r="Z356" s="412">
        <v>0.38068043579416599</v>
      </c>
    </row>
    <row r="357" spans="1:26" x14ac:dyDescent="0.3">
      <c r="A357" s="3" t="s">
        <v>55</v>
      </c>
      <c r="C357" s="408">
        <v>0.28872493497406998</v>
      </c>
      <c r="D357" s="408">
        <v>0.27454963146299799</v>
      </c>
      <c r="E357" s="408">
        <v>0.26961166712256601</v>
      </c>
      <c r="F357" s="408">
        <v>0.27464922667922098</v>
      </c>
      <c r="G357" s="408">
        <v>0.32422047304745</v>
      </c>
      <c r="J357" s="409">
        <v>0.23057692443421399</v>
      </c>
      <c r="K357" s="409">
        <v>0.34362516162524298</v>
      </c>
      <c r="N357" s="410">
        <v>0.32605456346578199</v>
      </c>
      <c r="O357" s="410">
        <v>0.36746818790595098</v>
      </c>
      <c r="P357" s="410">
        <v>0.31064072032560103</v>
      </c>
      <c r="Q357" s="410">
        <v>0.34607583065070402</v>
      </c>
      <c r="T357" s="411">
        <v>0.32555977832684402</v>
      </c>
      <c r="U357" s="411">
        <v>0.13736056394868901</v>
      </c>
      <c r="X357" s="412">
        <v>0.31460444953512101</v>
      </c>
      <c r="Y357" s="412">
        <v>0.32605262152069397</v>
      </c>
      <c r="Z357" s="412">
        <v>0.45974483399756999</v>
      </c>
    </row>
    <row r="358" spans="1:26" x14ac:dyDescent="0.3">
      <c r="A358" s="3" t="s">
        <v>56</v>
      </c>
      <c r="C358" s="408">
        <v>0.27849573720239001</v>
      </c>
      <c r="D358" s="408">
        <v>0.28383356676021099</v>
      </c>
      <c r="E358" s="408">
        <v>0.29509120635261099</v>
      </c>
      <c r="F358" s="408">
        <v>0.278801676542834</v>
      </c>
      <c r="G358" s="408">
        <v>0.29130181482281797</v>
      </c>
      <c r="J358" s="409">
        <v>0.28409921693436202</v>
      </c>
      <c r="K358" s="409">
        <v>0.30233634161894701</v>
      </c>
      <c r="N358" s="410">
        <v>0.33820651327669199</v>
      </c>
      <c r="O358" s="410">
        <v>0.423392211982762</v>
      </c>
      <c r="P358" s="410">
        <v>0.340307189793982</v>
      </c>
      <c r="Q358" s="410">
        <v>0.33962134124519699</v>
      </c>
      <c r="T358" s="411">
        <v>0.32555977832684402</v>
      </c>
      <c r="U358" s="411">
        <v>0.27915211383120703</v>
      </c>
      <c r="X358" s="412">
        <v>0.34606489448863298</v>
      </c>
      <c r="Y358" s="412">
        <v>0.31265319871847402</v>
      </c>
      <c r="Z358" s="412">
        <v>0.32504252594732602</v>
      </c>
    </row>
    <row r="359" spans="1:26" x14ac:dyDescent="0.3">
      <c r="A359" s="3" t="s">
        <v>57</v>
      </c>
      <c r="C359" s="408">
        <v>0.31788907916471798</v>
      </c>
      <c r="D359" s="408">
        <v>0.34151431942726901</v>
      </c>
      <c r="E359" s="408">
        <v>0.33981545329678298</v>
      </c>
      <c r="F359" s="408">
        <v>0.31719472843859398</v>
      </c>
      <c r="G359" s="408">
        <v>0.26697707145779398</v>
      </c>
      <c r="J359" s="409">
        <v>0.34174282150298602</v>
      </c>
      <c r="K359" s="409">
        <v>0.260980380481731</v>
      </c>
      <c r="N359" s="410">
        <v>0.35145077318296603</v>
      </c>
      <c r="O359" s="410">
        <v>0.45880243193717202</v>
      </c>
      <c r="P359" s="410">
        <v>0.37673992236526599</v>
      </c>
      <c r="Q359" s="410">
        <v>0.39069594676923802</v>
      </c>
      <c r="T359" s="411">
        <v>0.32555977832684402</v>
      </c>
      <c r="U359" s="411">
        <v>0.18610140922080401</v>
      </c>
      <c r="X359" s="412">
        <v>0.377525339442145</v>
      </c>
      <c r="Y359" s="412">
        <v>0.304613545037142</v>
      </c>
      <c r="Z359" s="412">
        <v>0.39532199101701898</v>
      </c>
    </row>
    <row r="360" spans="1:26" x14ac:dyDescent="0.3">
      <c r="A360" s="3" t="s">
        <v>58</v>
      </c>
      <c r="C360" s="408">
        <v>0.37654236977386302</v>
      </c>
      <c r="D360" s="408">
        <v>0.41647156259965501</v>
      </c>
      <c r="E360" s="408">
        <v>0.399629186450776</v>
      </c>
      <c r="F360" s="408">
        <v>0.37961383200724902</v>
      </c>
      <c r="G360" s="408">
        <v>0.28997800504833299</v>
      </c>
      <c r="J360" s="409">
        <v>0.41818270371198701</v>
      </c>
      <c r="K360" s="409">
        <v>0.22109266768125399</v>
      </c>
      <c r="N360" s="410">
        <v>0.36285175980331502</v>
      </c>
      <c r="O360" s="410">
        <v>0.38133395843585499</v>
      </c>
      <c r="P360" s="410">
        <v>0.407773871354766</v>
      </c>
      <c r="Q360" s="410">
        <v>0.40297325413928797</v>
      </c>
      <c r="T360" s="411">
        <v>0.32555977832684402</v>
      </c>
      <c r="U360" s="411">
        <v>9.3050704610402601E-2</v>
      </c>
      <c r="X360" s="412">
        <v>0.40898578439565703</v>
      </c>
      <c r="Y360" s="412">
        <v>0.31711967298588101</v>
      </c>
      <c r="Z360" s="412">
        <v>0.39239367997244801</v>
      </c>
    </row>
    <row r="361" spans="1:26" x14ac:dyDescent="0.3">
      <c r="A361" s="3" t="s">
        <v>59</v>
      </c>
      <c r="C361" s="408">
        <v>0.47383232296341099</v>
      </c>
      <c r="D361" s="408">
        <v>0.47733815173056399</v>
      </c>
      <c r="E361" s="408">
        <v>0.48112875153288098</v>
      </c>
      <c r="F361" s="408">
        <v>0.46707655955957</v>
      </c>
      <c r="G361" s="408">
        <v>0.25657929502294402</v>
      </c>
      <c r="J361" s="409">
        <v>0.53255979237454698</v>
      </c>
      <c r="K361" s="409">
        <v>0.182164724546136</v>
      </c>
      <c r="N361" s="410">
        <v>0.37090754675661503</v>
      </c>
      <c r="O361" s="410">
        <v>0.33390182375361799</v>
      </c>
      <c r="P361" s="410">
        <v>0.45028571714066301</v>
      </c>
      <c r="Q361" s="410">
        <v>0.43833310965226202</v>
      </c>
      <c r="T361" s="411">
        <v>0.32555977832684402</v>
      </c>
      <c r="U361" s="411">
        <v>0</v>
      </c>
      <c r="X361" s="412">
        <v>0.44044622934916899</v>
      </c>
      <c r="Y361" s="412">
        <v>0.30372025018366</v>
      </c>
      <c r="Z361" s="412">
        <v>0.32211421490275599</v>
      </c>
    </row>
    <row r="365" spans="1:26" x14ac:dyDescent="0.3">
      <c r="A365" s="1" t="s">
        <v>119</v>
      </c>
      <c r="C365" s="1" t="s">
        <v>36</v>
      </c>
      <c r="D365" s="1" t="s">
        <v>37</v>
      </c>
      <c r="E365" s="1" t="s">
        <v>38</v>
      </c>
      <c r="F365" s="1" t="s">
        <v>39</v>
      </c>
      <c r="G365" s="1" t="s">
        <v>40</v>
      </c>
      <c r="J365" s="1" t="s">
        <v>41</v>
      </c>
      <c r="K365" s="1" t="s">
        <v>42</v>
      </c>
      <c r="N365" s="1" t="s">
        <v>43</v>
      </c>
      <c r="O365" s="1" t="s">
        <v>25</v>
      </c>
      <c r="P365" s="1" t="s">
        <v>26</v>
      </c>
      <c r="Q365" s="1" t="s">
        <v>27</v>
      </c>
      <c r="T365" s="1" t="s">
        <v>28</v>
      </c>
      <c r="U365" s="1" t="s">
        <v>44</v>
      </c>
      <c r="X365" s="1" t="s">
        <v>30</v>
      </c>
      <c r="Y365" s="1" t="s">
        <v>45</v>
      </c>
      <c r="Z365" s="1" t="s">
        <v>32</v>
      </c>
    </row>
    <row r="366" spans="1:26" x14ac:dyDescent="0.3">
      <c r="A366" s="2" t="s">
        <v>46</v>
      </c>
    </row>
    <row r="367" spans="1:26" x14ac:dyDescent="0.3">
      <c r="A367" s="3" t="s">
        <v>50</v>
      </c>
      <c r="C367" s="408">
        <v>0.26110334700078802</v>
      </c>
      <c r="D367" s="408">
        <v>0.26116157280521302</v>
      </c>
      <c r="E367" s="408">
        <v>0.27581687872080701</v>
      </c>
      <c r="F367" s="408">
        <v>0.28595308735588698</v>
      </c>
      <c r="G367" s="408">
        <v>0.33540577537060801</v>
      </c>
      <c r="J367" s="409">
        <v>0.27152393307031703</v>
      </c>
      <c r="K367" s="409">
        <v>0.34544797287646301</v>
      </c>
      <c r="N367" s="410">
        <v>0.26877588682550901</v>
      </c>
      <c r="O367" s="410">
        <v>0</v>
      </c>
      <c r="P367" s="410">
        <v>0.18690630784370901</v>
      </c>
      <c r="Q367" s="410">
        <v>0.130680798989744</v>
      </c>
      <c r="T367" s="411">
        <v>0.29260286799032598</v>
      </c>
      <c r="U367" s="411">
        <v>7.0017329495333E-2</v>
      </c>
      <c r="X367" s="412">
        <v>0.21601344078640899</v>
      </c>
      <c r="Y367" s="412">
        <v>0.25427753728982799</v>
      </c>
      <c r="Z367" s="412">
        <v>0.15544815422587299</v>
      </c>
    </row>
    <row r="368" spans="1:26" x14ac:dyDescent="0.3">
      <c r="A368" s="3" t="s">
        <v>51</v>
      </c>
      <c r="C368" s="408">
        <v>0.27248844901211899</v>
      </c>
      <c r="D368" s="408">
        <v>0.25893269033022498</v>
      </c>
      <c r="E368" s="408">
        <v>0.28358966826700099</v>
      </c>
      <c r="F368" s="408">
        <v>0.29070347260738699</v>
      </c>
      <c r="G368" s="408">
        <v>0.31424361185808403</v>
      </c>
      <c r="J368" s="409">
        <v>0.29060519626628101</v>
      </c>
      <c r="K368" s="409">
        <v>0.34401778807736899</v>
      </c>
      <c r="N368" s="410">
        <v>0.27939557354177602</v>
      </c>
      <c r="O368" s="410">
        <v>0.13660999864390599</v>
      </c>
      <c r="P368" s="410">
        <v>0.211920855244247</v>
      </c>
      <c r="Q368" s="410">
        <v>0.170896382010157</v>
      </c>
      <c r="T368" s="411">
        <v>0.29260286799032598</v>
      </c>
      <c r="U368" s="411">
        <v>3.3504712562802498E-2</v>
      </c>
      <c r="X368" s="412">
        <v>0.248604942378745</v>
      </c>
      <c r="Y368" s="412">
        <v>0.268825754597455</v>
      </c>
      <c r="Z368" s="412">
        <v>0.188174081431319</v>
      </c>
    </row>
    <row r="369" spans="1:26" x14ac:dyDescent="0.3">
      <c r="A369" s="3" t="s">
        <v>52</v>
      </c>
      <c r="C369" s="408">
        <v>0.27886664466583999</v>
      </c>
      <c r="D369" s="408">
        <v>0.26706027464756898</v>
      </c>
      <c r="E369" s="408">
        <v>0.28391884077753698</v>
      </c>
      <c r="F369" s="408">
        <v>0.28864908269977502</v>
      </c>
      <c r="G369" s="408">
        <v>0.30285768325232898</v>
      </c>
      <c r="J369" s="409">
        <v>0.30490885510391702</v>
      </c>
      <c r="K369" s="409">
        <v>0.34244649616901102</v>
      </c>
      <c r="N369" s="410">
        <v>0.28791926945877899</v>
      </c>
      <c r="O369" s="410">
        <v>0.27321745273662501</v>
      </c>
      <c r="P369" s="410">
        <v>0.235007963651886</v>
      </c>
      <c r="Q369" s="410">
        <v>0.21111355206163199</v>
      </c>
      <c r="T369" s="411">
        <v>0.32186315478935901</v>
      </c>
      <c r="U369" s="411">
        <v>1.26164877730254E-2</v>
      </c>
      <c r="X369" s="412">
        <v>0.266037606021157</v>
      </c>
      <c r="Y369" s="412">
        <v>0.27641612884491301</v>
      </c>
      <c r="Z369" s="412">
        <v>0.22090000863676601</v>
      </c>
    </row>
    <row r="370" spans="1:26" x14ac:dyDescent="0.3">
      <c r="A370" s="3" t="s">
        <v>53</v>
      </c>
      <c r="C370" s="408">
        <v>0.278247155801782</v>
      </c>
      <c r="D370" s="408">
        <v>0.29655832747378102</v>
      </c>
      <c r="E370" s="408">
        <v>0.28286462382745198</v>
      </c>
      <c r="F370" s="408">
        <v>0.28559626658146697</v>
      </c>
      <c r="G370" s="408">
        <v>0.31073446733627103</v>
      </c>
      <c r="J370" s="409">
        <v>0.31604474943011202</v>
      </c>
      <c r="K370" s="409">
        <v>0.34177265927544997</v>
      </c>
      <c r="N370" s="410">
        <v>0.29993628337455402</v>
      </c>
      <c r="O370" s="410">
        <v>0.24115205679247001</v>
      </c>
      <c r="P370" s="410">
        <v>0.25978012225323199</v>
      </c>
      <c r="Q370" s="410">
        <v>0.248409597749191</v>
      </c>
      <c r="T370" s="411">
        <v>0.32186315478935901</v>
      </c>
      <c r="U370" s="411">
        <v>0</v>
      </c>
      <c r="X370" s="412">
        <v>0.28347026966356897</v>
      </c>
      <c r="Y370" s="412">
        <v>0.31247040652033597</v>
      </c>
      <c r="Z370" s="412">
        <v>0.25362593584221299</v>
      </c>
    </row>
    <row r="371" spans="1:26" x14ac:dyDescent="0.3">
      <c r="A371" s="3" t="s">
        <v>54</v>
      </c>
      <c r="C371" s="408">
        <v>0.28197592408017302</v>
      </c>
      <c r="D371" s="408">
        <v>0.309092539738132</v>
      </c>
      <c r="E371" s="408">
        <v>0.28156805180910199</v>
      </c>
      <c r="F371" s="408">
        <v>0.28612562794289398</v>
      </c>
      <c r="G371" s="408">
        <v>0.32338979851459698</v>
      </c>
      <c r="J371" s="409">
        <v>0.326284360093957</v>
      </c>
      <c r="K371" s="409">
        <v>0.34071118745117601</v>
      </c>
      <c r="N371" s="410">
        <v>0.31188343093035398</v>
      </c>
      <c r="O371" s="410">
        <v>0.28529869687644099</v>
      </c>
      <c r="P371" s="410">
        <v>0.28429345186479898</v>
      </c>
      <c r="Q371" s="410">
        <v>0.29211471278724399</v>
      </c>
      <c r="T371" s="411">
        <v>0.32186315478935901</v>
      </c>
      <c r="U371" s="411">
        <v>1.21987232772299E-2</v>
      </c>
      <c r="X371" s="412">
        <v>0.30241881710097301</v>
      </c>
      <c r="Y371" s="412">
        <v>0.32385596789152299</v>
      </c>
      <c r="Z371" s="412">
        <v>0.28635186304766003</v>
      </c>
    </row>
    <row r="372" spans="1:26" x14ac:dyDescent="0.3">
      <c r="A372" s="3" t="s">
        <v>55</v>
      </c>
      <c r="C372" s="408">
        <v>0.28612666862479602</v>
      </c>
      <c r="D372" s="408">
        <v>0.30882361577159401</v>
      </c>
      <c r="E372" s="408">
        <v>0.28149207762932199</v>
      </c>
      <c r="F372" s="408">
        <v>0.28368747469190703</v>
      </c>
      <c r="G372" s="408">
        <v>0.31267935989451701</v>
      </c>
      <c r="J372" s="409">
        <v>0.33489147181119699</v>
      </c>
      <c r="K372" s="409">
        <v>0.33985042456131298</v>
      </c>
      <c r="N372" s="410">
        <v>0.32341138032630101</v>
      </c>
      <c r="O372" s="410">
        <v>0.39177485589365002</v>
      </c>
      <c r="P372" s="410">
        <v>0.31084339833768698</v>
      </c>
      <c r="Q372" s="410">
        <v>0.33148887657944098</v>
      </c>
      <c r="T372" s="411">
        <v>0.32186315478935901</v>
      </c>
      <c r="U372" s="411">
        <v>3.25856306720524E-3</v>
      </c>
      <c r="X372" s="412">
        <v>0.321367364538378</v>
      </c>
      <c r="Y372" s="412">
        <v>0.32575356145338702</v>
      </c>
      <c r="Z372" s="412">
        <v>0.29862408574970301</v>
      </c>
    </row>
    <row r="373" spans="1:26" x14ac:dyDescent="0.3">
      <c r="A373" s="3" t="s">
        <v>56</v>
      </c>
      <c r="C373" s="408">
        <v>0.359824594863351</v>
      </c>
      <c r="D373" s="408">
        <v>0.34192218038459998</v>
      </c>
      <c r="E373" s="408">
        <v>0.35590228916244299</v>
      </c>
      <c r="F373" s="408">
        <v>0.35392966867647901</v>
      </c>
      <c r="G373" s="408">
        <v>0.28578259305640802</v>
      </c>
      <c r="J373" s="409">
        <v>0.31798658541390601</v>
      </c>
      <c r="K373" s="409">
        <v>0.27217335170889301</v>
      </c>
      <c r="N373" s="410">
        <v>0.33144601172347699</v>
      </c>
      <c r="O373" s="410">
        <v>0.51174385272434997</v>
      </c>
      <c r="P373" s="410">
        <v>0.33939138269705599</v>
      </c>
      <c r="Q373" s="410">
        <v>0.36615114070464799</v>
      </c>
      <c r="T373" s="411">
        <v>0.32186315478935901</v>
      </c>
      <c r="U373" s="411">
        <v>0.50875360297981198</v>
      </c>
      <c r="X373" s="412">
        <v>0.34031591197578198</v>
      </c>
      <c r="Y373" s="412">
        <v>0.30424750108559101</v>
      </c>
      <c r="Z373" s="412">
        <v>0.40907409006808598</v>
      </c>
    </row>
    <row r="374" spans="1:26" x14ac:dyDescent="0.3">
      <c r="A374" s="3" t="s">
        <v>57</v>
      </c>
      <c r="C374" s="408">
        <v>0.33425140620621802</v>
      </c>
      <c r="D374" s="408">
        <v>0.33285710989025602</v>
      </c>
      <c r="E374" s="408">
        <v>0.33122567060882202</v>
      </c>
      <c r="F374" s="408">
        <v>0.32641586762666502</v>
      </c>
      <c r="G374" s="408">
        <v>0.30395776948081299</v>
      </c>
      <c r="J374" s="409">
        <v>0.29616715221976903</v>
      </c>
      <c r="K374" s="409">
        <v>0.29380431259128897</v>
      </c>
      <c r="N374" s="410">
        <v>0.34003957400045498</v>
      </c>
      <c r="O374" s="410">
        <v>0.42018772813241401</v>
      </c>
      <c r="P374" s="410">
        <v>0.37514814162982602</v>
      </c>
      <c r="Q374" s="410">
        <v>0.39821905549605602</v>
      </c>
      <c r="T374" s="411">
        <v>0.32186315478935901</v>
      </c>
      <c r="U374" s="411">
        <v>0.50181871234960596</v>
      </c>
      <c r="X374" s="412">
        <v>0.35926445941318602</v>
      </c>
      <c r="Y374" s="412">
        <v>0.314368000082201</v>
      </c>
      <c r="Z374" s="412">
        <v>0.35998519925991601</v>
      </c>
    </row>
    <row r="375" spans="1:26" x14ac:dyDescent="0.3">
      <c r="A375" s="3" t="s">
        <v>58</v>
      </c>
      <c r="C375" s="408">
        <v>0.366655410534382</v>
      </c>
      <c r="D375" s="408">
        <v>0.37397635195759799</v>
      </c>
      <c r="E375" s="408">
        <v>0.36101038835298699</v>
      </c>
      <c r="F375" s="408">
        <v>0.353320933106683</v>
      </c>
      <c r="G375" s="408">
        <v>0.35933841184658399</v>
      </c>
      <c r="J375" s="409">
        <v>0.32899418119769003</v>
      </c>
      <c r="K375" s="409">
        <v>0.27107820263300503</v>
      </c>
      <c r="N375" s="410">
        <v>0.34968113167706599</v>
      </c>
      <c r="O375" s="410">
        <v>0.32332135547167101</v>
      </c>
      <c r="P375" s="410">
        <v>0.40476223578688197</v>
      </c>
      <c r="Q375" s="410">
        <v>0.42047667173403402</v>
      </c>
      <c r="T375" s="411">
        <v>0.32186315478935901</v>
      </c>
      <c r="U375" s="411">
        <v>0.49488382171939999</v>
      </c>
      <c r="X375" s="412">
        <v>0.378213006850591</v>
      </c>
      <c r="Y375" s="412">
        <v>0.37635605643643799</v>
      </c>
      <c r="Z375" s="412">
        <v>0.44180001727353302</v>
      </c>
    </row>
    <row r="376" spans="1:26" x14ac:dyDescent="0.3">
      <c r="A376" s="3" t="s">
        <v>59</v>
      </c>
      <c r="C376" s="408">
        <v>0.40666224089316899</v>
      </c>
      <c r="D376" s="408">
        <v>0.38341530255377299</v>
      </c>
      <c r="E376" s="408">
        <v>0.39705906806880298</v>
      </c>
      <c r="F376" s="408">
        <v>0.38709576770467902</v>
      </c>
      <c r="G376" s="408">
        <v>0.308122992522671</v>
      </c>
      <c r="J376" s="409">
        <v>0.36508667019906998</v>
      </c>
      <c r="K376" s="409">
        <v>0.25054776471946899</v>
      </c>
      <c r="N376" s="410">
        <v>0.35666776767461</v>
      </c>
      <c r="O376" s="410">
        <v>0.26585059068435402</v>
      </c>
      <c r="P376" s="410">
        <v>0.44748143749569902</v>
      </c>
      <c r="Q376" s="410">
        <v>0.42752673492842103</v>
      </c>
      <c r="T376" s="411">
        <v>0.32186315478935901</v>
      </c>
      <c r="U376" s="411">
        <v>0.48794893108919402</v>
      </c>
      <c r="X376" s="412">
        <v>0.39716155428799499</v>
      </c>
      <c r="Y376" s="412">
        <v>0.38078377474745501</v>
      </c>
      <c r="Z376" s="412">
        <v>0.40498334916740503</v>
      </c>
    </row>
    <row r="380" spans="1:26" x14ac:dyDescent="0.3">
      <c r="A380" s="1" t="s">
        <v>120</v>
      </c>
      <c r="C380" s="1" t="s">
        <v>36</v>
      </c>
      <c r="D380" s="1" t="s">
        <v>37</v>
      </c>
      <c r="E380" s="1" t="s">
        <v>38</v>
      </c>
      <c r="F380" s="1" t="s">
        <v>39</v>
      </c>
      <c r="G380" s="1" t="s">
        <v>40</v>
      </c>
      <c r="J380" s="1" t="s">
        <v>41</v>
      </c>
      <c r="K380" s="1" t="s">
        <v>42</v>
      </c>
      <c r="N380" s="1" t="s">
        <v>43</v>
      </c>
      <c r="O380" s="1" t="s">
        <v>25</v>
      </c>
      <c r="P380" s="1" t="s">
        <v>26</v>
      </c>
      <c r="Q380" s="1" t="s">
        <v>27</v>
      </c>
      <c r="T380" s="1" t="s">
        <v>28</v>
      </c>
      <c r="U380" s="1" t="s">
        <v>44</v>
      </c>
      <c r="X380" s="1" t="s">
        <v>30</v>
      </c>
      <c r="Y380" s="1" t="s">
        <v>45</v>
      </c>
      <c r="Z380" s="1" t="s">
        <v>32</v>
      </c>
    </row>
    <row r="381" spans="1:26" x14ac:dyDescent="0.3">
      <c r="A381" s="2" t="s">
        <v>46</v>
      </c>
    </row>
    <row r="382" spans="1:26" x14ac:dyDescent="0.3">
      <c r="A382" s="3" t="s">
        <v>50</v>
      </c>
      <c r="C382" s="408">
        <v>0.249250044351813</v>
      </c>
      <c r="D382" s="408">
        <v>0.24899266080448501</v>
      </c>
      <c r="E382" s="408">
        <v>0.249632540208514</v>
      </c>
      <c r="F382" s="408">
        <v>0.25664108607542202</v>
      </c>
      <c r="G382" s="408">
        <v>0.35547476119920401</v>
      </c>
      <c r="J382" s="409">
        <v>0.24225515430285099</v>
      </c>
      <c r="K382" s="409">
        <v>0.363296262667474</v>
      </c>
      <c r="N382" s="410">
        <v>0.274571970544019</v>
      </c>
      <c r="O382" s="410">
        <v>0.48014622213532798</v>
      </c>
      <c r="P382" s="410">
        <v>0.18999627810431</v>
      </c>
      <c r="Q382" s="410">
        <v>0.240001720997325</v>
      </c>
      <c r="T382" s="411">
        <v>0.30613130003656902</v>
      </c>
      <c r="U382" s="411">
        <v>0.80380748551019598</v>
      </c>
      <c r="X382" s="412">
        <v>0.24384623440223399</v>
      </c>
      <c r="Y382" s="412">
        <v>0.27260445930928001</v>
      </c>
      <c r="Z382" s="412">
        <v>0.23205568601777199</v>
      </c>
    </row>
    <row r="383" spans="1:26" x14ac:dyDescent="0.3">
      <c r="A383" s="3" t="s">
        <v>51</v>
      </c>
      <c r="C383" s="408">
        <v>0.24007739927976099</v>
      </c>
      <c r="D383" s="408">
        <v>0.23571843525757299</v>
      </c>
      <c r="E383" s="408">
        <v>0.24500723750727599</v>
      </c>
      <c r="F383" s="408">
        <v>0.25146692356377998</v>
      </c>
      <c r="G383" s="408">
        <v>0.34633183154935698</v>
      </c>
      <c r="J383" s="409">
        <v>0.25264865927699998</v>
      </c>
      <c r="K383" s="409">
        <v>0.36192655516348299</v>
      </c>
      <c r="N383" s="410">
        <v>0.284845635102697</v>
      </c>
      <c r="O383" s="410">
        <v>0.24007465998546301</v>
      </c>
      <c r="P383" s="410">
        <v>0.21439814934065701</v>
      </c>
      <c r="Q383" s="410">
        <v>0.25088037294269699</v>
      </c>
      <c r="T383" s="411">
        <v>0.30613130003656902</v>
      </c>
      <c r="U383" s="411">
        <v>0.29743160507870098</v>
      </c>
      <c r="X383" s="412">
        <v>0.26441157947230198</v>
      </c>
      <c r="Y383" s="412">
        <v>0.28050603783998301</v>
      </c>
      <c r="Z383" s="412">
        <v>0.27713125092769902</v>
      </c>
    </row>
    <row r="384" spans="1:26" x14ac:dyDescent="0.3">
      <c r="A384" s="3" t="s">
        <v>52</v>
      </c>
      <c r="C384" s="408">
        <v>0.23455425082515299</v>
      </c>
      <c r="D384" s="408">
        <v>0.238775200468857</v>
      </c>
      <c r="E384" s="408">
        <v>0.24159643990552701</v>
      </c>
      <c r="F384" s="408">
        <v>0.24669412062617099</v>
      </c>
      <c r="G384" s="408">
        <v>0.328787718217112</v>
      </c>
      <c r="J384" s="409">
        <v>0.26270437734822999</v>
      </c>
      <c r="K384" s="409">
        <v>0.36000373293715299</v>
      </c>
      <c r="N384" s="410">
        <v>0.29279943992231899</v>
      </c>
      <c r="O384" s="410">
        <v>0</v>
      </c>
      <c r="P384" s="410">
        <v>0.239791702036247</v>
      </c>
      <c r="Q384" s="410">
        <v>0.26175781873242898</v>
      </c>
      <c r="T384" s="411">
        <v>0.31870190897526801</v>
      </c>
      <c r="U384" s="411">
        <v>0.28715565711053198</v>
      </c>
      <c r="X384" s="412">
        <v>0.272637717500329</v>
      </c>
      <c r="Y384" s="412">
        <v>0.28544452442167301</v>
      </c>
      <c r="Z384" s="412">
        <v>0.322206815837625</v>
      </c>
    </row>
    <row r="385" spans="1:26" x14ac:dyDescent="0.3">
      <c r="A385" s="3" t="s">
        <v>53</v>
      </c>
      <c r="C385" s="408">
        <v>0.23871991339645601</v>
      </c>
      <c r="D385" s="408">
        <v>0.24819241348655999</v>
      </c>
      <c r="E385" s="408">
        <v>0.241341635891341</v>
      </c>
      <c r="F385" s="408">
        <v>0.24579579853406999</v>
      </c>
      <c r="G385" s="408">
        <v>0.33199906344482299</v>
      </c>
      <c r="J385" s="409">
        <v>0.274528863955255</v>
      </c>
      <c r="K385" s="409">
        <v>0.35826111254758902</v>
      </c>
      <c r="N385" s="410">
        <v>0.30235505265700302</v>
      </c>
      <c r="O385" s="410">
        <v>0.17008474398339099</v>
      </c>
      <c r="P385" s="410">
        <v>0.2626667760916</v>
      </c>
      <c r="Q385" s="410">
        <v>0.30127325008373401</v>
      </c>
      <c r="T385" s="411">
        <v>0.31870190897526801</v>
      </c>
      <c r="U385" s="411">
        <v>0.22378731130681601</v>
      </c>
      <c r="X385" s="412">
        <v>0.29379064385811299</v>
      </c>
      <c r="Y385" s="412">
        <v>0.28840761637068701</v>
      </c>
      <c r="Z385" s="412">
        <v>0.36728238074755198</v>
      </c>
    </row>
    <row r="386" spans="1:26" x14ac:dyDescent="0.3">
      <c r="A386" s="3" t="s">
        <v>54</v>
      </c>
      <c r="C386" s="408">
        <v>0.25082680105125299</v>
      </c>
      <c r="D386" s="408">
        <v>0.26059823125318499</v>
      </c>
      <c r="E386" s="408">
        <v>0.24825972761338</v>
      </c>
      <c r="F386" s="408">
        <v>0.25634293751486498</v>
      </c>
      <c r="G386" s="408">
        <v>0.32949503186034901</v>
      </c>
      <c r="J386" s="409">
        <v>0.223863306034361</v>
      </c>
      <c r="K386" s="409">
        <v>0.35516427778443199</v>
      </c>
      <c r="N386" s="410">
        <v>0.31146878734615302</v>
      </c>
      <c r="O386" s="410">
        <v>0.29091285608661799</v>
      </c>
      <c r="P386" s="410">
        <v>0.28405582434979998</v>
      </c>
      <c r="Q386" s="410">
        <v>0.32054220141317202</v>
      </c>
      <c r="T386" s="411">
        <v>0.31870190897526801</v>
      </c>
      <c r="U386" s="411">
        <v>0.19809744138638999</v>
      </c>
      <c r="X386" s="412">
        <v>0.307892594763302</v>
      </c>
      <c r="Y386" s="412">
        <v>0.29532149758505299</v>
      </c>
      <c r="Z386" s="412">
        <v>0.41235794565747902</v>
      </c>
    </row>
    <row r="387" spans="1:26" x14ac:dyDescent="0.3">
      <c r="A387" s="3" t="s">
        <v>55</v>
      </c>
      <c r="C387" s="408">
        <v>0.23737596474261799</v>
      </c>
      <c r="D387" s="408">
        <v>0.26102811221676298</v>
      </c>
      <c r="E387" s="408">
        <v>0.24291661840393799</v>
      </c>
      <c r="F387" s="408">
        <v>0.24659488393363399</v>
      </c>
      <c r="G387" s="408">
        <v>0.30448185704814901</v>
      </c>
      <c r="J387" s="409">
        <v>0.23152321436495599</v>
      </c>
      <c r="K387" s="409">
        <v>0.35185199563202602</v>
      </c>
      <c r="N387" s="410">
        <v>0.32074822630237798</v>
      </c>
      <c r="O387" s="410">
        <v>0.41665396334843902</v>
      </c>
      <c r="P387" s="410">
        <v>0.310297586281225</v>
      </c>
      <c r="Q387" s="410">
        <v>0.31469430373248097</v>
      </c>
      <c r="T387" s="411">
        <v>0.31870190897526801</v>
      </c>
      <c r="U387" s="411">
        <v>0.1604189655031</v>
      </c>
      <c r="X387" s="412">
        <v>0.321994545668492</v>
      </c>
      <c r="Y387" s="412">
        <v>0.30421077343209502</v>
      </c>
      <c r="Z387" s="412">
        <v>0.42070527249265099</v>
      </c>
    </row>
    <row r="388" spans="1:26" x14ac:dyDescent="0.3">
      <c r="A388" s="3" t="s">
        <v>56</v>
      </c>
      <c r="C388" s="408">
        <v>0.28063976732615098</v>
      </c>
      <c r="D388" s="408">
        <v>0.27810503626113697</v>
      </c>
      <c r="E388" s="408">
        <v>0.28160862877776799</v>
      </c>
      <c r="F388" s="408">
        <v>0.28271481279702498</v>
      </c>
      <c r="G388" s="408">
        <v>0.285216799191016</v>
      </c>
      <c r="J388" s="409">
        <v>0.27485750604551901</v>
      </c>
      <c r="K388" s="409">
        <v>0.30343642872514198</v>
      </c>
      <c r="N388" s="410">
        <v>0.32947531770168498</v>
      </c>
      <c r="O388" s="410">
        <v>0.46813308045331697</v>
      </c>
      <c r="P388" s="410">
        <v>0.338965558433104</v>
      </c>
      <c r="Q388" s="410">
        <v>0.36412847402185999</v>
      </c>
      <c r="T388" s="411">
        <v>0.31870190897526801</v>
      </c>
      <c r="U388" s="411">
        <v>0.208944275352792</v>
      </c>
      <c r="X388" s="412">
        <v>0.33609649657368101</v>
      </c>
      <c r="Y388" s="412">
        <v>0.27655524857463099</v>
      </c>
      <c r="Z388" s="412">
        <v>0.248750339688115</v>
      </c>
    </row>
    <row r="389" spans="1:26" x14ac:dyDescent="0.3">
      <c r="A389" s="3" t="s">
        <v>57</v>
      </c>
      <c r="C389" s="408">
        <v>0.33216852549730103</v>
      </c>
      <c r="D389" s="408">
        <v>0.33477269679002603</v>
      </c>
      <c r="E389" s="408">
        <v>0.33525943794867402</v>
      </c>
      <c r="F389" s="408">
        <v>0.332447583922584</v>
      </c>
      <c r="G389" s="408">
        <v>0.28913034391393699</v>
      </c>
      <c r="J389" s="409">
        <v>0.326729690312696</v>
      </c>
      <c r="K389" s="409">
        <v>0.25658899885813902</v>
      </c>
      <c r="N389" s="410">
        <v>0.33847858287945098</v>
      </c>
      <c r="O389" s="410">
        <v>0.42679403977500402</v>
      </c>
      <c r="P389" s="410">
        <v>0.372606505783526</v>
      </c>
      <c r="Q389" s="410">
        <v>0.40311111125992299</v>
      </c>
      <c r="T389" s="411">
        <v>0.31870190897526801</v>
      </c>
      <c r="U389" s="411">
        <v>0.13929618356852799</v>
      </c>
      <c r="X389" s="412">
        <v>0.35019844747887102</v>
      </c>
      <c r="Y389" s="412">
        <v>0.32198932512617801</v>
      </c>
      <c r="Z389" s="412">
        <v>0.25375873578921798</v>
      </c>
    </row>
    <row r="390" spans="1:26" x14ac:dyDescent="0.3">
      <c r="A390" s="3" t="s">
        <v>58</v>
      </c>
      <c r="C390" s="408">
        <v>0.41878807916238497</v>
      </c>
      <c r="D390" s="408">
        <v>0.41472518123000202</v>
      </c>
      <c r="E390" s="408">
        <v>0.41103686158559399</v>
      </c>
      <c r="F390" s="408">
        <v>0.40505966845554098</v>
      </c>
      <c r="G390" s="408">
        <v>0.29515095133774999</v>
      </c>
      <c r="J390" s="409">
        <v>0.40744553520391902</v>
      </c>
      <c r="K390" s="409">
        <v>0.21015560628636901</v>
      </c>
      <c r="N390" s="410">
        <v>0.346100979164921</v>
      </c>
      <c r="O390" s="410">
        <v>0.15182803379841101</v>
      </c>
      <c r="P390" s="410">
        <v>0.40255887477434399</v>
      </c>
      <c r="Q390" s="410">
        <v>0.30732485291988099</v>
      </c>
      <c r="T390" s="411">
        <v>0.31870190897526801</v>
      </c>
      <c r="U390" s="411">
        <v>6.9648091784264093E-2</v>
      </c>
      <c r="X390" s="412">
        <v>0.36430039838405998</v>
      </c>
      <c r="Y390" s="412">
        <v>0.39804201848420201</v>
      </c>
      <c r="Z390" s="412">
        <v>0.27880071629473302</v>
      </c>
    </row>
    <row r="391" spans="1:26" x14ac:dyDescent="0.3">
      <c r="A391" s="3" t="s">
        <v>59</v>
      </c>
      <c r="C391" s="408">
        <v>0.53338060310249702</v>
      </c>
      <c r="D391" s="408">
        <v>0.51610768693958398</v>
      </c>
      <c r="E391" s="408">
        <v>0.52890966665301198</v>
      </c>
      <c r="F391" s="408">
        <v>0.51824997899348602</v>
      </c>
      <c r="G391" s="408">
        <v>0.28641224685250799</v>
      </c>
      <c r="J391" s="409">
        <v>0.53016301856998305</v>
      </c>
      <c r="K391" s="409">
        <v>0.164477448899114</v>
      </c>
      <c r="N391" s="410">
        <v>0.35145875046702801</v>
      </c>
      <c r="O391" s="410">
        <v>1.7625056210825999E-2</v>
      </c>
      <c r="P391" s="410">
        <v>0.44573730293004998</v>
      </c>
      <c r="Q391" s="410">
        <v>0.35896935660510199</v>
      </c>
      <c r="T391" s="411">
        <v>0.31870190897526801</v>
      </c>
      <c r="U391" s="411">
        <v>0</v>
      </c>
      <c r="X391" s="412">
        <v>0.37840234928924998</v>
      </c>
      <c r="Y391" s="412">
        <v>0.40495589969856699</v>
      </c>
      <c r="Z391" s="412">
        <v>0.28213964702880101</v>
      </c>
    </row>
    <row r="395" spans="1:26" ht="14.5" customHeight="1" x14ac:dyDescent="0.3">
      <c r="A395" s="4" t="s">
        <v>121</v>
      </c>
      <c r="C395" s="1" t="s">
        <v>36</v>
      </c>
      <c r="D395" s="1" t="s">
        <v>37</v>
      </c>
      <c r="E395" s="1" t="s">
        <v>38</v>
      </c>
      <c r="F395" s="1" t="s">
        <v>39</v>
      </c>
      <c r="G395" s="1" t="s">
        <v>40</v>
      </c>
      <c r="J395" s="1" t="s">
        <v>41</v>
      </c>
      <c r="K395" s="1" t="s">
        <v>42</v>
      </c>
      <c r="N395" s="1" t="s">
        <v>43</v>
      </c>
      <c r="O395" s="1" t="s">
        <v>25</v>
      </c>
      <c r="P395" s="1" t="s">
        <v>26</v>
      </c>
      <c r="Q395" s="1" t="s">
        <v>27</v>
      </c>
      <c r="T395" s="1" t="s">
        <v>28</v>
      </c>
      <c r="U395" s="1" t="s">
        <v>44</v>
      </c>
      <c r="X395" s="1" t="s">
        <v>30</v>
      </c>
      <c r="Y395" s="1" t="s">
        <v>45</v>
      </c>
      <c r="Z395" s="1" t="s">
        <v>32</v>
      </c>
    </row>
    <row r="396" spans="1:26" x14ac:dyDescent="0.3">
      <c r="A396" s="2" t="s">
        <v>46</v>
      </c>
    </row>
    <row r="397" spans="1:26" x14ac:dyDescent="0.3">
      <c r="A397" s="3" t="s">
        <v>50</v>
      </c>
      <c r="C397" s="408">
        <v>0.29649589053200298</v>
      </c>
      <c r="D397" s="408">
        <v>0.306498155453168</v>
      </c>
      <c r="E397" s="408">
        <v>0.30751936566015398</v>
      </c>
      <c r="F397" s="408">
        <v>0.31862393733875899</v>
      </c>
      <c r="G397" s="408">
        <v>0.26205285880310702</v>
      </c>
      <c r="J397" s="409">
        <v>0.30960385121311201</v>
      </c>
      <c r="K397" s="409">
        <v>0.31709533499848602</v>
      </c>
      <c r="N397" s="410">
        <v>0.261820668776377</v>
      </c>
      <c r="O397" s="410">
        <v>0</v>
      </c>
      <c r="P397" s="410">
        <v>0.190246429739441</v>
      </c>
      <c r="Q397" s="410">
        <v>0.17994250489738201</v>
      </c>
      <c r="T397" s="411">
        <v>0.316227766016838</v>
      </c>
      <c r="U397" s="411">
        <v>0.52493549551779894</v>
      </c>
      <c r="X397" s="412">
        <v>0.21339596275369499</v>
      </c>
      <c r="Y397" s="412">
        <v>0.28023943680892799</v>
      </c>
      <c r="Z397" s="412">
        <v>0.19383527720134</v>
      </c>
    </row>
    <row r="398" spans="1:26" x14ac:dyDescent="0.3">
      <c r="A398" s="3" t="s">
        <v>51</v>
      </c>
      <c r="C398" s="408">
        <v>0.30235465555732899</v>
      </c>
      <c r="D398" s="408">
        <v>0.30336010492720999</v>
      </c>
      <c r="E398" s="408">
        <v>0.30831635815155001</v>
      </c>
      <c r="F398" s="408">
        <v>0.31968947411357801</v>
      </c>
      <c r="G398" s="408">
        <v>0.25924284724528202</v>
      </c>
      <c r="J398" s="409">
        <v>0.32859303598392697</v>
      </c>
      <c r="K398" s="409">
        <v>0.31866686245793902</v>
      </c>
      <c r="N398" s="410">
        <v>0.27343313784020801</v>
      </c>
      <c r="O398" s="410">
        <v>0.152065141487739</v>
      </c>
      <c r="P398" s="410">
        <v>0.21561970380662901</v>
      </c>
      <c r="Q398" s="410">
        <v>0.207068797097896</v>
      </c>
      <c r="T398" s="411">
        <v>0.316227766016838</v>
      </c>
      <c r="U398" s="411">
        <v>0.47067533612533402</v>
      </c>
      <c r="X398" s="412">
        <v>0.23886580346945799</v>
      </c>
      <c r="Y398" s="412">
        <v>0.28114052824561298</v>
      </c>
      <c r="Z398" s="412">
        <v>0.224346385649699</v>
      </c>
    </row>
    <row r="399" spans="1:26" x14ac:dyDescent="0.3">
      <c r="A399" s="3" t="s">
        <v>52</v>
      </c>
      <c r="C399" s="408">
        <v>0.30995544034277001</v>
      </c>
      <c r="D399" s="408">
        <v>0.30647787340179899</v>
      </c>
      <c r="E399" s="408">
        <v>0.30804081060806299</v>
      </c>
      <c r="F399" s="408">
        <v>0.31620599174926201</v>
      </c>
      <c r="G399" s="408">
        <v>0.259187602565561</v>
      </c>
      <c r="J399" s="409">
        <v>0.34594021282709703</v>
      </c>
      <c r="K399" s="409">
        <v>0.31936884864029302</v>
      </c>
      <c r="N399" s="410">
        <v>0.28545069303417298</v>
      </c>
      <c r="O399" s="410">
        <v>0.12749380023086099</v>
      </c>
      <c r="P399" s="410">
        <v>0.242155938281435</v>
      </c>
      <c r="Q399" s="410">
        <v>0.23419558357762901</v>
      </c>
      <c r="T399" s="411">
        <v>0.316227766016838</v>
      </c>
      <c r="U399" s="411">
        <v>0.29359373066620498</v>
      </c>
      <c r="X399" s="412">
        <v>0.25332165901083697</v>
      </c>
      <c r="Y399" s="412">
        <v>0.282942711118982</v>
      </c>
      <c r="Z399" s="412">
        <v>0.25485749409805902</v>
      </c>
    </row>
    <row r="400" spans="1:26" x14ac:dyDescent="0.3">
      <c r="A400" s="3" t="s">
        <v>53</v>
      </c>
      <c r="C400" s="408">
        <v>0.31262220716954597</v>
      </c>
      <c r="D400" s="408">
        <v>0.31621915295486602</v>
      </c>
      <c r="E400" s="408">
        <v>0.30760461617171703</v>
      </c>
      <c r="F400" s="408">
        <v>0.31583355467021401</v>
      </c>
      <c r="G400" s="408">
        <v>0.25441008537850801</v>
      </c>
      <c r="J400" s="409">
        <v>0.36506538537410099</v>
      </c>
      <c r="K400" s="409">
        <v>0.32020279134934099</v>
      </c>
      <c r="N400" s="410">
        <v>0.29868350661853799</v>
      </c>
      <c r="O400" s="410">
        <v>0.24439094681891299</v>
      </c>
      <c r="P400" s="410">
        <v>0.26760453364853198</v>
      </c>
      <c r="Q400" s="410">
        <v>0.26537770659816301</v>
      </c>
      <c r="T400" s="411">
        <v>0.316227766016838</v>
      </c>
      <c r="U400" s="411">
        <v>0.11903585355091099</v>
      </c>
      <c r="X400" s="412">
        <v>0.26708914047881799</v>
      </c>
      <c r="Y400" s="412">
        <v>0.29195362548582898</v>
      </c>
      <c r="Z400" s="412">
        <v>0.28536860254641799</v>
      </c>
    </row>
    <row r="401" spans="1:26" x14ac:dyDescent="0.3">
      <c r="A401" s="3" t="s">
        <v>54</v>
      </c>
      <c r="C401" s="408">
        <v>0.30271755184236598</v>
      </c>
      <c r="D401" s="408">
        <v>0.31661702349517001</v>
      </c>
      <c r="E401" s="408">
        <v>0.30618140730286297</v>
      </c>
      <c r="F401" s="408">
        <v>0.31231775131939699</v>
      </c>
      <c r="G401" s="408">
        <v>0.32158444610276599</v>
      </c>
      <c r="J401" s="409">
        <v>0.25898859258915802</v>
      </c>
      <c r="K401" s="409">
        <v>0.32043487351751299</v>
      </c>
      <c r="N401" s="410">
        <v>0.31103863358761402</v>
      </c>
      <c r="O401" s="410">
        <v>0.33409892431798799</v>
      </c>
      <c r="P401" s="410">
        <v>0.287691365904091</v>
      </c>
      <c r="Q401" s="410">
        <v>0.30013018840554601</v>
      </c>
      <c r="T401" s="411">
        <v>0.316227766016838</v>
      </c>
      <c r="U401" s="411">
        <v>5.7625130517578803E-2</v>
      </c>
      <c r="X401" s="412">
        <v>0.29187060712118201</v>
      </c>
      <c r="Y401" s="412">
        <v>0.30096453985267602</v>
      </c>
      <c r="Z401" s="412">
        <v>0.301521542313196</v>
      </c>
    </row>
    <row r="402" spans="1:26" x14ac:dyDescent="0.3">
      <c r="A402" s="3" t="s">
        <v>55</v>
      </c>
      <c r="C402" s="408">
        <v>0.29932432007577803</v>
      </c>
      <c r="D402" s="408">
        <v>0.31634615816682898</v>
      </c>
      <c r="E402" s="408">
        <v>0.30615038697462499</v>
      </c>
      <c r="F402" s="408">
        <v>0.30773990920638</v>
      </c>
      <c r="G402" s="408">
        <v>0.32123939838962001</v>
      </c>
      <c r="J402" s="409">
        <v>0.27435502786494897</v>
      </c>
      <c r="K402" s="409">
        <v>0.320454909557915</v>
      </c>
      <c r="N402" s="410">
        <v>0.32487907636718</v>
      </c>
      <c r="O402" s="410">
        <v>0.38692357805023903</v>
      </c>
      <c r="P402" s="410">
        <v>0.311580899484734</v>
      </c>
      <c r="Q402" s="410">
        <v>0.30892418976104102</v>
      </c>
      <c r="T402" s="411">
        <v>0.316227766016838</v>
      </c>
      <c r="U402" s="411">
        <v>0</v>
      </c>
      <c r="X402" s="412">
        <v>0.31665207376354698</v>
      </c>
      <c r="Y402" s="412">
        <v>0.32259073433310698</v>
      </c>
      <c r="Z402" s="412">
        <v>0.38049147006188999</v>
      </c>
    </row>
    <row r="403" spans="1:26" x14ac:dyDescent="0.3">
      <c r="A403" s="3" t="s">
        <v>56</v>
      </c>
      <c r="C403" s="408">
        <v>0.31191437065538002</v>
      </c>
      <c r="D403" s="408">
        <v>0.30907649455514402</v>
      </c>
      <c r="E403" s="408">
        <v>0.30816996947442599</v>
      </c>
      <c r="F403" s="408">
        <v>0.30778117150319201</v>
      </c>
      <c r="G403" s="408">
        <v>0.31143715861014198</v>
      </c>
      <c r="J403" s="409">
        <v>0.28604507214713798</v>
      </c>
      <c r="K403" s="409">
        <v>0.32107192094242198</v>
      </c>
      <c r="N403" s="410">
        <v>0.33547883010567697</v>
      </c>
      <c r="O403" s="410">
        <v>0.42345182719229502</v>
      </c>
      <c r="P403" s="410">
        <v>0.33967040090952</v>
      </c>
      <c r="Q403" s="410">
        <v>0.37361669889115201</v>
      </c>
      <c r="T403" s="411">
        <v>0.316227766016838</v>
      </c>
      <c r="U403" s="411">
        <v>0.20063640333492799</v>
      </c>
      <c r="X403" s="412">
        <v>0.34143354040591101</v>
      </c>
      <c r="Y403" s="412">
        <v>0.32529400864316099</v>
      </c>
      <c r="Z403" s="412">
        <v>0.32126402425036998</v>
      </c>
    </row>
    <row r="404" spans="1:26" x14ac:dyDescent="0.3">
      <c r="A404" s="3" t="s">
        <v>57</v>
      </c>
      <c r="C404" s="408">
        <v>0.32478277502984798</v>
      </c>
      <c r="D404" s="408">
        <v>0.32476863294172897</v>
      </c>
      <c r="E404" s="408">
        <v>0.32269279537002399</v>
      </c>
      <c r="F404" s="408">
        <v>0.30970922155060998</v>
      </c>
      <c r="G404" s="408">
        <v>0.33927355610170701</v>
      </c>
      <c r="J404" s="409">
        <v>0.30497928169001798</v>
      </c>
      <c r="K404" s="409">
        <v>0.31208101975046698</v>
      </c>
      <c r="N404" s="410">
        <v>0.34229777996292698</v>
      </c>
      <c r="O404" s="410">
        <v>0.45564413552076299</v>
      </c>
      <c r="P404" s="410">
        <v>0.371492066378941</v>
      </c>
      <c r="Q404" s="410">
        <v>0.41359947862805402</v>
      </c>
      <c r="T404" s="411">
        <v>0.316227766016838</v>
      </c>
      <c r="U404" s="411">
        <v>0.27088017557168498</v>
      </c>
      <c r="X404" s="412">
        <v>0.36621500704827598</v>
      </c>
      <c r="Y404" s="412">
        <v>0.33700819732006199</v>
      </c>
      <c r="Z404" s="412">
        <v>0.35895421703951902</v>
      </c>
    </row>
    <row r="405" spans="1:26" x14ac:dyDescent="0.3">
      <c r="A405" s="3" t="s">
        <v>58</v>
      </c>
      <c r="C405" s="408">
        <v>0.34133817562195601</v>
      </c>
      <c r="D405" s="408">
        <v>0.32943470813368297</v>
      </c>
      <c r="E405" s="408">
        <v>0.33654296587337601</v>
      </c>
      <c r="F405" s="408">
        <v>0.32173961705318299</v>
      </c>
      <c r="G405" s="408">
        <v>0.38073894445152601</v>
      </c>
      <c r="J405" s="409">
        <v>0.32642959322634102</v>
      </c>
      <c r="K405" s="409">
        <v>0.308049097251896</v>
      </c>
      <c r="N405" s="410">
        <v>0.35262747628133501</v>
      </c>
      <c r="O405" s="410">
        <v>0.35675195361922302</v>
      </c>
      <c r="P405" s="410">
        <v>0.39909153760413801</v>
      </c>
      <c r="Q405" s="410">
        <v>0.37658191722651102</v>
      </c>
      <c r="T405" s="411">
        <v>0.316227766016838</v>
      </c>
      <c r="U405" s="411">
        <v>0.34112394780844202</v>
      </c>
      <c r="X405" s="412">
        <v>0.39099647369064</v>
      </c>
      <c r="Y405" s="412">
        <v>0.36043657467386297</v>
      </c>
      <c r="Z405" s="412">
        <v>0.37690192789149501</v>
      </c>
    </row>
    <row r="406" spans="1:26" x14ac:dyDescent="0.3">
      <c r="A406" s="3" t="s">
        <v>59</v>
      </c>
      <c r="C406" s="408">
        <v>0.35545420133990002</v>
      </c>
      <c r="D406" s="408">
        <v>0.332049522143402</v>
      </c>
      <c r="E406" s="408">
        <v>0.347890026270959</v>
      </c>
      <c r="F406" s="408">
        <v>0.33185644650590401</v>
      </c>
      <c r="G406" s="408">
        <v>0.41054310367028302</v>
      </c>
      <c r="J406" s="409">
        <v>0.345671098398249</v>
      </c>
      <c r="K406" s="409">
        <v>0.30435151613531303</v>
      </c>
      <c r="N406" s="410">
        <v>0.36005405533378498</v>
      </c>
      <c r="O406" s="410">
        <v>0.35407295530756999</v>
      </c>
      <c r="P406" s="410">
        <v>0.44108659406547901</v>
      </c>
      <c r="Q406" s="410">
        <v>0.40185833059368098</v>
      </c>
      <c r="T406" s="411">
        <v>0.316227766016838</v>
      </c>
      <c r="U406" s="411">
        <v>0.411367720045199</v>
      </c>
      <c r="X406" s="412">
        <v>0.41577794033300502</v>
      </c>
      <c r="Y406" s="412">
        <v>0.36494203185728602</v>
      </c>
      <c r="Z406" s="412">
        <v>0.39484963874347101</v>
      </c>
    </row>
    <row r="410" spans="1:26" x14ac:dyDescent="0.3">
      <c r="A410" s="1" t="s">
        <v>122</v>
      </c>
      <c r="C410" s="1" t="s">
        <v>36</v>
      </c>
      <c r="D410" s="1" t="s">
        <v>37</v>
      </c>
      <c r="E410" s="1" t="s">
        <v>38</v>
      </c>
      <c r="F410" s="1" t="s">
        <v>39</v>
      </c>
      <c r="G410" s="1" t="s">
        <v>40</v>
      </c>
      <c r="J410" s="1" t="s">
        <v>41</v>
      </c>
      <c r="K410" s="1" t="s">
        <v>42</v>
      </c>
      <c r="N410" s="1" t="s">
        <v>43</v>
      </c>
      <c r="O410" s="1" t="s">
        <v>25</v>
      </c>
      <c r="P410" s="1" t="s">
        <v>26</v>
      </c>
      <c r="Q410" s="1" t="s">
        <v>27</v>
      </c>
      <c r="T410" s="1" t="s">
        <v>28</v>
      </c>
      <c r="U410" s="1" t="s">
        <v>44</v>
      </c>
      <c r="X410" s="1" t="s">
        <v>30</v>
      </c>
      <c r="Y410" s="1" t="s">
        <v>45</v>
      </c>
      <c r="Z410" s="1" t="s">
        <v>32</v>
      </c>
    </row>
    <row r="411" spans="1:26" x14ac:dyDescent="0.3">
      <c r="A411" s="2" t="s">
        <v>46</v>
      </c>
    </row>
    <row r="412" spans="1:26" x14ac:dyDescent="0.3">
      <c r="A412" s="3" t="s">
        <v>50</v>
      </c>
      <c r="C412" s="408">
        <v>0.29871537029547401</v>
      </c>
      <c r="D412" s="408">
        <v>0.36944683120782201</v>
      </c>
      <c r="E412" s="408">
        <v>0.30449374702131699</v>
      </c>
      <c r="F412" s="408">
        <v>0.30256415002756598</v>
      </c>
      <c r="G412" s="408">
        <v>0.30859444366120897</v>
      </c>
      <c r="J412" s="409">
        <v>0.28994189521741998</v>
      </c>
      <c r="K412" s="409">
        <v>0.33026678826765898</v>
      </c>
      <c r="N412" s="410">
        <v>0.27633619855455699</v>
      </c>
      <c r="O412" s="410">
        <v>0</v>
      </c>
      <c r="P412" s="410">
        <v>0.18330605252829499</v>
      </c>
      <c r="Q412" s="410">
        <v>0.165180380291682</v>
      </c>
      <c r="T412" s="411">
        <v>0.30741401256374101</v>
      </c>
      <c r="U412" s="411">
        <v>0.41714183399633498</v>
      </c>
      <c r="X412" s="412">
        <v>0.25238211761810497</v>
      </c>
      <c r="Y412" s="412">
        <v>0.26762536995396902</v>
      </c>
      <c r="Z412" s="412">
        <v>0.12404560523385499</v>
      </c>
    </row>
    <row r="413" spans="1:26" x14ac:dyDescent="0.3">
      <c r="A413" s="3" t="s">
        <v>51</v>
      </c>
      <c r="C413" s="408">
        <v>0.30541190987457201</v>
      </c>
      <c r="D413" s="408">
        <v>0.275531812685198</v>
      </c>
      <c r="E413" s="408">
        <v>0.30664866022967502</v>
      </c>
      <c r="F413" s="408">
        <v>0.306791274788838</v>
      </c>
      <c r="G413" s="408">
        <v>0.30343742989318101</v>
      </c>
      <c r="J413" s="409">
        <v>0.27483462215812698</v>
      </c>
      <c r="K413" s="409">
        <v>0.32886901101260702</v>
      </c>
      <c r="N413" s="410">
        <v>0.284652272241465</v>
      </c>
      <c r="O413" s="410">
        <v>0.19645546670980099</v>
      </c>
      <c r="P413" s="410">
        <v>0.21173647499003101</v>
      </c>
      <c r="Q413" s="410">
        <v>0.19590626200608899</v>
      </c>
      <c r="T413" s="411">
        <v>0.30741401256374101</v>
      </c>
      <c r="U413" s="411">
        <v>0.31482402565761097</v>
      </c>
      <c r="X413" s="412">
        <v>0.28792041102972399</v>
      </c>
      <c r="Y413" s="412">
        <v>0.26922791707944099</v>
      </c>
      <c r="Z413" s="412">
        <v>0.175536233821492</v>
      </c>
    </row>
    <row r="414" spans="1:26" x14ac:dyDescent="0.3">
      <c r="A414" s="3" t="s">
        <v>52</v>
      </c>
      <c r="C414" s="408">
        <v>0.31338003766273298</v>
      </c>
      <c r="D414" s="408">
        <v>0.27017882904475998</v>
      </c>
      <c r="E414" s="408">
        <v>0.30681055122204498</v>
      </c>
      <c r="F414" s="408">
        <v>0.30751222064755801</v>
      </c>
      <c r="G414" s="408">
        <v>0.30954828775637</v>
      </c>
      <c r="J414" s="409">
        <v>0.29638999969734497</v>
      </c>
      <c r="K414" s="409">
        <v>0.324628601664184</v>
      </c>
      <c r="N414" s="410">
        <v>0.29360360155723397</v>
      </c>
      <c r="O414" s="410">
        <v>0.26363309195868501</v>
      </c>
      <c r="P414" s="410">
        <v>0.238643763089771</v>
      </c>
      <c r="Q414" s="410">
        <v>0.226632339700993</v>
      </c>
      <c r="T414" s="411">
        <v>0.31839308444101799</v>
      </c>
      <c r="U414" s="411">
        <v>0.28334162309185001</v>
      </c>
      <c r="X414" s="412">
        <v>0.30117197806456503</v>
      </c>
      <c r="Y414" s="412">
        <v>0.31249668946720899</v>
      </c>
      <c r="Z414" s="412">
        <v>0.22702686240913</v>
      </c>
    </row>
    <row r="415" spans="1:26" x14ac:dyDescent="0.3">
      <c r="A415" s="3" t="s">
        <v>53</v>
      </c>
      <c r="C415" s="408">
        <v>0.30675282078793298</v>
      </c>
      <c r="D415" s="408">
        <v>0.31543490246102401</v>
      </c>
      <c r="E415" s="408">
        <v>0.30798953464409901</v>
      </c>
      <c r="F415" s="408">
        <v>0.30420251373196</v>
      </c>
      <c r="G415" s="408">
        <v>0.29859958084958299</v>
      </c>
      <c r="J415" s="409">
        <v>0.30370887620042403</v>
      </c>
      <c r="K415" s="409">
        <v>0.325559888729478</v>
      </c>
      <c r="N415" s="410">
        <v>0.29839689402955</v>
      </c>
      <c r="O415" s="410">
        <v>0.361492119765491</v>
      </c>
      <c r="P415" s="410">
        <v>0.25996577714130598</v>
      </c>
      <c r="Q415" s="410">
        <v>0.29938954469242601</v>
      </c>
      <c r="T415" s="411">
        <v>0.31839308444101799</v>
      </c>
      <c r="U415" s="411">
        <v>0.29908282437473099</v>
      </c>
      <c r="X415" s="412">
        <v>0.32827745609037601</v>
      </c>
      <c r="Y415" s="412">
        <v>0.32531706647099201</v>
      </c>
      <c r="Z415" s="412">
        <v>0.27851749099676798</v>
      </c>
    </row>
    <row r="416" spans="1:26" x14ac:dyDescent="0.3">
      <c r="A416" s="3" t="s">
        <v>54</v>
      </c>
      <c r="C416" s="408">
        <v>0.30841049373068002</v>
      </c>
      <c r="D416" s="408">
        <v>0.32256477452851201</v>
      </c>
      <c r="E416" s="408">
        <v>0.30711458287504301</v>
      </c>
      <c r="F416" s="408">
        <v>0.30835449013346999</v>
      </c>
      <c r="G416" s="408">
        <v>0.29504156218973598</v>
      </c>
      <c r="J416" s="409">
        <v>0.30632659857856298</v>
      </c>
      <c r="K416" s="409">
        <v>0.323311525964322</v>
      </c>
      <c r="N416" s="410">
        <v>0.30925399023190198</v>
      </c>
      <c r="O416" s="410">
        <v>0.38593748532330402</v>
      </c>
      <c r="P416" s="410">
        <v>0.28391797065833402</v>
      </c>
      <c r="Q416" s="410">
        <v>0.31603105785823499</v>
      </c>
      <c r="T416" s="411">
        <v>0.31839308444101799</v>
      </c>
      <c r="U416" s="411">
        <v>0.41714183399633498</v>
      </c>
      <c r="X416" s="412">
        <v>0.32887980004650502</v>
      </c>
      <c r="Y416" s="412">
        <v>0.34054126416298403</v>
      </c>
      <c r="Z416" s="412">
        <v>0.33000811958440601</v>
      </c>
    </row>
    <row r="417" spans="1:26" x14ac:dyDescent="0.3">
      <c r="A417" s="3" t="s">
        <v>55</v>
      </c>
      <c r="C417" s="408">
        <v>0.30148862717137098</v>
      </c>
      <c r="D417" s="408">
        <v>0.32210866159568402</v>
      </c>
      <c r="E417" s="408">
        <v>0.30540832505163101</v>
      </c>
      <c r="F417" s="408">
        <v>0.30567365431787102</v>
      </c>
      <c r="G417" s="408">
        <v>0.302892709862849</v>
      </c>
      <c r="J417" s="409">
        <v>0.30849200887973899</v>
      </c>
      <c r="K417" s="409">
        <v>0.32148598063147898</v>
      </c>
      <c r="N417" s="410">
        <v>0.32022658745768401</v>
      </c>
      <c r="O417" s="410">
        <v>0.37136085377057998</v>
      </c>
      <c r="P417" s="410">
        <v>0.31006513447115402</v>
      </c>
      <c r="Q417" s="410">
        <v>0.33297220441821201</v>
      </c>
      <c r="T417" s="411">
        <v>0.31839308444101799</v>
      </c>
      <c r="U417" s="411">
        <v>0.401400632713454</v>
      </c>
      <c r="X417" s="412">
        <v>0.32948214400263398</v>
      </c>
      <c r="Y417" s="412">
        <v>0.342143811288457</v>
      </c>
      <c r="Z417" s="412">
        <v>0.33937005205488502</v>
      </c>
    </row>
    <row r="418" spans="1:26" x14ac:dyDescent="0.3">
      <c r="A418" s="3" t="s">
        <v>56</v>
      </c>
      <c r="C418" s="408">
        <v>0.30978638260555302</v>
      </c>
      <c r="D418" s="408">
        <v>0.29596676709587999</v>
      </c>
      <c r="E418" s="408">
        <v>0.31335192626244601</v>
      </c>
      <c r="F418" s="408">
        <v>0.31109441481727501</v>
      </c>
      <c r="G418" s="408">
        <v>0.320064667459874</v>
      </c>
      <c r="J418" s="409">
        <v>0.32205850483312798</v>
      </c>
      <c r="K418" s="409">
        <v>0.313895174146537</v>
      </c>
      <c r="N418" s="410">
        <v>0.33073718058974899</v>
      </c>
      <c r="O418" s="410">
        <v>0.38347762287103099</v>
      </c>
      <c r="P418" s="410">
        <v>0.340573896704222</v>
      </c>
      <c r="Q418" s="410">
        <v>0.35061983505894101</v>
      </c>
      <c r="T418" s="411">
        <v>0.31839308444101799</v>
      </c>
      <c r="U418" s="411">
        <v>0.377788830789133</v>
      </c>
      <c r="X418" s="412">
        <v>0.330084487958763</v>
      </c>
      <c r="Y418" s="412">
        <v>0.32291324578278202</v>
      </c>
      <c r="Z418" s="412">
        <v>0.33937005205488502</v>
      </c>
    </row>
    <row r="419" spans="1:26" x14ac:dyDescent="0.3">
      <c r="A419" s="3" t="s">
        <v>57</v>
      </c>
      <c r="C419" s="408">
        <v>0.324522560317694</v>
      </c>
      <c r="D419" s="408">
        <v>0.31754532540500402</v>
      </c>
      <c r="E419" s="408">
        <v>0.31841016160364299</v>
      </c>
      <c r="F419" s="408">
        <v>0.317035569999707</v>
      </c>
      <c r="G419" s="408">
        <v>0.33167028135253801</v>
      </c>
      <c r="J419" s="409">
        <v>0.33792961280703898</v>
      </c>
      <c r="K419" s="409">
        <v>0.30529177948528402</v>
      </c>
      <c r="N419" s="410">
        <v>0.33945750785865902</v>
      </c>
      <c r="O419" s="410">
        <v>0.37150782539357902</v>
      </c>
      <c r="P419" s="410">
        <v>0.37681639758784602</v>
      </c>
      <c r="Q419" s="410">
        <v>0.38348475296065099</v>
      </c>
      <c r="T419" s="411">
        <v>0.31839308444101799</v>
      </c>
      <c r="U419" s="411">
        <v>0.251859220526089</v>
      </c>
      <c r="X419" s="412">
        <v>0.33068683191489201</v>
      </c>
      <c r="Y419" s="412">
        <v>0.32932343428467398</v>
      </c>
      <c r="Z419" s="412">
        <v>0.36511536634870401</v>
      </c>
    </row>
    <row r="420" spans="1:26" x14ac:dyDescent="0.3">
      <c r="A420" s="3" t="s">
        <v>58</v>
      </c>
      <c r="C420" s="408">
        <v>0.338062835939552</v>
      </c>
      <c r="D420" s="408">
        <v>0.33557592708022499</v>
      </c>
      <c r="E420" s="408">
        <v>0.33641691642869598</v>
      </c>
      <c r="F420" s="408">
        <v>0.33586694307696602</v>
      </c>
      <c r="G420" s="408">
        <v>0.34881453503406201</v>
      </c>
      <c r="J420" s="409">
        <v>0.350989446961124</v>
      </c>
      <c r="K420" s="409">
        <v>0.29677543439203602</v>
      </c>
      <c r="N420" s="410">
        <v>0.34696507438156299</v>
      </c>
      <c r="O420" s="410">
        <v>0.348081800148825</v>
      </c>
      <c r="P420" s="410">
        <v>0.40444387153287198</v>
      </c>
      <c r="Q420" s="410">
        <v>0.36715932812725799</v>
      </c>
      <c r="T420" s="411">
        <v>0.31839308444101799</v>
      </c>
      <c r="U420" s="411">
        <v>0.125929610263045</v>
      </c>
      <c r="X420" s="412">
        <v>0.33128917587102102</v>
      </c>
      <c r="Y420" s="412">
        <v>0.34935527335308503</v>
      </c>
      <c r="Z420" s="412">
        <v>0.395541646877763</v>
      </c>
    </row>
    <row r="421" spans="1:26" x14ac:dyDescent="0.3">
      <c r="A421" s="3" t="s">
        <v>59</v>
      </c>
      <c r="C421" s="408">
        <v>0.351577801895678</v>
      </c>
      <c r="D421" s="408">
        <v>0.32596149215085601</v>
      </c>
      <c r="E421" s="408">
        <v>0.35201629937150503</v>
      </c>
      <c r="F421" s="408">
        <v>0.35862842618255902</v>
      </c>
      <c r="G421" s="408">
        <v>0.33882396535322401</v>
      </c>
      <c r="J421" s="409">
        <v>0.36083031232520302</v>
      </c>
      <c r="K421" s="409">
        <v>0.28931568225493998</v>
      </c>
      <c r="N421" s="410">
        <v>0.35239362248273898</v>
      </c>
      <c r="O421" s="410">
        <v>0.26102791481826298</v>
      </c>
      <c r="P421" s="410">
        <v>0.44578883096564997</v>
      </c>
      <c r="Q421" s="410">
        <v>0.42165500878915702</v>
      </c>
      <c r="T421" s="411">
        <v>0.31839308444101799</v>
      </c>
      <c r="U421" s="411">
        <v>0</v>
      </c>
      <c r="X421" s="412">
        <v>0.33189151982714998</v>
      </c>
      <c r="Y421" s="412">
        <v>0.29086230327332502</v>
      </c>
      <c r="Z421" s="412">
        <v>0.44235130923016103</v>
      </c>
    </row>
    <row r="425" spans="1:26" x14ac:dyDescent="0.3">
      <c r="A425" s="1" t="s">
        <v>123</v>
      </c>
      <c r="C425" s="1" t="s">
        <v>36</v>
      </c>
      <c r="D425" s="1" t="s">
        <v>37</v>
      </c>
      <c r="E425" s="1" t="s">
        <v>38</v>
      </c>
      <c r="F425" s="1" t="s">
        <v>39</v>
      </c>
      <c r="G425" s="1" t="s">
        <v>40</v>
      </c>
      <c r="J425" s="1" t="s">
        <v>41</v>
      </c>
      <c r="K425" s="1" t="s">
        <v>42</v>
      </c>
      <c r="N425" s="1" t="s">
        <v>43</v>
      </c>
      <c r="O425" s="1" t="s">
        <v>25</v>
      </c>
      <c r="P425" s="1" t="s">
        <v>26</v>
      </c>
      <c r="Q425" s="1" t="s">
        <v>27</v>
      </c>
      <c r="T425" s="1" t="s">
        <v>28</v>
      </c>
      <c r="U425" s="1" t="s">
        <v>44</v>
      </c>
      <c r="X425" s="1" t="s">
        <v>30</v>
      </c>
      <c r="Y425" s="1" t="s">
        <v>45</v>
      </c>
      <c r="Z425" s="1" t="s">
        <v>32</v>
      </c>
    </row>
    <row r="426" spans="1:26" x14ac:dyDescent="0.3">
      <c r="A426" s="2" t="s">
        <v>46</v>
      </c>
    </row>
    <row r="427" spans="1:26" x14ac:dyDescent="0.3">
      <c r="A427" s="3" t="s">
        <v>50</v>
      </c>
      <c r="C427" s="408">
        <v>0.30556081223218201</v>
      </c>
      <c r="D427" s="408">
        <v>0.289366551345487</v>
      </c>
      <c r="E427" s="408">
        <v>0.31233840782675498</v>
      </c>
      <c r="F427" s="408">
        <v>0.33446199117663999</v>
      </c>
      <c r="G427" s="408">
        <v>0.29697070792649299</v>
      </c>
      <c r="J427" s="409">
        <v>0.34440036292548099</v>
      </c>
      <c r="K427" s="409">
        <v>0.3419565934312</v>
      </c>
      <c r="N427" s="410">
        <v>0.27217415826840402</v>
      </c>
      <c r="O427" s="410">
        <v>0</v>
      </c>
      <c r="P427" s="410">
        <v>0.19556318472803899</v>
      </c>
      <c r="Q427" s="410">
        <v>0.173934394090761</v>
      </c>
      <c r="T427" s="411">
        <v>0.30193905416328998</v>
      </c>
      <c r="U427" s="411">
        <v>0.179095114406743</v>
      </c>
      <c r="X427" s="412">
        <v>0.25158809763629902</v>
      </c>
      <c r="Y427" s="412">
        <v>0.31120097204914998</v>
      </c>
      <c r="Z427" s="412">
        <v>0.34804066514240001</v>
      </c>
    </row>
    <row r="428" spans="1:26" x14ac:dyDescent="0.3">
      <c r="A428" s="3" t="s">
        <v>51</v>
      </c>
      <c r="C428" s="408">
        <v>0.303052051206882</v>
      </c>
      <c r="D428" s="408">
        <v>0.292512573221337</v>
      </c>
      <c r="E428" s="408">
        <v>0.30339727235936098</v>
      </c>
      <c r="F428" s="408">
        <v>0.319669847600069</v>
      </c>
      <c r="G428" s="408">
        <v>0.30028161844297602</v>
      </c>
      <c r="J428" s="409">
        <v>0.349516480048154</v>
      </c>
      <c r="K428" s="409">
        <v>0.33963499268938702</v>
      </c>
      <c r="N428" s="410">
        <v>0.28116681374198299</v>
      </c>
      <c r="O428" s="410">
        <v>0.21700528115415099</v>
      </c>
      <c r="P428" s="410">
        <v>0.21931648826974001</v>
      </c>
      <c r="Q428" s="410">
        <v>0.212697943105605</v>
      </c>
      <c r="T428" s="411">
        <v>0.30193905416328998</v>
      </c>
      <c r="U428" s="411">
        <v>0.14924592867228501</v>
      </c>
      <c r="X428" s="412">
        <v>0.27281389247409998</v>
      </c>
      <c r="Y428" s="412">
        <v>0.29307276008512201</v>
      </c>
      <c r="Z428" s="412">
        <v>0.32834025013433998</v>
      </c>
    </row>
    <row r="429" spans="1:26" x14ac:dyDescent="0.3">
      <c r="A429" s="3" t="s">
        <v>52</v>
      </c>
      <c r="C429" s="408">
        <v>0.30458989402095898</v>
      </c>
      <c r="D429" s="408">
        <v>0.29162526769589397</v>
      </c>
      <c r="E429" s="408">
        <v>0.29691027045090701</v>
      </c>
      <c r="F429" s="408">
        <v>0.30690121173228002</v>
      </c>
      <c r="G429" s="408">
        <v>0.31079480743672999</v>
      </c>
      <c r="J429" s="409">
        <v>0.35300526598997101</v>
      </c>
      <c r="K429" s="409">
        <v>0.334873768719743</v>
      </c>
      <c r="N429" s="410">
        <v>0.29170258761043799</v>
      </c>
      <c r="O429" s="410">
        <v>0.22596045071415</v>
      </c>
      <c r="P429" s="410">
        <v>0.242733942193015</v>
      </c>
      <c r="Q429" s="410">
        <v>0.25079135209042303</v>
      </c>
      <c r="T429" s="411">
        <v>0.319700174996425</v>
      </c>
      <c r="U429" s="411">
        <v>0.132189251109737</v>
      </c>
      <c r="X429" s="412">
        <v>0.28155392564260701</v>
      </c>
      <c r="Y429" s="412">
        <v>0.29005139142445102</v>
      </c>
      <c r="Z429" s="412">
        <v>0.30863983512627902</v>
      </c>
    </row>
    <row r="430" spans="1:26" x14ac:dyDescent="0.3">
      <c r="A430" s="3" t="s">
        <v>53</v>
      </c>
      <c r="C430" s="408">
        <v>0.30038163636756599</v>
      </c>
      <c r="D430" s="408">
        <v>0.30497340371894199</v>
      </c>
      <c r="E430" s="408">
        <v>0.29743288691660802</v>
      </c>
      <c r="F430" s="408">
        <v>0.30583067413159498</v>
      </c>
      <c r="G430" s="408">
        <v>0.28383713577584302</v>
      </c>
      <c r="J430" s="409">
        <v>0.35974988063463098</v>
      </c>
      <c r="K430" s="409">
        <v>0.33302044801113301</v>
      </c>
      <c r="N430" s="410">
        <v>0.303196159103297</v>
      </c>
      <c r="O430" s="410">
        <v>0.26744718951976798</v>
      </c>
      <c r="P430" s="410">
        <v>0.263188076383151</v>
      </c>
      <c r="Q430" s="410">
        <v>0.28804280306800401</v>
      </c>
      <c r="T430" s="411">
        <v>0.319700174996425</v>
      </c>
      <c r="U430" s="411">
        <v>0.127925081719102</v>
      </c>
      <c r="X430" s="412">
        <v>0.30777402514812702</v>
      </c>
      <c r="Y430" s="412">
        <v>0.32630781535250702</v>
      </c>
      <c r="Z430" s="412">
        <v>0.28893942011821899</v>
      </c>
    </row>
    <row r="431" spans="1:26" x14ac:dyDescent="0.3">
      <c r="A431" s="3" t="s">
        <v>54</v>
      </c>
      <c r="C431" s="408">
        <v>0.29911099676507702</v>
      </c>
      <c r="D431" s="408">
        <v>0.32224076060819601</v>
      </c>
      <c r="E431" s="408">
        <v>0.29416251793111697</v>
      </c>
      <c r="F431" s="408">
        <v>0.30183812062008403</v>
      </c>
      <c r="G431" s="408">
        <v>0.299957183020784</v>
      </c>
      <c r="J431" s="409">
        <v>0.25149755782098199</v>
      </c>
      <c r="K431" s="409">
        <v>0.32741935604528</v>
      </c>
      <c r="N431" s="410">
        <v>0.31256129143081202</v>
      </c>
      <c r="O431" s="410">
        <v>0.41298252384435502</v>
      </c>
      <c r="P431" s="410">
        <v>0.28434235955910298</v>
      </c>
      <c r="Q431" s="410">
        <v>0.311798384059777</v>
      </c>
      <c r="T431" s="411">
        <v>0.319700174996425</v>
      </c>
      <c r="U431" s="411">
        <v>0</v>
      </c>
      <c r="X431" s="412">
        <v>0.31651405831663398</v>
      </c>
      <c r="Y431" s="412">
        <v>0.32932918401317901</v>
      </c>
      <c r="Z431" s="412">
        <v>0.26923900511015902</v>
      </c>
    </row>
    <row r="432" spans="1:26" x14ac:dyDescent="0.3">
      <c r="A432" s="3" t="s">
        <v>55</v>
      </c>
      <c r="C432" s="408">
        <v>0.29837213954152297</v>
      </c>
      <c r="D432" s="408">
        <v>0.32194847845861901</v>
      </c>
      <c r="E432" s="408">
        <v>0.29753154229650802</v>
      </c>
      <c r="F432" s="408">
        <v>0.30350886678884198</v>
      </c>
      <c r="G432" s="408">
        <v>0.30666243998084602</v>
      </c>
      <c r="J432" s="409">
        <v>0.26203492343243101</v>
      </c>
      <c r="K432" s="409">
        <v>0.32305060074443498</v>
      </c>
      <c r="N432" s="410">
        <v>0.32432091781933903</v>
      </c>
      <c r="O432" s="410">
        <v>0.47850034291715898</v>
      </c>
      <c r="P432" s="410">
        <v>0.30992203192479201</v>
      </c>
      <c r="Q432" s="410">
        <v>0.35084403768448902</v>
      </c>
      <c r="T432" s="411">
        <v>0.319700174996425</v>
      </c>
      <c r="U432" s="411">
        <v>0.196151791969289</v>
      </c>
      <c r="X432" s="412">
        <v>0.32525409148514001</v>
      </c>
      <c r="Y432" s="412">
        <v>0.33235055267385</v>
      </c>
      <c r="Z432" s="412">
        <v>0.30601311312520502</v>
      </c>
    </row>
    <row r="433" spans="1:26" x14ac:dyDescent="0.3">
      <c r="A433" s="3" t="s">
        <v>56</v>
      </c>
      <c r="C433" s="408">
        <v>0.32856082108103002</v>
      </c>
      <c r="D433" s="408">
        <v>0.30637195778345</v>
      </c>
      <c r="E433" s="408">
        <v>0.31754135618434898</v>
      </c>
      <c r="F433" s="408">
        <v>0.32077921132169901</v>
      </c>
      <c r="G433" s="408">
        <v>0.30967284806722001</v>
      </c>
      <c r="J433" s="409">
        <v>0.27940066976135602</v>
      </c>
      <c r="K433" s="409">
        <v>0.30903778104591401</v>
      </c>
      <c r="N433" s="410">
        <v>0.33070623531537202</v>
      </c>
      <c r="O433" s="410">
        <v>0.36576109641864901</v>
      </c>
      <c r="P433" s="410">
        <v>0.33791161478488801</v>
      </c>
      <c r="Q433" s="410">
        <v>0.37499281267265699</v>
      </c>
      <c r="T433" s="411">
        <v>0.319700174996425</v>
      </c>
      <c r="U433" s="411">
        <v>0.33686938186030002</v>
      </c>
      <c r="X433" s="412">
        <v>0.33399412465364697</v>
      </c>
      <c r="Y433" s="412">
        <v>0.33839328999519303</v>
      </c>
      <c r="Z433" s="412">
        <v>0.30469975212466699</v>
      </c>
    </row>
    <row r="434" spans="1:26" x14ac:dyDescent="0.3">
      <c r="A434" s="3" t="s">
        <v>57</v>
      </c>
      <c r="C434" s="408">
        <v>0.32465649597829299</v>
      </c>
      <c r="D434" s="408">
        <v>0.32158817360092801</v>
      </c>
      <c r="E434" s="408">
        <v>0.32681500221745502</v>
      </c>
      <c r="F434" s="408">
        <v>0.30703639549218098</v>
      </c>
      <c r="G434" s="408">
        <v>0.33503092829739201</v>
      </c>
      <c r="J434" s="409">
        <v>0.29525281126534098</v>
      </c>
      <c r="K434" s="409">
        <v>0.29437283007294601</v>
      </c>
      <c r="N434" s="410">
        <v>0.33858146022714602</v>
      </c>
      <c r="O434" s="410">
        <v>0.36089625138835701</v>
      </c>
      <c r="P434" s="410">
        <v>0.37112510204701599</v>
      </c>
      <c r="Q434" s="410">
        <v>0.398990170744285</v>
      </c>
      <c r="T434" s="411">
        <v>0.319700174996425</v>
      </c>
      <c r="U434" s="411">
        <v>0.41788860028239799</v>
      </c>
      <c r="X434" s="412">
        <v>0.342734157822154</v>
      </c>
      <c r="Y434" s="412">
        <v>0.29005139142445102</v>
      </c>
      <c r="Z434" s="412">
        <v>0.34278722114025101</v>
      </c>
    </row>
    <row r="435" spans="1:26" x14ac:dyDescent="0.3">
      <c r="A435" s="3" t="s">
        <v>58</v>
      </c>
      <c r="C435" s="408">
        <v>0.34465105164436599</v>
      </c>
      <c r="D435" s="408">
        <v>0.35237809820669203</v>
      </c>
      <c r="E435" s="408">
        <v>0.34652663798587602</v>
      </c>
      <c r="F435" s="408">
        <v>0.320516882229678</v>
      </c>
      <c r="G435" s="408">
        <v>0.343864115922901</v>
      </c>
      <c r="J435" s="409">
        <v>0.31319596959433998</v>
      </c>
      <c r="K435" s="409">
        <v>0.28118095717873598</v>
      </c>
      <c r="N435" s="410">
        <v>0.34565852045191597</v>
      </c>
      <c r="O435" s="410">
        <v>0.30745527800172801</v>
      </c>
      <c r="P435" s="410">
        <v>0.400881706694661</v>
      </c>
      <c r="Q435" s="410">
        <v>0.34137154607429399</v>
      </c>
      <c r="T435" s="411">
        <v>0.319700174996425</v>
      </c>
      <c r="U435" s="411">
        <v>0.49890781870449602</v>
      </c>
      <c r="X435" s="412">
        <v>0.35147419099066002</v>
      </c>
      <c r="Y435" s="412">
        <v>0.31724370937049301</v>
      </c>
      <c r="Z435" s="412">
        <v>0.363800997148848</v>
      </c>
    </row>
    <row r="436" spans="1:26" x14ac:dyDescent="0.3">
      <c r="A436" s="3" t="s">
        <v>59</v>
      </c>
      <c r="C436" s="408">
        <v>0.34807497800109</v>
      </c>
      <c r="D436" s="408">
        <v>0.35171911398764599</v>
      </c>
      <c r="E436" s="408">
        <v>0.361932187280809</v>
      </c>
      <c r="F436" s="408">
        <v>0.33926391547706902</v>
      </c>
      <c r="G436" s="408">
        <v>0.36617035185518798</v>
      </c>
      <c r="J436" s="409">
        <v>0.331586988400911</v>
      </c>
      <c r="K436" s="409">
        <v>0.26811029623342397</v>
      </c>
      <c r="N436" s="410">
        <v>0.35140530619834598</v>
      </c>
      <c r="O436" s="410">
        <v>0.268792500674575</v>
      </c>
      <c r="P436" s="410">
        <v>0.442652348529676</v>
      </c>
      <c r="Q436" s="410">
        <v>0.376808151997019</v>
      </c>
      <c r="T436" s="411">
        <v>0.319700174996425</v>
      </c>
      <c r="U436" s="411">
        <v>0.57992703712659199</v>
      </c>
      <c r="X436" s="412">
        <v>0.36021422415916698</v>
      </c>
      <c r="Y436" s="412">
        <v>0.32932918401317901</v>
      </c>
      <c r="Z436" s="412">
        <v>0.28893942011821899</v>
      </c>
    </row>
    <row r="440" spans="1:26" x14ac:dyDescent="0.3">
      <c r="A440" s="1" t="s">
        <v>124</v>
      </c>
      <c r="C440" s="1" t="s">
        <v>36</v>
      </c>
      <c r="D440" s="1" t="s">
        <v>37</v>
      </c>
      <c r="E440" s="1" t="s">
        <v>38</v>
      </c>
      <c r="F440" s="1" t="s">
        <v>39</v>
      </c>
      <c r="G440" s="1" t="s">
        <v>40</v>
      </c>
      <c r="J440" s="1" t="s">
        <v>41</v>
      </c>
      <c r="K440" s="1" t="s">
        <v>42</v>
      </c>
      <c r="N440" s="1" t="s">
        <v>43</v>
      </c>
      <c r="O440" s="1" t="s">
        <v>25</v>
      </c>
      <c r="P440" s="1" t="s">
        <v>26</v>
      </c>
      <c r="Q440" s="1" t="s">
        <v>27</v>
      </c>
      <c r="T440" s="1" t="s">
        <v>28</v>
      </c>
      <c r="U440" s="1" t="s">
        <v>44</v>
      </c>
      <c r="X440" s="1" t="s">
        <v>30</v>
      </c>
      <c r="Y440" s="1" t="s">
        <v>45</v>
      </c>
      <c r="Z440" s="1" t="s">
        <v>32</v>
      </c>
    </row>
    <row r="441" spans="1:26" x14ac:dyDescent="0.3">
      <c r="A441" s="2" t="s">
        <v>46</v>
      </c>
    </row>
    <row r="442" spans="1:26" x14ac:dyDescent="0.3">
      <c r="A442" s="3" t="s">
        <v>50</v>
      </c>
      <c r="C442" s="408">
        <v>0.32912604328692102</v>
      </c>
      <c r="D442" s="408">
        <v>0.29930606913348001</v>
      </c>
      <c r="E442" s="408">
        <v>0.301232953977699</v>
      </c>
      <c r="F442" s="408">
        <v>0.33389708116816402</v>
      </c>
      <c r="G442" s="408">
        <v>0.29486786173898699</v>
      </c>
      <c r="J442" s="409">
        <v>0.280523207600336</v>
      </c>
      <c r="K442" s="409">
        <v>0.28661091457092103</v>
      </c>
      <c r="N442" s="410">
        <v>0.27291939542674098</v>
      </c>
      <c r="O442" s="410">
        <v>0</v>
      </c>
      <c r="P442" s="410">
        <v>0.19661357747657801</v>
      </c>
      <c r="Q442" s="410">
        <v>0.194756142729158</v>
      </c>
      <c r="T442" s="411">
        <v>0.27854300726557801</v>
      </c>
      <c r="U442" s="411">
        <v>0.64051118531701401</v>
      </c>
      <c r="X442" s="412">
        <v>0.25981112854637201</v>
      </c>
      <c r="Y442" s="412">
        <v>0.286560279016154</v>
      </c>
      <c r="Z442" s="412">
        <v>0.15556543846468401</v>
      </c>
    </row>
    <row r="443" spans="1:26" x14ac:dyDescent="0.3">
      <c r="A443" s="3" t="s">
        <v>51</v>
      </c>
      <c r="C443" s="408">
        <v>0.373912484616784</v>
      </c>
      <c r="D443" s="408">
        <v>0.35370048750226202</v>
      </c>
      <c r="E443" s="408">
        <v>0.30526667142305802</v>
      </c>
      <c r="F443" s="408">
        <v>0.34984761740505699</v>
      </c>
      <c r="G443" s="408">
        <v>0.32873039895564599</v>
      </c>
      <c r="J443" s="409">
        <v>0.308024658585003</v>
      </c>
      <c r="K443" s="409">
        <v>0.28310733933826199</v>
      </c>
      <c r="N443" s="410">
        <v>0.27736313049474698</v>
      </c>
      <c r="O443" s="410">
        <v>2.48658901830132E-2</v>
      </c>
      <c r="P443" s="410">
        <v>0.221359949577461</v>
      </c>
      <c r="Q443" s="410">
        <v>0.203255066874753</v>
      </c>
      <c r="T443" s="411">
        <v>0.27854300726557801</v>
      </c>
      <c r="U443" s="411">
        <v>0.494568474863606</v>
      </c>
      <c r="X443" s="412">
        <v>0.29198957107275703</v>
      </c>
      <c r="Y443" s="412">
        <v>0.28354385502651103</v>
      </c>
      <c r="Z443" s="412">
        <v>0.22331167779607899</v>
      </c>
    </row>
    <row r="444" spans="1:26" x14ac:dyDescent="0.3">
      <c r="A444" s="3" t="s">
        <v>52</v>
      </c>
      <c r="C444" s="408">
        <v>0.37818911000289201</v>
      </c>
      <c r="D444" s="408">
        <v>0.35765337540272302</v>
      </c>
      <c r="E444" s="408">
        <v>0.32589660034865298</v>
      </c>
      <c r="F444" s="408">
        <v>0.35641647540090199</v>
      </c>
      <c r="G444" s="408">
        <v>0.329226553654208</v>
      </c>
      <c r="J444" s="409">
        <v>0.33244169048316802</v>
      </c>
      <c r="K444" s="409">
        <v>0.27873812900469702</v>
      </c>
      <c r="N444" s="410">
        <v>0.28878106087782002</v>
      </c>
      <c r="O444" s="410">
        <v>4.9687992597222001E-2</v>
      </c>
      <c r="P444" s="410">
        <v>0.246107726584958</v>
      </c>
      <c r="Q444" s="410">
        <v>0.21175271635797999</v>
      </c>
      <c r="T444" s="411">
        <v>0.32496684180984098</v>
      </c>
      <c r="U444" s="411">
        <v>0.42255188503239199</v>
      </c>
      <c r="X444" s="412">
        <v>0.29973623316244302</v>
      </c>
      <c r="Y444" s="412">
        <v>0.27751100704722298</v>
      </c>
      <c r="Z444" s="412">
        <v>0.29105791712747298</v>
      </c>
    </row>
    <row r="445" spans="1:26" x14ac:dyDescent="0.3">
      <c r="A445" s="3" t="s">
        <v>53</v>
      </c>
      <c r="C445" s="408">
        <v>0.40809754375581198</v>
      </c>
      <c r="D445" s="408">
        <v>0.36011910540297898</v>
      </c>
      <c r="E445" s="408">
        <v>0.33115606650369001</v>
      </c>
      <c r="F445" s="408">
        <v>0.37049949903368101</v>
      </c>
      <c r="G445" s="408">
        <v>0.32280452840176499</v>
      </c>
      <c r="J445" s="409">
        <v>0.35206841558020402</v>
      </c>
      <c r="K445" s="409">
        <v>0.27274557658731602</v>
      </c>
      <c r="N445" s="410">
        <v>0.30106305085745</v>
      </c>
      <c r="O445" s="410">
        <v>8.76519340586248E-2</v>
      </c>
      <c r="P445" s="410">
        <v>0.26589058336488203</v>
      </c>
      <c r="Q445" s="410">
        <v>0.222789898309357</v>
      </c>
      <c r="T445" s="411">
        <v>0.32496684180984098</v>
      </c>
      <c r="U445" s="411">
        <v>0.25205806440925099</v>
      </c>
      <c r="X445" s="412">
        <v>0.32714749901825302</v>
      </c>
      <c r="Y445" s="412">
        <v>0.28203564303168899</v>
      </c>
      <c r="Z445" s="412">
        <v>0.35880415645886798</v>
      </c>
    </row>
    <row r="446" spans="1:26" x14ac:dyDescent="0.3">
      <c r="A446" s="3" t="s">
        <v>54</v>
      </c>
      <c r="C446" s="408">
        <v>0.33247697547673599</v>
      </c>
      <c r="D446" s="408">
        <v>0.35893920566243998</v>
      </c>
      <c r="E446" s="408">
        <v>0.37687200123956799</v>
      </c>
      <c r="F446" s="408">
        <v>0.36882596829547798</v>
      </c>
      <c r="G446" s="408">
        <v>0.30740176381172002</v>
      </c>
      <c r="J446" s="409">
        <v>0.35904478473922702</v>
      </c>
      <c r="K446" s="409">
        <v>0.26934029253657099</v>
      </c>
      <c r="N446" s="410">
        <v>0.31118489184568698</v>
      </c>
      <c r="O446" s="410">
        <v>0.30070342827291702</v>
      </c>
      <c r="P446" s="410">
        <v>0.28727747111355401</v>
      </c>
      <c r="Q446" s="410">
        <v>0.25253764542298501</v>
      </c>
      <c r="T446" s="411">
        <v>0.32496684180984098</v>
      </c>
      <c r="U446" s="411">
        <v>0.211685127685691</v>
      </c>
      <c r="X446" s="412">
        <v>0.32774339610207498</v>
      </c>
      <c r="Y446" s="412">
        <v>0.28354385502651103</v>
      </c>
      <c r="Z446" s="412">
        <v>0.42655039579026299</v>
      </c>
    </row>
    <row r="447" spans="1:26" x14ac:dyDescent="0.3">
      <c r="A447" s="3" t="s">
        <v>55</v>
      </c>
      <c r="C447" s="408">
        <v>0.31659648386682498</v>
      </c>
      <c r="D447" s="408">
        <v>0.35736038982880303</v>
      </c>
      <c r="E447" s="408">
        <v>0.37303636650261102</v>
      </c>
      <c r="F447" s="408">
        <v>0.35049387966826601</v>
      </c>
      <c r="G447" s="408">
        <v>0.30391974924639897</v>
      </c>
      <c r="J447" s="409">
        <v>0.36960391541847898</v>
      </c>
      <c r="K447" s="409">
        <v>0.26486053424045802</v>
      </c>
      <c r="N447" s="410">
        <v>0.32031923615214503</v>
      </c>
      <c r="O447" s="410">
        <v>0.39893691061269798</v>
      </c>
      <c r="P447" s="410">
        <v>0.31159861917028597</v>
      </c>
      <c r="Q447" s="410">
        <v>0.263485374699579</v>
      </c>
      <c r="T447" s="411">
        <v>0.32496684180984098</v>
      </c>
      <c r="U447" s="411">
        <v>0.19886399237483099</v>
      </c>
      <c r="X447" s="412">
        <v>0.328339293185897</v>
      </c>
      <c r="Y447" s="412">
        <v>0.33331485085563201</v>
      </c>
      <c r="Z447" s="412">
        <v>0.41651391588931602</v>
      </c>
    </row>
    <row r="448" spans="1:26" x14ac:dyDescent="0.3">
      <c r="A448" s="3" t="s">
        <v>56</v>
      </c>
      <c r="C448" s="408">
        <v>0.27375765684971598</v>
      </c>
      <c r="D448" s="408">
        <v>0.30821118230746303</v>
      </c>
      <c r="E448" s="408">
        <v>0.32821829037329298</v>
      </c>
      <c r="F448" s="408">
        <v>0.28920842521925999</v>
      </c>
      <c r="G448" s="408">
        <v>0.29691643410621299</v>
      </c>
      <c r="J448" s="409">
        <v>0.32656094344606501</v>
      </c>
      <c r="K448" s="409">
        <v>0.30540417175425399</v>
      </c>
      <c r="N448" s="410">
        <v>0.33334184864310901</v>
      </c>
      <c r="O448" s="410">
        <v>0.45661541823139601</v>
      </c>
      <c r="P448" s="410">
        <v>0.33781234288136203</v>
      </c>
      <c r="Q448" s="410">
        <v>0.35629154129538998</v>
      </c>
      <c r="T448" s="411">
        <v>0.32496684180984098</v>
      </c>
      <c r="U448" s="411">
        <v>0</v>
      </c>
      <c r="X448" s="412">
        <v>0.32893519026971901</v>
      </c>
      <c r="Y448" s="412">
        <v>0.30842935294107099</v>
      </c>
      <c r="Z448" s="412">
        <v>0.34124031663220999</v>
      </c>
    </row>
    <row r="449" spans="1:26" x14ac:dyDescent="0.3">
      <c r="A449" s="3" t="s">
        <v>57</v>
      </c>
      <c r="C449" s="408">
        <v>0.24239820353095101</v>
      </c>
      <c r="D449" s="408">
        <v>0.26922390086680897</v>
      </c>
      <c r="E449" s="408">
        <v>0.29104248914551301</v>
      </c>
      <c r="F449" s="408">
        <v>0.25042836117414302</v>
      </c>
      <c r="G449" s="408">
        <v>0.32074615712989402</v>
      </c>
      <c r="J449" s="409">
        <v>0.290789818212707</v>
      </c>
      <c r="K449" s="409">
        <v>0.34481551403299898</v>
      </c>
      <c r="N449" s="410">
        <v>0.34259963003478899</v>
      </c>
      <c r="O449" s="410">
        <v>0.547642914153606</v>
      </c>
      <c r="P449" s="410">
        <v>0.37017483504605297</v>
      </c>
      <c r="Q449" s="410">
        <v>0.40319343723808998</v>
      </c>
      <c r="T449" s="411">
        <v>0.32496684180984098</v>
      </c>
      <c r="U449" s="411">
        <v>3.6553875141601397E-2</v>
      </c>
      <c r="X449" s="412">
        <v>0.32953108735353998</v>
      </c>
      <c r="Y449" s="412">
        <v>0.360462666762426</v>
      </c>
      <c r="Z449" s="412">
        <v>0.24338463759797299</v>
      </c>
    </row>
    <row r="450" spans="1:26" x14ac:dyDescent="0.3">
      <c r="A450" s="3" t="s">
        <v>58</v>
      </c>
      <c r="C450" s="408">
        <v>0.222859325895258</v>
      </c>
      <c r="D450" s="408">
        <v>0.23908333667907</v>
      </c>
      <c r="E450" s="408">
        <v>0.26266486910260001</v>
      </c>
      <c r="F450" s="408">
        <v>0.22472964265023901</v>
      </c>
      <c r="G450" s="408">
        <v>0.32338049570266703</v>
      </c>
      <c r="J450" s="409">
        <v>0.27082557848580702</v>
      </c>
      <c r="K450" s="409">
        <v>0.38422675213474899</v>
      </c>
      <c r="N450" s="410">
        <v>0.34889492138113198</v>
      </c>
      <c r="O450" s="410">
        <v>0.25376216479027802</v>
      </c>
      <c r="P450" s="410">
        <v>0.39653495679698197</v>
      </c>
      <c r="Q450" s="410">
        <v>0.43371793596274699</v>
      </c>
      <c r="T450" s="411">
        <v>0.32496684180984098</v>
      </c>
      <c r="U450" s="411">
        <v>7.3107750283202794E-2</v>
      </c>
      <c r="X450" s="412">
        <v>0.33012698443736199</v>
      </c>
      <c r="Y450" s="412">
        <v>0.355183924780549</v>
      </c>
      <c r="Z450" s="412">
        <v>0.30611263697889501</v>
      </c>
    </row>
    <row r="451" spans="1:26" x14ac:dyDescent="0.3">
      <c r="A451" s="3" t="s">
        <v>59</v>
      </c>
      <c r="C451" s="408">
        <v>0.219440647140243</v>
      </c>
      <c r="D451" s="408">
        <v>0.21570778834396201</v>
      </c>
      <c r="E451" s="408">
        <v>0.239965801978308</v>
      </c>
      <c r="F451" s="408">
        <v>0.214660096208142</v>
      </c>
      <c r="G451" s="408">
        <v>0.331543228244566</v>
      </c>
      <c r="J451" s="409">
        <v>0.24877785073616501</v>
      </c>
      <c r="K451" s="409">
        <v>0.42793034979077599</v>
      </c>
      <c r="N451" s="410">
        <v>0.35340037499174998</v>
      </c>
      <c r="O451" s="410">
        <v>0.40847408860321099</v>
      </c>
      <c r="P451" s="410">
        <v>0.439394417492317</v>
      </c>
      <c r="Q451" s="410">
        <v>0.46418014578681099</v>
      </c>
      <c r="T451" s="411">
        <v>0.32496684180984098</v>
      </c>
      <c r="U451" s="411">
        <v>0.109661625424804</v>
      </c>
      <c r="X451" s="412">
        <v>0.33072288152118401</v>
      </c>
      <c r="Y451" s="412">
        <v>0.37177425672358999</v>
      </c>
      <c r="Z451" s="412">
        <v>0.29607615707794699</v>
      </c>
    </row>
  </sheetData>
  <mergeCells count="1">
    <mergeCell ref="A1:M3"/>
  </mergeCells>
  <phoneticPr fontId="28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450"/>
  <sheetViews>
    <sheetView workbookViewId="0">
      <selection activeCell="F6" sqref="F6"/>
    </sheetView>
  </sheetViews>
  <sheetFormatPr defaultColWidth="9" defaultRowHeight="14" x14ac:dyDescent="0.3"/>
  <sheetData>
    <row r="1" spans="1:7" x14ac:dyDescent="0.3">
      <c r="A1" s="443" t="s">
        <v>273</v>
      </c>
      <c r="B1" s="443"/>
      <c r="C1" s="443"/>
      <c r="D1" s="443"/>
      <c r="E1" s="443"/>
      <c r="F1" s="443"/>
    </row>
    <row r="2" spans="1:7" x14ac:dyDescent="0.3">
      <c r="A2" s="443"/>
      <c r="B2" s="443"/>
      <c r="C2" s="443"/>
      <c r="D2" s="443"/>
      <c r="E2" s="443"/>
      <c r="F2" s="443"/>
    </row>
    <row r="3" spans="1:7" x14ac:dyDescent="0.3">
      <c r="D3" s="436" t="s">
        <v>242</v>
      </c>
      <c r="E3" s="436"/>
      <c r="F3" s="436"/>
      <c r="G3" s="436"/>
    </row>
    <row r="4" spans="1:7" x14ac:dyDescent="0.3">
      <c r="A4" s="1" t="s">
        <v>35</v>
      </c>
      <c r="B4" t="s">
        <v>266</v>
      </c>
      <c r="D4" t="s">
        <v>267</v>
      </c>
      <c r="E4" t="s">
        <v>268</v>
      </c>
      <c r="F4" t="s">
        <v>269</v>
      </c>
      <c r="G4" t="s">
        <v>270</v>
      </c>
    </row>
    <row r="5" spans="1:7" x14ac:dyDescent="0.3">
      <c r="A5" s="2" t="s">
        <v>46</v>
      </c>
    </row>
    <row r="6" spans="1:7" x14ac:dyDescent="0.3">
      <c r="A6" s="3" t="s">
        <v>50</v>
      </c>
      <c r="B6">
        <v>0.119956377</v>
      </c>
    </row>
    <row r="7" spans="1:7" x14ac:dyDescent="0.3">
      <c r="A7" s="3" t="s">
        <v>51</v>
      </c>
      <c r="B7">
        <v>9.9926353999999995E-2</v>
      </c>
    </row>
    <row r="8" spans="1:7" x14ac:dyDescent="0.3">
      <c r="A8" s="3" t="s">
        <v>52</v>
      </c>
      <c r="B8">
        <v>8.7336286999999999E-2</v>
      </c>
    </row>
    <row r="9" spans="1:7" x14ac:dyDescent="0.3">
      <c r="A9" s="3" t="s">
        <v>53</v>
      </c>
      <c r="B9">
        <v>9.3170654000000006E-2</v>
      </c>
    </row>
    <row r="10" spans="1:7" x14ac:dyDescent="0.3">
      <c r="A10" s="3" t="s">
        <v>54</v>
      </c>
      <c r="B10">
        <v>9.2255356999999996E-2</v>
      </c>
      <c r="D10">
        <v>0.119956377</v>
      </c>
      <c r="E10">
        <v>8.7336286999999999E-2</v>
      </c>
      <c r="F10">
        <v>0.1</v>
      </c>
      <c r="G10">
        <v>9.3597290000000007E-3</v>
      </c>
    </row>
    <row r="11" spans="1:7" x14ac:dyDescent="0.3">
      <c r="A11" s="3" t="s">
        <v>55</v>
      </c>
      <c r="B11">
        <v>0.100962699</v>
      </c>
    </row>
    <row r="12" spans="1:7" x14ac:dyDescent="0.3">
      <c r="A12" s="3" t="s">
        <v>56</v>
      </c>
      <c r="B12">
        <v>9.6758601999999999E-2</v>
      </c>
    </row>
    <row r="13" spans="1:7" x14ac:dyDescent="0.3">
      <c r="A13" s="3" t="s">
        <v>57</v>
      </c>
      <c r="B13">
        <v>0.10727958</v>
      </c>
    </row>
    <row r="14" spans="1:7" x14ac:dyDescent="0.3">
      <c r="A14" s="3" t="s">
        <v>58</v>
      </c>
      <c r="B14">
        <v>9.5885890000000001E-2</v>
      </c>
    </row>
    <row r="15" spans="1:7" x14ac:dyDescent="0.3">
      <c r="A15" s="3" t="s">
        <v>59</v>
      </c>
      <c r="B15" s="407">
        <v>0.1064682</v>
      </c>
    </row>
    <row r="16" spans="1:7" x14ac:dyDescent="0.3">
      <c r="A16" s="1"/>
    </row>
    <row r="17" spans="1:7" x14ac:dyDescent="0.3">
      <c r="A17" s="1"/>
    </row>
    <row r="18" spans="1:7" x14ac:dyDescent="0.3">
      <c r="A18" s="1"/>
    </row>
    <row r="19" spans="1:7" x14ac:dyDescent="0.3">
      <c r="A19" s="1" t="s">
        <v>96</v>
      </c>
    </row>
    <row r="20" spans="1:7" x14ac:dyDescent="0.3">
      <c r="A20" s="2" t="s">
        <v>46</v>
      </c>
    </row>
    <row r="21" spans="1:7" x14ac:dyDescent="0.3">
      <c r="A21" s="3" t="s">
        <v>50</v>
      </c>
      <c r="B21">
        <v>5.0471861E-2</v>
      </c>
    </row>
    <row r="22" spans="1:7" x14ac:dyDescent="0.3">
      <c r="A22" s="3" t="s">
        <v>51</v>
      </c>
      <c r="B22">
        <v>5.20575E-2</v>
      </c>
    </row>
    <row r="23" spans="1:7" x14ac:dyDescent="0.3">
      <c r="A23" s="3" t="s">
        <v>52</v>
      </c>
      <c r="B23">
        <v>5.4220031000000002E-2</v>
      </c>
    </row>
    <row r="24" spans="1:7" x14ac:dyDescent="0.3">
      <c r="A24" s="3" t="s">
        <v>53</v>
      </c>
      <c r="B24">
        <v>6.4941985999999993E-2</v>
      </c>
    </row>
    <row r="25" spans="1:7" x14ac:dyDescent="0.3">
      <c r="A25" s="3" t="s">
        <v>54</v>
      </c>
      <c r="B25">
        <v>6.4287724000000004E-2</v>
      </c>
      <c r="D25">
        <v>0.22645779899999999</v>
      </c>
      <c r="E25">
        <v>5.0471861E-2</v>
      </c>
      <c r="F25">
        <v>0.1</v>
      </c>
      <c r="G25">
        <v>5.8583395000000003E-2</v>
      </c>
    </row>
    <row r="26" spans="1:7" x14ac:dyDescent="0.3">
      <c r="A26" s="3" t="s">
        <v>55</v>
      </c>
      <c r="B26">
        <v>7.6976704000000007E-2</v>
      </c>
    </row>
    <row r="27" spans="1:7" x14ac:dyDescent="0.3">
      <c r="A27" s="3" t="s">
        <v>56</v>
      </c>
      <c r="B27">
        <v>0.116737734</v>
      </c>
    </row>
    <row r="28" spans="1:7" x14ac:dyDescent="0.3">
      <c r="A28" s="3" t="s">
        <v>57</v>
      </c>
      <c r="B28">
        <v>0.13406379399999999</v>
      </c>
    </row>
    <row r="29" spans="1:7" x14ac:dyDescent="0.3">
      <c r="A29" s="3" t="s">
        <v>58</v>
      </c>
      <c r="B29">
        <v>0.159784864</v>
      </c>
    </row>
    <row r="30" spans="1:7" x14ac:dyDescent="0.3">
      <c r="A30" s="3" t="s">
        <v>59</v>
      </c>
      <c r="B30">
        <v>0.22645779899999999</v>
      </c>
    </row>
    <row r="31" spans="1:7" x14ac:dyDescent="0.3">
      <c r="A31" s="1"/>
    </row>
    <row r="32" spans="1:7" x14ac:dyDescent="0.3">
      <c r="A32" s="1"/>
    </row>
    <row r="33" spans="1:7" x14ac:dyDescent="0.3">
      <c r="A33" s="1"/>
    </row>
    <row r="34" spans="1:7" x14ac:dyDescent="0.3">
      <c r="A34" s="1" t="s">
        <v>97</v>
      </c>
    </row>
    <row r="35" spans="1:7" x14ac:dyDescent="0.3">
      <c r="A35" s="2" t="s">
        <v>46</v>
      </c>
    </row>
    <row r="36" spans="1:7" x14ac:dyDescent="0.3">
      <c r="A36" s="3" t="s">
        <v>50</v>
      </c>
      <c r="B36">
        <v>5.3657589999999998E-2</v>
      </c>
    </row>
    <row r="37" spans="1:7" x14ac:dyDescent="0.3">
      <c r="A37" s="3" t="s">
        <v>51</v>
      </c>
      <c r="B37">
        <v>6.0441685000000002E-2</v>
      </c>
    </row>
    <row r="38" spans="1:7" x14ac:dyDescent="0.3">
      <c r="A38" s="3" t="s">
        <v>52</v>
      </c>
      <c r="B38">
        <v>7.0666122999999997E-2</v>
      </c>
    </row>
    <row r="39" spans="1:7" x14ac:dyDescent="0.3">
      <c r="A39" s="3" t="s">
        <v>53</v>
      </c>
      <c r="B39">
        <v>8.0137917000000003E-2</v>
      </c>
    </row>
    <row r="40" spans="1:7" x14ac:dyDescent="0.3">
      <c r="A40" s="3" t="s">
        <v>54</v>
      </c>
      <c r="B40">
        <v>8.1656217000000003E-2</v>
      </c>
      <c r="D40">
        <v>0.17923106799999999</v>
      </c>
      <c r="E40">
        <v>5.3657589999999998E-2</v>
      </c>
      <c r="F40">
        <v>0.1</v>
      </c>
      <c r="G40">
        <v>4.1691731000000003E-2</v>
      </c>
    </row>
    <row r="41" spans="1:7" x14ac:dyDescent="0.3">
      <c r="A41" s="3" t="s">
        <v>55</v>
      </c>
      <c r="B41">
        <v>8.8765487000000004E-2</v>
      </c>
    </row>
    <row r="42" spans="1:7" x14ac:dyDescent="0.3">
      <c r="A42" s="3" t="s">
        <v>56</v>
      </c>
      <c r="B42">
        <v>9.9765077999999993E-2</v>
      </c>
    </row>
    <row r="43" spans="1:7" x14ac:dyDescent="0.3">
      <c r="A43" s="3" t="s">
        <v>57</v>
      </c>
      <c r="B43">
        <v>0.131315766</v>
      </c>
    </row>
    <row r="44" spans="1:7" x14ac:dyDescent="0.3">
      <c r="A44" s="3" t="s">
        <v>58</v>
      </c>
      <c r="B44">
        <v>0.15436306699999999</v>
      </c>
    </row>
    <row r="45" spans="1:7" x14ac:dyDescent="0.3">
      <c r="A45" s="3" t="s">
        <v>59</v>
      </c>
      <c r="B45">
        <v>0.17923106799999999</v>
      </c>
    </row>
    <row r="46" spans="1:7" x14ac:dyDescent="0.3">
      <c r="A46" s="1"/>
    </row>
    <row r="47" spans="1:7" x14ac:dyDescent="0.3">
      <c r="A47" s="1"/>
    </row>
    <row r="48" spans="1:7" x14ac:dyDescent="0.3">
      <c r="A48" s="1"/>
    </row>
    <row r="49" spans="1:7" x14ac:dyDescent="0.3">
      <c r="A49" s="1" t="s">
        <v>98</v>
      </c>
    </row>
    <row r="50" spans="1:7" x14ac:dyDescent="0.3">
      <c r="A50" s="2" t="s">
        <v>46</v>
      </c>
    </row>
    <row r="51" spans="1:7" x14ac:dyDescent="0.3">
      <c r="A51" s="3" t="s">
        <v>50</v>
      </c>
      <c r="B51">
        <v>4.7607626E-2</v>
      </c>
    </row>
    <row r="52" spans="1:7" x14ac:dyDescent="0.3">
      <c r="A52" s="3" t="s">
        <v>51</v>
      </c>
      <c r="B52">
        <v>4.1533735000000002E-2</v>
      </c>
    </row>
    <row r="53" spans="1:7" x14ac:dyDescent="0.3">
      <c r="A53" s="3" t="s">
        <v>52</v>
      </c>
      <c r="B53">
        <v>3.6787719000000003E-2</v>
      </c>
    </row>
    <row r="54" spans="1:7" x14ac:dyDescent="0.3">
      <c r="A54" s="3" t="s">
        <v>53</v>
      </c>
      <c r="B54">
        <v>5.3361100000000002E-2</v>
      </c>
    </row>
    <row r="55" spans="1:7" x14ac:dyDescent="0.3">
      <c r="A55" s="3" t="s">
        <v>54</v>
      </c>
      <c r="B55">
        <v>6.5667781999999994E-2</v>
      </c>
      <c r="D55">
        <v>0.26787882299999999</v>
      </c>
      <c r="E55">
        <v>3.6787719000000003E-2</v>
      </c>
      <c r="F55">
        <v>0.1</v>
      </c>
      <c r="G55">
        <v>7.5983171000000002E-2</v>
      </c>
    </row>
    <row r="56" spans="1:7" x14ac:dyDescent="0.3">
      <c r="A56" s="3" t="s">
        <v>55</v>
      </c>
      <c r="B56">
        <v>7.3228838000000004E-2</v>
      </c>
    </row>
    <row r="57" spans="1:7" x14ac:dyDescent="0.3">
      <c r="A57" s="3" t="s">
        <v>56</v>
      </c>
      <c r="B57">
        <v>8.9578922000000005E-2</v>
      </c>
    </row>
    <row r="58" spans="1:7" x14ac:dyDescent="0.3">
      <c r="A58" s="3" t="s">
        <v>57</v>
      </c>
      <c r="B58">
        <v>0.132960419</v>
      </c>
    </row>
    <row r="59" spans="1:7" x14ac:dyDescent="0.3">
      <c r="A59" s="3" t="s">
        <v>58</v>
      </c>
      <c r="B59">
        <v>0.19139503199999999</v>
      </c>
    </row>
    <row r="60" spans="1:7" x14ac:dyDescent="0.3">
      <c r="A60" s="3" t="s">
        <v>59</v>
      </c>
      <c r="B60">
        <v>0.26787882299999999</v>
      </c>
    </row>
    <row r="61" spans="1:7" x14ac:dyDescent="0.3">
      <c r="A61" s="1"/>
    </row>
    <row r="62" spans="1:7" x14ac:dyDescent="0.3">
      <c r="A62" s="1"/>
    </row>
    <row r="63" spans="1:7" x14ac:dyDescent="0.3">
      <c r="A63" s="1"/>
    </row>
    <row r="64" spans="1:7" x14ac:dyDescent="0.3">
      <c r="A64" s="1" t="s">
        <v>99</v>
      </c>
    </row>
    <row r="65" spans="1:7" x14ac:dyDescent="0.3">
      <c r="A65" s="2" t="s">
        <v>46</v>
      </c>
    </row>
    <row r="66" spans="1:7" x14ac:dyDescent="0.3">
      <c r="A66" s="3" t="s">
        <v>50</v>
      </c>
      <c r="B66">
        <v>0.11805797699999999</v>
      </c>
    </row>
    <row r="67" spans="1:7" x14ac:dyDescent="0.3">
      <c r="A67" s="3" t="s">
        <v>51</v>
      </c>
      <c r="B67">
        <v>0.101853024</v>
      </c>
    </row>
    <row r="68" spans="1:7" x14ac:dyDescent="0.3">
      <c r="A68" s="3" t="s">
        <v>52</v>
      </c>
      <c r="B68">
        <v>9.1209999999999999E-2</v>
      </c>
    </row>
    <row r="69" spans="1:7" x14ac:dyDescent="0.3">
      <c r="A69" s="3" t="s">
        <v>53</v>
      </c>
      <c r="B69">
        <v>9.2087712000000002E-2</v>
      </c>
    </row>
    <row r="70" spans="1:7" x14ac:dyDescent="0.3">
      <c r="A70" s="3" t="s">
        <v>54</v>
      </c>
      <c r="B70">
        <v>8.8877940000000002E-2</v>
      </c>
      <c r="D70">
        <v>0.12274500000000001</v>
      </c>
      <c r="E70">
        <v>8.8877940000000002E-2</v>
      </c>
      <c r="F70">
        <v>0.1</v>
      </c>
      <c r="G70">
        <v>1.1633144E-2</v>
      </c>
    </row>
    <row r="71" spans="1:7" x14ac:dyDescent="0.3">
      <c r="A71" s="3" t="s">
        <v>55</v>
      </c>
      <c r="B71">
        <v>0.12274500000000001</v>
      </c>
    </row>
    <row r="72" spans="1:7" x14ac:dyDescent="0.3">
      <c r="A72" s="3" t="s">
        <v>56</v>
      </c>
      <c r="B72">
        <v>9.5315595000000003E-2</v>
      </c>
    </row>
    <row r="73" spans="1:7" x14ac:dyDescent="0.3">
      <c r="A73" s="3" t="s">
        <v>57</v>
      </c>
      <c r="B73">
        <v>0.102258497</v>
      </c>
    </row>
    <row r="74" spans="1:7" x14ac:dyDescent="0.3">
      <c r="A74" s="3" t="s">
        <v>58</v>
      </c>
      <c r="B74">
        <v>9.2465431000000001E-2</v>
      </c>
    </row>
    <row r="75" spans="1:7" x14ac:dyDescent="0.3">
      <c r="A75" s="3" t="s">
        <v>59</v>
      </c>
      <c r="B75">
        <v>9.5128824000000001E-2</v>
      </c>
    </row>
    <row r="76" spans="1:7" x14ac:dyDescent="0.3">
      <c r="A76" s="1"/>
    </row>
    <row r="77" spans="1:7" x14ac:dyDescent="0.3">
      <c r="A77" s="1"/>
    </row>
    <row r="78" spans="1:7" x14ac:dyDescent="0.3">
      <c r="A78" s="1"/>
    </row>
    <row r="79" spans="1:7" x14ac:dyDescent="0.3">
      <c r="A79" s="1" t="s">
        <v>100</v>
      </c>
    </row>
    <row r="80" spans="1:7" x14ac:dyDescent="0.3">
      <c r="A80" s="2" t="s">
        <v>46</v>
      </c>
    </row>
    <row r="81" spans="1:7" x14ac:dyDescent="0.3">
      <c r="A81" s="3" t="s">
        <v>50</v>
      </c>
      <c r="B81">
        <v>9.0534033999999999E-2</v>
      </c>
    </row>
    <row r="82" spans="1:7" x14ac:dyDescent="0.3">
      <c r="A82" s="3" t="s">
        <v>51</v>
      </c>
      <c r="B82">
        <v>9.8933223000000001E-2</v>
      </c>
    </row>
    <row r="83" spans="1:7" x14ac:dyDescent="0.3">
      <c r="A83" s="3" t="s">
        <v>52</v>
      </c>
      <c r="B83">
        <v>8.9365456999999995E-2</v>
      </c>
    </row>
    <row r="84" spans="1:7" x14ac:dyDescent="0.3">
      <c r="A84" s="3" t="s">
        <v>53</v>
      </c>
      <c r="B84">
        <v>0.121981546</v>
      </c>
    </row>
    <row r="85" spans="1:7" x14ac:dyDescent="0.3">
      <c r="A85" s="3" t="s">
        <v>54</v>
      </c>
      <c r="B85">
        <v>8.2960600999999995E-2</v>
      </c>
      <c r="D85">
        <v>0.121981546</v>
      </c>
      <c r="E85">
        <v>8.2521332000000003E-2</v>
      </c>
      <c r="F85">
        <v>0.1</v>
      </c>
      <c r="G85">
        <v>1.4976646E-2</v>
      </c>
    </row>
    <row r="86" spans="1:7" x14ac:dyDescent="0.3">
      <c r="A86" s="3" t="s">
        <v>55</v>
      </c>
      <c r="B86">
        <v>9.1886792999999994E-2</v>
      </c>
    </row>
    <row r="87" spans="1:7" x14ac:dyDescent="0.3">
      <c r="A87" s="3" t="s">
        <v>56</v>
      </c>
      <c r="B87">
        <v>8.2521332000000003E-2</v>
      </c>
    </row>
    <row r="88" spans="1:7" x14ac:dyDescent="0.3">
      <c r="A88" s="3" t="s">
        <v>57</v>
      </c>
      <c r="B88">
        <v>0.109131011</v>
      </c>
    </row>
    <row r="89" spans="1:7" x14ac:dyDescent="0.3">
      <c r="A89" s="3" t="s">
        <v>58</v>
      </c>
      <c r="B89">
        <v>0.11122230299999999</v>
      </c>
    </row>
    <row r="90" spans="1:7" x14ac:dyDescent="0.3">
      <c r="A90" s="3" t="s">
        <v>59</v>
      </c>
      <c r="B90">
        <v>0.12146369899999999</v>
      </c>
    </row>
    <row r="91" spans="1:7" x14ac:dyDescent="0.3">
      <c r="A91" s="1"/>
    </row>
    <row r="92" spans="1:7" x14ac:dyDescent="0.3">
      <c r="A92" s="1"/>
    </row>
    <row r="93" spans="1:7" x14ac:dyDescent="0.3">
      <c r="A93" s="1"/>
    </row>
    <row r="94" spans="1:7" x14ac:dyDescent="0.3">
      <c r="A94" s="1" t="s">
        <v>101</v>
      </c>
    </row>
    <row r="95" spans="1:7" x14ac:dyDescent="0.3">
      <c r="A95" s="2" t="s">
        <v>46</v>
      </c>
    </row>
    <row r="96" spans="1:7" x14ac:dyDescent="0.3">
      <c r="A96" s="3" t="s">
        <v>50</v>
      </c>
      <c r="B96">
        <v>5.6560267999999997E-2</v>
      </c>
    </row>
    <row r="97" spans="1:7" x14ac:dyDescent="0.3">
      <c r="A97" s="3" t="s">
        <v>51</v>
      </c>
      <c r="B97">
        <v>4.4762720999999998E-2</v>
      </c>
    </row>
    <row r="98" spans="1:7" x14ac:dyDescent="0.3">
      <c r="A98" s="3" t="s">
        <v>52</v>
      </c>
      <c r="B98">
        <v>8.6033253000000004E-2</v>
      </c>
    </row>
    <row r="99" spans="1:7" x14ac:dyDescent="0.3">
      <c r="A99" s="3" t="s">
        <v>53</v>
      </c>
      <c r="B99">
        <v>0.10272147299999999</v>
      </c>
    </row>
    <row r="100" spans="1:7" x14ac:dyDescent="0.3">
      <c r="A100" s="3" t="s">
        <v>54</v>
      </c>
      <c r="B100">
        <v>0.115966604</v>
      </c>
      <c r="D100">
        <v>0.134486157</v>
      </c>
      <c r="E100">
        <v>4.4762720999999998E-2</v>
      </c>
      <c r="F100">
        <v>0.1</v>
      </c>
      <c r="G100">
        <v>3.0035235E-2</v>
      </c>
    </row>
    <row r="101" spans="1:7" x14ac:dyDescent="0.3">
      <c r="A101" s="3" t="s">
        <v>55</v>
      </c>
      <c r="B101">
        <v>0.11898615899999999</v>
      </c>
    </row>
    <row r="102" spans="1:7" x14ac:dyDescent="0.3">
      <c r="A102" s="3" t="s">
        <v>56</v>
      </c>
      <c r="B102">
        <v>9.3426334E-2</v>
      </c>
    </row>
    <row r="103" spans="1:7" x14ac:dyDescent="0.3">
      <c r="A103" s="3" t="s">
        <v>57</v>
      </c>
      <c r="B103">
        <v>0.120115469</v>
      </c>
    </row>
    <row r="104" spans="1:7" x14ac:dyDescent="0.3">
      <c r="A104" s="3" t="s">
        <v>58</v>
      </c>
      <c r="B104">
        <v>0.12694156100000001</v>
      </c>
    </row>
    <row r="105" spans="1:7" x14ac:dyDescent="0.3">
      <c r="A105" s="3" t="s">
        <v>59</v>
      </c>
      <c r="B105">
        <v>0.134486157</v>
      </c>
    </row>
    <row r="106" spans="1:7" x14ac:dyDescent="0.3">
      <c r="A106" s="1"/>
    </row>
    <row r="107" spans="1:7" x14ac:dyDescent="0.3">
      <c r="A107" s="1"/>
    </row>
    <row r="108" spans="1:7" x14ac:dyDescent="0.3">
      <c r="A108" s="1"/>
    </row>
    <row r="109" spans="1:7" x14ac:dyDescent="0.3">
      <c r="A109" s="1" t="s">
        <v>102</v>
      </c>
    </row>
    <row r="110" spans="1:7" x14ac:dyDescent="0.3">
      <c r="A110" s="2" t="s">
        <v>46</v>
      </c>
    </row>
    <row r="111" spans="1:7" x14ac:dyDescent="0.3">
      <c r="A111" s="3" t="s">
        <v>50</v>
      </c>
      <c r="B111">
        <v>4.7334793999999999E-2</v>
      </c>
    </row>
    <row r="112" spans="1:7" x14ac:dyDescent="0.3">
      <c r="A112" s="3" t="s">
        <v>51</v>
      </c>
      <c r="B112">
        <v>6.5043617999999997E-2</v>
      </c>
    </row>
    <row r="113" spans="1:7" x14ac:dyDescent="0.3">
      <c r="A113" s="3" t="s">
        <v>52</v>
      </c>
      <c r="B113">
        <v>6.6097219999999998E-2</v>
      </c>
    </row>
    <row r="114" spans="1:7" x14ac:dyDescent="0.3">
      <c r="A114" s="3" t="s">
        <v>53</v>
      </c>
      <c r="B114">
        <v>0.10536190400000001</v>
      </c>
    </row>
    <row r="115" spans="1:7" x14ac:dyDescent="0.3">
      <c r="A115" s="3" t="s">
        <v>54</v>
      </c>
      <c r="B115">
        <v>0.113684561</v>
      </c>
      <c r="D115">
        <v>0.147406283</v>
      </c>
      <c r="E115">
        <v>4.7334793999999999E-2</v>
      </c>
      <c r="F115">
        <v>0.1</v>
      </c>
      <c r="G115">
        <v>3.3235881000000002E-2</v>
      </c>
    </row>
    <row r="116" spans="1:7" x14ac:dyDescent="0.3">
      <c r="A116" s="3" t="s">
        <v>55</v>
      </c>
      <c r="B116">
        <v>0.114089497</v>
      </c>
    </row>
    <row r="117" spans="1:7" x14ac:dyDescent="0.3">
      <c r="A117" s="3" t="s">
        <v>56</v>
      </c>
      <c r="B117">
        <v>8.2732109999999998E-2</v>
      </c>
    </row>
    <row r="118" spans="1:7" x14ac:dyDescent="0.3">
      <c r="A118" s="3" t="s">
        <v>57</v>
      </c>
      <c r="B118">
        <v>0.120757077</v>
      </c>
    </row>
    <row r="119" spans="1:7" x14ac:dyDescent="0.3">
      <c r="A119" s="3" t="s">
        <v>58</v>
      </c>
      <c r="B119">
        <v>0.13749293500000001</v>
      </c>
    </row>
    <row r="120" spans="1:7" x14ac:dyDescent="0.3">
      <c r="A120" s="3" t="s">
        <v>59</v>
      </c>
      <c r="B120">
        <v>0.147406283</v>
      </c>
    </row>
    <row r="121" spans="1:7" x14ac:dyDescent="0.3">
      <c r="A121" s="1"/>
    </row>
    <row r="122" spans="1:7" x14ac:dyDescent="0.3">
      <c r="A122" s="1"/>
    </row>
    <row r="123" spans="1:7" x14ac:dyDescent="0.3">
      <c r="A123" s="1"/>
    </row>
    <row r="124" spans="1:7" x14ac:dyDescent="0.3">
      <c r="A124" s="1" t="s">
        <v>103</v>
      </c>
    </row>
    <row r="125" spans="1:7" x14ac:dyDescent="0.3">
      <c r="A125" s="2" t="s">
        <v>46</v>
      </c>
    </row>
    <row r="126" spans="1:7" x14ac:dyDescent="0.3">
      <c r="A126" s="3" t="s">
        <v>50</v>
      </c>
      <c r="B126">
        <v>0.13314614</v>
      </c>
    </row>
    <row r="127" spans="1:7" x14ac:dyDescent="0.3">
      <c r="A127" s="3" t="s">
        <v>51</v>
      </c>
      <c r="B127">
        <v>0.10896924600000001</v>
      </c>
    </row>
    <row r="128" spans="1:7" x14ac:dyDescent="0.3">
      <c r="A128" s="3" t="s">
        <v>52</v>
      </c>
      <c r="B128">
        <v>0.116257902</v>
      </c>
    </row>
    <row r="129" spans="1:7" x14ac:dyDescent="0.3">
      <c r="A129" s="3" t="s">
        <v>53</v>
      </c>
      <c r="B129">
        <v>0.108729914</v>
      </c>
    </row>
    <row r="130" spans="1:7" x14ac:dyDescent="0.3">
      <c r="A130" s="3" t="s">
        <v>54</v>
      </c>
      <c r="B130">
        <v>9.1551932000000003E-2</v>
      </c>
      <c r="D130">
        <v>0.13314614</v>
      </c>
      <c r="E130">
        <v>6.8582791000000004E-2</v>
      </c>
      <c r="F130">
        <v>0.1</v>
      </c>
      <c r="G130">
        <v>2.0880851999999998E-2</v>
      </c>
    </row>
    <row r="131" spans="1:7" x14ac:dyDescent="0.3">
      <c r="A131" s="3" t="s">
        <v>55</v>
      </c>
      <c r="B131">
        <v>6.8582791000000004E-2</v>
      </c>
    </row>
    <row r="132" spans="1:7" x14ac:dyDescent="0.3">
      <c r="A132" s="3" t="s">
        <v>56</v>
      </c>
      <c r="B132">
        <v>7.2027476000000007E-2</v>
      </c>
    </row>
    <row r="133" spans="1:7" x14ac:dyDescent="0.3">
      <c r="A133" s="3" t="s">
        <v>57</v>
      </c>
      <c r="B133">
        <v>8.5482751999999995E-2</v>
      </c>
    </row>
    <row r="134" spans="1:7" x14ac:dyDescent="0.3">
      <c r="A134" s="3" t="s">
        <v>58</v>
      </c>
      <c r="B134">
        <v>9.6751356999999996E-2</v>
      </c>
    </row>
    <row r="135" spans="1:7" x14ac:dyDescent="0.3">
      <c r="A135" s="3" t="s">
        <v>59</v>
      </c>
      <c r="B135">
        <v>0.118500489</v>
      </c>
    </row>
    <row r="136" spans="1:7" x14ac:dyDescent="0.3">
      <c r="A136" s="1"/>
    </row>
    <row r="137" spans="1:7" x14ac:dyDescent="0.3">
      <c r="A137" s="1"/>
    </row>
    <row r="138" spans="1:7" x14ac:dyDescent="0.3">
      <c r="A138" s="1"/>
    </row>
    <row r="139" spans="1:7" x14ac:dyDescent="0.3">
      <c r="A139" s="1" t="s">
        <v>104</v>
      </c>
    </row>
    <row r="140" spans="1:7" x14ac:dyDescent="0.3">
      <c r="A140" s="2" t="s">
        <v>46</v>
      </c>
    </row>
    <row r="141" spans="1:7" x14ac:dyDescent="0.3">
      <c r="A141" s="3" t="s">
        <v>50</v>
      </c>
      <c r="B141">
        <v>0.105605067</v>
      </c>
    </row>
    <row r="142" spans="1:7" x14ac:dyDescent="0.3">
      <c r="A142" s="3" t="s">
        <v>51</v>
      </c>
      <c r="B142">
        <v>7.1120367000000004E-2</v>
      </c>
    </row>
    <row r="143" spans="1:7" x14ac:dyDescent="0.3">
      <c r="A143" s="3" t="s">
        <v>52</v>
      </c>
      <c r="B143">
        <v>6.4324995999999995E-2</v>
      </c>
    </row>
    <row r="144" spans="1:7" x14ac:dyDescent="0.3">
      <c r="A144" s="3" t="s">
        <v>53</v>
      </c>
      <c r="B144">
        <v>6.5985927E-2</v>
      </c>
    </row>
    <row r="145" spans="1:7" x14ac:dyDescent="0.3">
      <c r="A145" s="3" t="s">
        <v>54</v>
      </c>
      <c r="B145">
        <v>7.5804095000000002E-2</v>
      </c>
      <c r="D145">
        <v>0.169806492</v>
      </c>
      <c r="E145">
        <v>6.4324995999999995E-2</v>
      </c>
      <c r="F145">
        <v>0.1</v>
      </c>
      <c r="G145">
        <v>3.757858E-2</v>
      </c>
    </row>
    <row r="146" spans="1:7" x14ac:dyDescent="0.3">
      <c r="A146" s="3" t="s">
        <v>55</v>
      </c>
      <c r="B146">
        <v>7.7906183000000004E-2</v>
      </c>
    </row>
    <row r="147" spans="1:7" x14ac:dyDescent="0.3">
      <c r="A147" s="3" t="s">
        <v>56</v>
      </c>
      <c r="B147">
        <v>9.0019536999999997E-2</v>
      </c>
    </row>
    <row r="148" spans="1:7" x14ac:dyDescent="0.3">
      <c r="A148" s="3" t="s">
        <v>57</v>
      </c>
      <c r="B148">
        <v>0.129375661</v>
      </c>
    </row>
    <row r="149" spans="1:7" x14ac:dyDescent="0.3">
      <c r="A149" s="3" t="s">
        <v>58</v>
      </c>
      <c r="B149">
        <v>0.150051675</v>
      </c>
    </row>
    <row r="150" spans="1:7" x14ac:dyDescent="0.3">
      <c r="A150" s="3" t="s">
        <v>59</v>
      </c>
      <c r="B150">
        <v>0.169806492</v>
      </c>
    </row>
    <row r="151" spans="1:7" x14ac:dyDescent="0.3">
      <c r="A151" s="1"/>
    </row>
    <row r="152" spans="1:7" x14ac:dyDescent="0.3">
      <c r="A152" s="1"/>
    </row>
    <row r="153" spans="1:7" x14ac:dyDescent="0.3">
      <c r="A153" s="1"/>
    </row>
    <row r="154" spans="1:7" x14ac:dyDescent="0.3">
      <c r="A154" s="1" t="s">
        <v>105</v>
      </c>
    </row>
    <row r="155" spans="1:7" x14ac:dyDescent="0.3">
      <c r="A155" s="2" t="s">
        <v>46</v>
      </c>
    </row>
    <row r="156" spans="1:7" x14ac:dyDescent="0.3">
      <c r="A156" s="3" t="s">
        <v>50</v>
      </c>
      <c r="B156">
        <v>5.5588927000000003E-2</v>
      </c>
    </row>
    <row r="157" spans="1:7" x14ac:dyDescent="0.3">
      <c r="A157" s="3" t="s">
        <v>51</v>
      </c>
      <c r="B157">
        <v>4.8686617000000001E-2</v>
      </c>
    </row>
    <row r="158" spans="1:7" x14ac:dyDescent="0.3">
      <c r="A158" s="3" t="s">
        <v>52</v>
      </c>
      <c r="B158">
        <v>4.5931740999999998E-2</v>
      </c>
    </row>
    <row r="159" spans="1:7" x14ac:dyDescent="0.3">
      <c r="A159" s="3" t="s">
        <v>53</v>
      </c>
      <c r="B159">
        <v>4.9475599000000002E-2</v>
      </c>
    </row>
    <row r="160" spans="1:7" x14ac:dyDescent="0.3">
      <c r="A160" s="3" t="s">
        <v>54</v>
      </c>
      <c r="B160">
        <v>4.1438423000000002E-2</v>
      </c>
      <c r="D160">
        <v>0.32077447599999998</v>
      </c>
      <c r="E160">
        <v>4.1438423000000002E-2</v>
      </c>
      <c r="F160">
        <v>0.1</v>
      </c>
      <c r="G160">
        <v>8.9027517E-2</v>
      </c>
    </row>
    <row r="161" spans="1:7" x14ac:dyDescent="0.3">
      <c r="A161" s="3" t="s">
        <v>55</v>
      </c>
      <c r="B161">
        <v>5.6352142000000001E-2</v>
      </c>
    </row>
    <row r="162" spans="1:7" x14ac:dyDescent="0.3">
      <c r="A162" s="3" t="s">
        <v>56</v>
      </c>
      <c r="B162">
        <v>8.0159230999999997E-2</v>
      </c>
    </row>
    <row r="163" spans="1:7" x14ac:dyDescent="0.3">
      <c r="A163" s="3" t="s">
        <v>57</v>
      </c>
      <c r="B163">
        <v>0.122323474</v>
      </c>
    </row>
    <row r="164" spans="1:7" x14ac:dyDescent="0.3">
      <c r="A164" s="3" t="s">
        <v>58</v>
      </c>
      <c r="B164">
        <v>0.17926937100000001</v>
      </c>
    </row>
    <row r="165" spans="1:7" x14ac:dyDescent="0.3">
      <c r="A165" s="3" t="s">
        <v>59</v>
      </c>
      <c r="B165">
        <v>0.32077447599999998</v>
      </c>
    </row>
    <row r="166" spans="1:7" x14ac:dyDescent="0.3">
      <c r="A166" s="1"/>
    </row>
    <row r="167" spans="1:7" x14ac:dyDescent="0.3">
      <c r="A167" s="1"/>
    </row>
    <row r="168" spans="1:7" x14ac:dyDescent="0.3">
      <c r="A168" s="1"/>
    </row>
    <row r="169" spans="1:7" x14ac:dyDescent="0.3">
      <c r="A169" s="1" t="s">
        <v>106</v>
      </c>
    </row>
    <row r="170" spans="1:7" x14ac:dyDescent="0.3">
      <c r="A170" s="2" t="s">
        <v>46</v>
      </c>
    </row>
    <row r="171" spans="1:7" x14ac:dyDescent="0.3">
      <c r="A171" s="3" t="s">
        <v>50</v>
      </c>
      <c r="B171">
        <v>6.3569000000000001E-2</v>
      </c>
    </row>
    <row r="172" spans="1:7" x14ac:dyDescent="0.3">
      <c r="A172" s="3" t="s">
        <v>51</v>
      </c>
      <c r="B172">
        <v>7.2412301999999998E-2</v>
      </c>
    </row>
    <row r="173" spans="1:7" x14ac:dyDescent="0.3">
      <c r="A173" s="3" t="s">
        <v>52</v>
      </c>
      <c r="B173">
        <v>8.5768974999999997E-2</v>
      </c>
    </row>
    <row r="174" spans="1:7" x14ac:dyDescent="0.3">
      <c r="A174" s="3" t="s">
        <v>53</v>
      </c>
      <c r="B174">
        <v>7.3393765999999999E-2</v>
      </c>
    </row>
    <row r="175" spans="1:7" x14ac:dyDescent="0.3">
      <c r="A175" s="3" t="s">
        <v>54</v>
      </c>
      <c r="B175">
        <v>8.5777435999999999E-2</v>
      </c>
      <c r="D175">
        <v>0.17072295500000001</v>
      </c>
      <c r="E175">
        <v>6.3569000000000001E-2</v>
      </c>
      <c r="F175">
        <v>0.1</v>
      </c>
      <c r="G175">
        <v>3.6026326999999997E-2</v>
      </c>
    </row>
    <row r="176" spans="1:7" x14ac:dyDescent="0.3">
      <c r="A176" s="3" t="s">
        <v>55</v>
      </c>
      <c r="B176">
        <v>8.0254806999999997E-2</v>
      </c>
    </row>
    <row r="177" spans="1:7" x14ac:dyDescent="0.3">
      <c r="A177" s="3" t="s">
        <v>56</v>
      </c>
      <c r="B177">
        <v>9.3731500999999995E-2</v>
      </c>
    </row>
    <row r="178" spans="1:7" x14ac:dyDescent="0.3">
      <c r="A178" s="3" t="s">
        <v>57</v>
      </c>
      <c r="B178">
        <v>0.12527295699999999</v>
      </c>
    </row>
    <row r="179" spans="1:7" x14ac:dyDescent="0.3">
      <c r="A179" s="3" t="s">
        <v>58</v>
      </c>
      <c r="B179">
        <v>0.14909629899999999</v>
      </c>
    </row>
    <row r="180" spans="1:7" x14ac:dyDescent="0.3">
      <c r="A180" s="3" t="s">
        <v>59</v>
      </c>
      <c r="B180">
        <v>0.17072295500000001</v>
      </c>
    </row>
    <row r="181" spans="1:7" x14ac:dyDescent="0.3">
      <c r="A181" s="1"/>
    </row>
    <row r="182" spans="1:7" x14ac:dyDescent="0.3">
      <c r="A182" s="1"/>
    </row>
    <row r="183" spans="1:7" x14ac:dyDescent="0.3">
      <c r="A183" s="1"/>
    </row>
    <row r="184" spans="1:7" x14ac:dyDescent="0.3">
      <c r="A184" s="1" t="s">
        <v>107</v>
      </c>
    </row>
    <row r="185" spans="1:7" x14ac:dyDescent="0.3">
      <c r="A185" s="2" t="s">
        <v>46</v>
      </c>
    </row>
    <row r="186" spans="1:7" x14ac:dyDescent="0.3">
      <c r="A186" s="3" t="s">
        <v>50</v>
      </c>
      <c r="B186">
        <v>4.2360897000000002E-2</v>
      </c>
    </row>
    <row r="187" spans="1:7" x14ac:dyDescent="0.3">
      <c r="A187" s="3" t="s">
        <v>51</v>
      </c>
      <c r="B187">
        <v>4.9519875999999997E-2</v>
      </c>
    </row>
    <row r="188" spans="1:7" x14ac:dyDescent="0.3">
      <c r="A188" s="3" t="s">
        <v>52</v>
      </c>
      <c r="B188">
        <v>4.8989057000000003E-2</v>
      </c>
    </row>
    <row r="189" spans="1:7" x14ac:dyDescent="0.3">
      <c r="A189" s="3" t="s">
        <v>53</v>
      </c>
      <c r="B189">
        <v>4.9693418000000003E-2</v>
      </c>
    </row>
    <row r="190" spans="1:7" x14ac:dyDescent="0.3">
      <c r="A190" s="3" t="s">
        <v>54</v>
      </c>
      <c r="B190">
        <v>5.014594E-2</v>
      </c>
      <c r="D190">
        <v>0.29093889899999997</v>
      </c>
      <c r="E190">
        <v>4.2360897000000002E-2</v>
      </c>
      <c r="F190">
        <v>0.1</v>
      </c>
      <c r="G190">
        <v>8.0388717999999998E-2</v>
      </c>
    </row>
    <row r="191" spans="1:7" x14ac:dyDescent="0.3">
      <c r="A191" s="3" t="s">
        <v>55</v>
      </c>
      <c r="B191">
        <v>7.0161126000000004E-2</v>
      </c>
    </row>
    <row r="192" spans="1:7" x14ac:dyDescent="0.3">
      <c r="A192" s="3" t="s">
        <v>56</v>
      </c>
      <c r="B192">
        <v>8.9910835999999994E-2</v>
      </c>
    </row>
    <row r="193" spans="1:7" x14ac:dyDescent="0.3">
      <c r="A193" s="3" t="s">
        <v>57</v>
      </c>
      <c r="B193">
        <v>0.12806103899999999</v>
      </c>
    </row>
    <row r="194" spans="1:7" x14ac:dyDescent="0.3">
      <c r="A194" s="3" t="s">
        <v>58</v>
      </c>
      <c r="B194">
        <v>0.18021891200000001</v>
      </c>
    </row>
    <row r="195" spans="1:7" x14ac:dyDescent="0.3">
      <c r="A195" s="3" t="s">
        <v>59</v>
      </c>
      <c r="B195">
        <v>0.29093889899999997</v>
      </c>
    </row>
    <row r="196" spans="1:7" x14ac:dyDescent="0.3">
      <c r="A196" s="1"/>
    </row>
    <row r="197" spans="1:7" x14ac:dyDescent="0.3">
      <c r="A197" s="1"/>
    </row>
    <row r="198" spans="1:7" x14ac:dyDescent="0.3">
      <c r="A198" s="1"/>
    </row>
    <row r="199" spans="1:7" x14ac:dyDescent="0.3">
      <c r="A199" s="1" t="s">
        <v>108</v>
      </c>
    </row>
    <row r="200" spans="1:7" x14ac:dyDescent="0.3">
      <c r="A200" s="2" t="s">
        <v>46</v>
      </c>
    </row>
    <row r="201" spans="1:7" x14ac:dyDescent="0.3">
      <c r="A201" s="3" t="s">
        <v>50</v>
      </c>
      <c r="B201">
        <v>0.13381011700000001</v>
      </c>
    </row>
    <row r="202" spans="1:7" x14ac:dyDescent="0.3">
      <c r="A202" s="3" t="s">
        <v>51</v>
      </c>
      <c r="B202">
        <v>4.8556305000000001E-2</v>
      </c>
    </row>
    <row r="203" spans="1:7" x14ac:dyDescent="0.3">
      <c r="A203" s="3" t="s">
        <v>52</v>
      </c>
      <c r="B203">
        <v>5.7140498999999997E-2</v>
      </c>
    </row>
    <row r="204" spans="1:7" x14ac:dyDescent="0.3">
      <c r="A204" s="3" t="s">
        <v>53</v>
      </c>
      <c r="B204">
        <v>5.6000256999999998E-2</v>
      </c>
    </row>
    <row r="205" spans="1:7" x14ac:dyDescent="0.3">
      <c r="A205" s="3" t="s">
        <v>54</v>
      </c>
      <c r="B205">
        <v>6.9139654999999994E-2</v>
      </c>
      <c r="D205">
        <v>0.213515602</v>
      </c>
      <c r="E205">
        <v>4.8556305000000001E-2</v>
      </c>
      <c r="F205">
        <v>0.1</v>
      </c>
      <c r="G205">
        <v>5.6209202999999999E-2</v>
      </c>
    </row>
    <row r="206" spans="1:7" x14ac:dyDescent="0.3">
      <c r="A206" s="3" t="s">
        <v>55</v>
      </c>
      <c r="B206">
        <v>5.9491289000000003E-2</v>
      </c>
    </row>
    <row r="207" spans="1:7" x14ac:dyDescent="0.3">
      <c r="A207" s="3" t="s">
        <v>56</v>
      </c>
      <c r="B207">
        <v>7.6276870999999996E-2</v>
      </c>
    </row>
    <row r="208" spans="1:7" x14ac:dyDescent="0.3">
      <c r="A208" s="3" t="s">
        <v>57</v>
      </c>
      <c r="B208">
        <v>0.11929747</v>
      </c>
    </row>
    <row r="209" spans="1:7" x14ac:dyDescent="0.3">
      <c r="A209" s="3" t="s">
        <v>58</v>
      </c>
      <c r="B209">
        <v>0.16677193500000001</v>
      </c>
    </row>
    <row r="210" spans="1:7" x14ac:dyDescent="0.3">
      <c r="A210" s="3" t="s">
        <v>59</v>
      </c>
      <c r="B210">
        <v>0.213515602</v>
      </c>
    </row>
    <row r="211" spans="1:7" x14ac:dyDescent="0.3">
      <c r="A211" s="1"/>
    </row>
    <row r="212" spans="1:7" x14ac:dyDescent="0.3">
      <c r="A212" s="1"/>
    </row>
    <row r="213" spans="1:7" x14ac:dyDescent="0.3">
      <c r="A213" s="1"/>
    </row>
    <row r="214" spans="1:7" x14ac:dyDescent="0.3">
      <c r="A214" s="1" t="s">
        <v>109</v>
      </c>
    </row>
    <row r="215" spans="1:7" x14ac:dyDescent="0.3">
      <c r="A215" s="2" t="s">
        <v>46</v>
      </c>
    </row>
    <row r="216" spans="1:7" x14ac:dyDescent="0.3">
      <c r="A216" s="3" t="s">
        <v>50</v>
      </c>
      <c r="B216">
        <v>3.7964860000000003E-2</v>
      </c>
    </row>
    <row r="217" spans="1:7" x14ac:dyDescent="0.3">
      <c r="A217" s="3" t="s">
        <v>51</v>
      </c>
      <c r="B217">
        <v>4.2371938999999997E-2</v>
      </c>
    </row>
    <row r="218" spans="1:7" x14ac:dyDescent="0.3">
      <c r="A218" s="3" t="s">
        <v>52</v>
      </c>
      <c r="B218">
        <v>5.9540898000000002E-2</v>
      </c>
    </row>
    <row r="219" spans="1:7" x14ac:dyDescent="0.3">
      <c r="A219" s="3" t="s">
        <v>53</v>
      </c>
      <c r="B219">
        <v>7.3088806000000006E-2</v>
      </c>
    </row>
    <row r="220" spans="1:7" x14ac:dyDescent="0.3">
      <c r="A220" s="3" t="s">
        <v>54</v>
      </c>
      <c r="B220">
        <v>7.1149204999999993E-2</v>
      </c>
      <c r="D220">
        <v>0.209487325</v>
      </c>
      <c r="E220">
        <v>3.7964860000000003E-2</v>
      </c>
      <c r="F220">
        <v>0.1</v>
      </c>
      <c r="G220">
        <v>5.8011130000000001E-2</v>
      </c>
    </row>
    <row r="221" spans="1:7" x14ac:dyDescent="0.3">
      <c r="A221" s="3" t="s">
        <v>55</v>
      </c>
      <c r="B221">
        <v>8.2382337E-2</v>
      </c>
    </row>
    <row r="222" spans="1:7" x14ac:dyDescent="0.3">
      <c r="A222" s="3" t="s">
        <v>56</v>
      </c>
      <c r="B222">
        <v>0.105566207</v>
      </c>
    </row>
    <row r="223" spans="1:7" x14ac:dyDescent="0.3">
      <c r="A223" s="3" t="s">
        <v>57</v>
      </c>
      <c r="B223">
        <v>0.142181685</v>
      </c>
    </row>
    <row r="224" spans="1:7" x14ac:dyDescent="0.3">
      <c r="A224" s="3" t="s">
        <v>58</v>
      </c>
      <c r="B224">
        <v>0.17626673700000001</v>
      </c>
    </row>
    <row r="225" spans="1:7" x14ac:dyDescent="0.3">
      <c r="A225" s="3" t="s">
        <v>59</v>
      </c>
      <c r="B225">
        <v>0.209487325</v>
      </c>
    </row>
    <row r="226" spans="1:7" x14ac:dyDescent="0.3">
      <c r="A226" s="1"/>
    </row>
    <row r="227" spans="1:7" x14ac:dyDescent="0.3">
      <c r="A227" s="1"/>
    </row>
    <row r="228" spans="1:7" x14ac:dyDescent="0.3">
      <c r="A228" s="1"/>
    </row>
    <row r="229" spans="1:7" x14ac:dyDescent="0.3">
      <c r="A229" s="1" t="s">
        <v>110</v>
      </c>
    </row>
    <row r="230" spans="1:7" x14ac:dyDescent="0.3">
      <c r="A230" s="2" t="s">
        <v>46</v>
      </c>
    </row>
    <row r="231" spans="1:7" x14ac:dyDescent="0.3">
      <c r="A231" s="3" t="s">
        <v>50</v>
      </c>
      <c r="B231">
        <v>5.9551168000000002E-2</v>
      </c>
    </row>
    <row r="232" spans="1:7" x14ac:dyDescent="0.3">
      <c r="A232" s="3" t="s">
        <v>51</v>
      </c>
      <c r="B232">
        <v>6.8001022999999994E-2</v>
      </c>
    </row>
    <row r="233" spans="1:7" x14ac:dyDescent="0.3">
      <c r="A233" s="3" t="s">
        <v>52</v>
      </c>
      <c r="B233">
        <v>7.0414511999999999E-2</v>
      </c>
    </row>
    <row r="234" spans="1:7" x14ac:dyDescent="0.3">
      <c r="A234" s="3" t="s">
        <v>53</v>
      </c>
      <c r="B234">
        <v>8.4121702000000007E-2</v>
      </c>
    </row>
    <row r="235" spans="1:7" x14ac:dyDescent="0.3">
      <c r="A235" s="3" t="s">
        <v>54</v>
      </c>
      <c r="B235">
        <v>8.1183798000000001E-2</v>
      </c>
      <c r="D235">
        <v>0.157352984</v>
      </c>
      <c r="E235">
        <v>5.9551168000000002E-2</v>
      </c>
      <c r="F235">
        <v>0.10000000100000001</v>
      </c>
      <c r="G235">
        <v>3.5131138999999999E-2</v>
      </c>
    </row>
    <row r="236" spans="1:7" x14ac:dyDescent="0.3">
      <c r="A236" s="3" t="s">
        <v>55</v>
      </c>
      <c r="B236">
        <v>9.1720101999999998E-2</v>
      </c>
    </row>
    <row r="237" spans="1:7" x14ac:dyDescent="0.3">
      <c r="A237" s="3" t="s">
        <v>56</v>
      </c>
      <c r="B237">
        <v>0.105836572</v>
      </c>
    </row>
    <row r="238" spans="1:7" x14ac:dyDescent="0.3">
      <c r="A238" s="3" t="s">
        <v>57</v>
      </c>
      <c r="B238">
        <v>0.13025150399999999</v>
      </c>
    </row>
    <row r="239" spans="1:7" x14ac:dyDescent="0.3">
      <c r="A239" s="3" t="s">
        <v>58</v>
      </c>
      <c r="B239">
        <v>0.15156664</v>
      </c>
    </row>
    <row r="240" spans="1:7" x14ac:dyDescent="0.3">
      <c r="A240" s="3" t="s">
        <v>59</v>
      </c>
      <c r="B240">
        <v>0.157352984</v>
      </c>
    </row>
    <row r="241" spans="1:7" x14ac:dyDescent="0.3">
      <c r="A241" s="1"/>
    </row>
    <row r="242" spans="1:7" x14ac:dyDescent="0.3">
      <c r="A242" s="1"/>
    </row>
    <row r="243" spans="1:7" x14ac:dyDescent="0.3">
      <c r="A243" s="1"/>
    </row>
    <row r="244" spans="1:7" x14ac:dyDescent="0.3">
      <c r="A244" s="1" t="s">
        <v>111</v>
      </c>
    </row>
    <row r="245" spans="1:7" x14ac:dyDescent="0.3">
      <c r="A245" s="2" t="s">
        <v>46</v>
      </c>
    </row>
    <row r="246" spans="1:7" x14ac:dyDescent="0.3">
      <c r="A246" s="3" t="s">
        <v>50</v>
      </c>
      <c r="B246">
        <v>4.6371350999999998E-2</v>
      </c>
    </row>
    <row r="247" spans="1:7" x14ac:dyDescent="0.3">
      <c r="A247" s="3" t="s">
        <v>51</v>
      </c>
      <c r="B247">
        <v>4.3304336999999998E-2</v>
      </c>
    </row>
    <row r="248" spans="1:7" x14ac:dyDescent="0.3">
      <c r="A248" s="3" t="s">
        <v>52</v>
      </c>
      <c r="B248">
        <v>4.8445354000000003E-2</v>
      </c>
    </row>
    <row r="249" spans="1:7" x14ac:dyDescent="0.3">
      <c r="A249" s="3" t="s">
        <v>53</v>
      </c>
      <c r="B249">
        <v>8.0490361999999996E-2</v>
      </c>
    </row>
    <row r="250" spans="1:7" x14ac:dyDescent="0.3">
      <c r="A250" s="3" t="s">
        <v>54</v>
      </c>
      <c r="B250">
        <v>7.6808034999999997E-2</v>
      </c>
      <c r="D250">
        <v>0.197354522</v>
      </c>
      <c r="E250">
        <v>4.3304336999999998E-2</v>
      </c>
      <c r="F250">
        <v>0.1</v>
      </c>
      <c r="G250">
        <v>5.3981411E-2</v>
      </c>
    </row>
    <row r="251" spans="1:7" x14ac:dyDescent="0.3">
      <c r="A251" s="3" t="s">
        <v>55</v>
      </c>
      <c r="B251">
        <v>8.5512282999999994E-2</v>
      </c>
    </row>
    <row r="252" spans="1:7" x14ac:dyDescent="0.3">
      <c r="A252" s="3" t="s">
        <v>56</v>
      </c>
      <c r="B252">
        <v>0.11013132</v>
      </c>
    </row>
    <row r="253" spans="1:7" x14ac:dyDescent="0.3">
      <c r="A253" s="3" t="s">
        <v>57</v>
      </c>
      <c r="B253">
        <v>0.13930836299999999</v>
      </c>
    </row>
    <row r="254" spans="1:7" x14ac:dyDescent="0.3">
      <c r="A254" s="3" t="s">
        <v>58</v>
      </c>
      <c r="B254">
        <v>0.172274073</v>
      </c>
    </row>
    <row r="255" spans="1:7" x14ac:dyDescent="0.3">
      <c r="A255" s="3" t="s">
        <v>59</v>
      </c>
      <c r="B255">
        <v>0.197354522</v>
      </c>
    </row>
    <row r="256" spans="1:7" x14ac:dyDescent="0.3">
      <c r="A256" s="1"/>
    </row>
    <row r="257" spans="1:7" x14ac:dyDescent="0.3">
      <c r="A257" s="1"/>
    </row>
    <row r="258" spans="1:7" x14ac:dyDescent="0.3">
      <c r="A258" s="1"/>
    </row>
    <row r="259" spans="1:7" x14ac:dyDescent="0.3">
      <c r="A259" s="1" t="s">
        <v>112</v>
      </c>
    </row>
    <row r="260" spans="1:7" x14ac:dyDescent="0.3">
      <c r="A260" s="2" t="s">
        <v>46</v>
      </c>
    </row>
    <row r="261" spans="1:7" x14ac:dyDescent="0.3">
      <c r="A261" s="3" t="s">
        <v>50</v>
      </c>
      <c r="B261">
        <v>6.7386178000000005E-2</v>
      </c>
    </row>
    <row r="262" spans="1:7" x14ac:dyDescent="0.3">
      <c r="A262" s="3" t="s">
        <v>51</v>
      </c>
      <c r="B262">
        <v>7.9021403000000004E-2</v>
      </c>
    </row>
    <row r="263" spans="1:7" x14ac:dyDescent="0.3">
      <c r="A263" s="3" t="s">
        <v>52</v>
      </c>
      <c r="B263">
        <v>7.5513722000000005E-2</v>
      </c>
    </row>
    <row r="264" spans="1:7" x14ac:dyDescent="0.3">
      <c r="A264" s="3" t="s">
        <v>53</v>
      </c>
      <c r="B264">
        <v>7.2389993999999999E-2</v>
      </c>
    </row>
    <row r="265" spans="1:7" x14ac:dyDescent="0.3">
      <c r="A265" s="3" t="s">
        <v>54</v>
      </c>
      <c r="B265">
        <v>7.9139555E-2</v>
      </c>
      <c r="D265">
        <v>0.17911975199999999</v>
      </c>
      <c r="E265">
        <v>6.7386178000000005E-2</v>
      </c>
      <c r="F265">
        <v>0.1</v>
      </c>
      <c r="G265">
        <v>3.8270572000000003E-2</v>
      </c>
    </row>
    <row r="266" spans="1:7" x14ac:dyDescent="0.3">
      <c r="A266" s="3" t="s">
        <v>55</v>
      </c>
      <c r="B266">
        <v>8.0197487999999997E-2</v>
      </c>
    </row>
    <row r="267" spans="1:7" x14ac:dyDescent="0.3">
      <c r="A267" s="3" t="s">
        <v>56</v>
      </c>
      <c r="B267">
        <v>9.4187621999999999E-2</v>
      </c>
    </row>
    <row r="268" spans="1:7" x14ac:dyDescent="0.3">
      <c r="A268" s="3" t="s">
        <v>57</v>
      </c>
      <c r="B268">
        <v>0.120284427</v>
      </c>
    </row>
    <row r="269" spans="1:7" x14ac:dyDescent="0.3">
      <c r="A269" s="3" t="s">
        <v>58</v>
      </c>
      <c r="B269">
        <v>0.152759858</v>
      </c>
    </row>
    <row r="270" spans="1:7" x14ac:dyDescent="0.3">
      <c r="A270" s="3" t="s">
        <v>59</v>
      </c>
      <c r="B270">
        <v>0.17911975199999999</v>
      </c>
    </row>
    <row r="271" spans="1:7" x14ac:dyDescent="0.3">
      <c r="A271" s="1"/>
    </row>
    <row r="272" spans="1:7" x14ac:dyDescent="0.3">
      <c r="A272" s="1"/>
    </row>
    <row r="273" spans="1:7" x14ac:dyDescent="0.3">
      <c r="A273" s="1"/>
    </row>
    <row r="274" spans="1:7" x14ac:dyDescent="0.3">
      <c r="A274" s="1" t="s">
        <v>113</v>
      </c>
    </row>
    <row r="275" spans="1:7" x14ac:dyDescent="0.3">
      <c r="A275" s="2" t="s">
        <v>46</v>
      </c>
    </row>
    <row r="276" spans="1:7" x14ac:dyDescent="0.3">
      <c r="A276" s="3" t="s">
        <v>50</v>
      </c>
      <c r="B276">
        <v>6.1696005999999998E-2</v>
      </c>
    </row>
    <row r="277" spans="1:7" x14ac:dyDescent="0.3">
      <c r="A277" s="3" t="s">
        <v>51</v>
      </c>
      <c r="B277">
        <v>6.4077774000000004E-2</v>
      </c>
    </row>
    <row r="278" spans="1:7" x14ac:dyDescent="0.3">
      <c r="A278" s="3" t="s">
        <v>52</v>
      </c>
      <c r="B278">
        <v>6.6386893000000002E-2</v>
      </c>
    </row>
    <row r="279" spans="1:7" x14ac:dyDescent="0.3">
      <c r="A279" s="3" t="s">
        <v>53</v>
      </c>
      <c r="B279">
        <v>6.3212032000000001E-2</v>
      </c>
    </row>
    <row r="280" spans="1:7" x14ac:dyDescent="0.3">
      <c r="A280" s="3" t="s">
        <v>54</v>
      </c>
      <c r="B280">
        <v>6.1370215999999998E-2</v>
      </c>
      <c r="D280">
        <v>0.26100451899999999</v>
      </c>
      <c r="E280">
        <v>6.1370215999999998E-2</v>
      </c>
      <c r="F280">
        <v>0.1</v>
      </c>
      <c r="G280">
        <v>6.6441838000000003E-2</v>
      </c>
    </row>
    <row r="281" spans="1:7" x14ac:dyDescent="0.3">
      <c r="A281" s="3" t="s">
        <v>55</v>
      </c>
      <c r="B281">
        <v>6.8692895000000004E-2</v>
      </c>
    </row>
    <row r="282" spans="1:7" x14ac:dyDescent="0.3">
      <c r="A282" s="3" t="s">
        <v>56</v>
      </c>
      <c r="B282">
        <v>6.9435543000000002E-2</v>
      </c>
    </row>
    <row r="283" spans="1:7" x14ac:dyDescent="0.3">
      <c r="A283" s="3" t="s">
        <v>57</v>
      </c>
      <c r="B283">
        <v>0.113580552</v>
      </c>
    </row>
    <row r="284" spans="1:7" x14ac:dyDescent="0.3">
      <c r="A284" s="3" t="s">
        <v>58</v>
      </c>
      <c r="B284">
        <v>0.170543571</v>
      </c>
    </row>
    <row r="285" spans="1:7" x14ac:dyDescent="0.3">
      <c r="A285" s="3" t="s">
        <v>59</v>
      </c>
      <c r="B285">
        <v>0.26100451899999999</v>
      </c>
    </row>
    <row r="286" spans="1:7" x14ac:dyDescent="0.3">
      <c r="A286" s="1"/>
    </row>
    <row r="287" spans="1:7" x14ac:dyDescent="0.3">
      <c r="A287" s="1"/>
    </row>
    <row r="288" spans="1:7" x14ac:dyDescent="0.3">
      <c r="A288" s="1"/>
    </row>
    <row r="289" spans="1:7" x14ac:dyDescent="0.3">
      <c r="A289" s="1" t="s">
        <v>114</v>
      </c>
    </row>
    <row r="290" spans="1:7" x14ac:dyDescent="0.3">
      <c r="A290" s="2" t="s">
        <v>46</v>
      </c>
    </row>
    <row r="291" spans="1:7" x14ac:dyDescent="0.3">
      <c r="A291" s="3" t="s">
        <v>50</v>
      </c>
      <c r="B291">
        <v>4.2474873000000003E-2</v>
      </c>
    </row>
    <row r="292" spans="1:7" x14ac:dyDescent="0.3">
      <c r="A292" s="3" t="s">
        <v>51</v>
      </c>
      <c r="B292">
        <v>3.8938502999999999E-2</v>
      </c>
    </row>
    <row r="293" spans="1:7" x14ac:dyDescent="0.3">
      <c r="A293" s="3" t="s">
        <v>52</v>
      </c>
      <c r="B293">
        <v>3.6243930000000001E-2</v>
      </c>
    </row>
    <row r="294" spans="1:7" x14ac:dyDescent="0.3">
      <c r="A294" s="3" t="s">
        <v>53</v>
      </c>
      <c r="B294">
        <v>4.6571184000000002E-2</v>
      </c>
    </row>
    <row r="295" spans="1:7" x14ac:dyDescent="0.3">
      <c r="A295" s="3" t="s">
        <v>54</v>
      </c>
      <c r="B295">
        <v>5.3694838000000002E-2</v>
      </c>
      <c r="D295">
        <v>0.24874560600000001</v>
      </c>
      <c r="E295">
        <v>3.6243930000000001E-2</v>
      </c>
      <c r="F295">
        <v>0.1</v>
      </c>
      <c r="G295">
        <v>7.3716686000000003E-2</v>
      </c>
    </row>
    <row r="296" spans="1:7" x14ac:dyDescent="0.3">
      <c r="A296" s="3" t="s">
        <v>55</v>
      </c>
      <c r="B296">
        <v>8.1769305E-2</v>
      </c>
    </row>
    <row r="297" spans="1:7" x14ac:dyDescent="0.3">
      <c r="A297" s="3" t="s">
        <v>56</v>
      </c>
      <c r="B297">
        <v>0.115304013</v>
      </c>
    </row>
    <row r="298" spans="1:7" x14ac:dyDescent="0.3">
      <c r="A298" s="3" t="s">
        <v>57</v>
      </c>
      <c r="B298">
        <v>0.14774326500000001</v>
      </c>
    </row>
    <row r="299" spans="1:7" x14ac:dyDescent="0.3">
      <c r="A299" s="3" t="s">
        <v>58</v>
      </c>
      <c r="B299">
        <v>0.18851448000000001</v>
      </c>
    </row>
    <row r="300" spans="1:7" x14ac:dyDescent="0.3">
      <c r="A300" s="3" t="s">
        <v>59</v>
      </c>
      <c r="B300">
        <v>0.24874560600000001</v>
      </c>
    </row>
    <row r="301" spans="1:7" x14ac:dyDescent="0.3">
      <c r="A301" s="1"/>
    </row>
    <row r="302" spans="1:7" x14ac:dyDescent="0.3">
      <c r="A302" s="1"/>
    </row>
    <row r="303" spans="1:7" x14ac:dyDescent="0.3">
      <c r="A303" s="1"/>
    </row>
    <row r="304" spans="1:7" x14ac:dyDescent="0.3">
      <c r="A304" s="1" t="s">
        <v>115</v>
      </c>
    </row>
    <row r="305" spans="1:7" x14ac:dyDescent="0.3">
      <c r="A305" s="2" t="s">
        <v>46</v>
      </c>
    </row>
    <row r="306" spans="1:7" x14ac:dyDescent="0.3">
      <c r="A306" s="3" t="s">
        <v>50</v>
      </c>
      <c r="B306">
        <v>4.8180833999999999E-2</v>
      </c>
    </row>
    <row r="307" spans="1:7" x14ac:dyDescent="0.3">
      <c r="A307" s="3" t="s">
        <v>51</v>
      </c>
      <c r="B307">
        <v>4.8913520000000002E-2</v>
      </c>
    </row>
    <row r="308" spans="1:7" x14ac:dyDescent="0.3">
      <c r="A308" s="3" t="s">
        <v>52</v>
      </c>
      <c r="B308">
        <v>4.5875706000000002E-2</v>
      </c>
    </row>
    <row r="309" spans="1:7" x14ac:dyDescent="0.3">
      <c r="A309" s="3" t="s">
        <v>53</v>
      </c>
      <c r="B309">
        <v>5.0627251999999998E-2</v>
      </c>
    </row>
    <row r="310" spans="1:7" x14ac:dyDescent="0.3">
      <c r="A310" s="3" t="s">
        <v>54</v>
      </c>
      <c r="B310">
        <v>5.4140612999999997E-2</v>
      </c>
      <c r="D310">
        <v>0.31511141799999998</v>
      </c>
      <c r="E310">
        <v>4.5875706000000002E-2</v>
      </c>
      <c r="F310">
        <v>0.1</v>
      </c>
      <c r="G310">
        <v>8.7736125999999998E-2</v>
      </c>
    </row>
    <row r="311" spans="1:7" x14ac:dyDescent="0.3">
      <c r="A311" s="3" t="s">
        <v>55</v>
      </c>
      <c r="B311">
        <v>7.0234747E-2</v>
      </c>
    </row>
    <row r="312" spans="1:7" x14ac:dyDescent="0.3">
      <c r="A312" s="3" t="s">
        <v>56</v>
      </c>
      <c r="B312">
        <v>6.2057952999999999E-2</v>
      </c>
    </row>
    <row r="313" spans="1:7" x14ac:dyDescent="0.3">
      <c r="A313" s="3" t="s">
        <v>57</v>
      </c>
      <c r="B313">
        <v>0.117663209</v>
      </c>
    </row>
    <row r="314" spans="1:7" x14ac:dyDescent="0.3">
      <c r="A314" s="3" t="s">
        <v>58</v>
      </c>
      <c r="B314">
        <v>0.18719474899999999</v>
      </c>
    </row>
    <row r="315" spans="1:7" x14ac:dyDescent="0.3">
      <c r="A315" s="3" t="s">
        <v>59</v>
      </c>
      <c r="B315">
        <v>0.31511141799999998</v>
      </c>
    </row>
    <row r="316" spans="1:7" x14ac:dyDescent="0.3">
      <c r="A316" s="1"/>
    </row>
    <row r="317" spans="1:7" x14ac:dyDescent="0.3">
      <c r="A317" s="1"/>
    </row>
    <row r="318" spans="1:7" x14ac:dyDescent="0.3">
      <c r="A318" s="1"/>
    </row>
    <row r="319" spans="1:7" x14ac:dyDescent="0.3">
      <c r="A319" s="1" t="s">
        <v>116</v>
      </c>
    </row>
    <row r="320" spans="1:7" x14ac:dyDescent="0.3">
      <c r="A320" s="2" t="s">
        <v>46</v>
      </c>
    </row>
    <row r="321" spans="1:7" x14ac:dyDescent="0.3">
      <c r="A321" s="3" t="s">
        <v>50</v>
      </c>
      <c r="B321">
        <v>8.5971908999999999E-2</v>
      </c>
    </row>
    <row r="322" spans="1:7" x14ac:dyDescent="0.3">
      <c r="A322" s="3" t="s">
        <v>51</v>
      </c>
      <c r="B322">
        <v>4.9839542000000001E-2</v>
      </c>
    </row>
    <row r="323" spans="1:7" x14ac:dyDescent="0.3">
      <c r="A323" s="3" t="s">
        <v>52</v>
      </c>
      <c r="B323">
        <v>3.3086731000000001E-2</v>
      </c>
    </row>
    <row r="324" spans="1:7" x14ac:dyDescent="0.3">
      <c r="A324" s="3" t="s">
        <v>53</v>
      </c>
      <c r="B324">
        <v>5.5487072999999998E-2</v>
      </c>
    </row>
    <row r="325" spans="1:7" x14ac:dyDescent="0.3">
      <c r="A325" s="3" t="s">
        <v>54</v>
      </c>
      <c r="B325">
        <v>6.3101174999999995E-2</v>
      </c>
      <c r="D325">
        <v>0.23097936699999999</v>
      </c>
      <c r="E325">
        <v>3.3086731000000001E-2</v>
      </c>
      <c r="F325">
        <v>0.1</v>
      </c>
      <c r="G325">
        <v>6.3067551999999999E-2</v>
      </c>
    </row>
    <row r="326" spans="1:7" x14ac:dyDescent="0.3">
      <c r="A326" s="3" t="s">
        <v>55</v>
      </c>
      <c r="B326">
        <v>7.0037482999999998E-2</v>
      </c>
    </row>
    <row r="327" spans="1:7" x14ac:dyDescent="0.3">
      <c r="A327" s="3" t="s">
        <v>56</v>
      </c>
      <c r="B327">
        <v>9.8870552E-2</v>
      </c>
    </row>
    <row r="328" spans="1:7" x14ac:dyDescent="0.3">
      <c r="A328" s="3" t="s">
        <v>57</v>
      </c>
      <c r="B328">
        <v>0.13548608600000001</v>
      </c>
    </row>
    <row r="329" spans="1:7" x14ac:dyDescent="0.3">
      <c r="A329" s="3" t="s">
        <v>58</v>
      </c>
      <c r="B329">
        <v>0.17714008000000001</v>
      </c>
    </row>
    <row r="330" spans="1:7" x14ac:dyDescent="0.3">
      <c r="A330" s="3" t="s">
        <v>59</v>
      </c>
      <c r="B330">
        <v>0.23097936699999999</v>
      </c>
    </row>
    <row r="331" spans="1:7" x14ac:dyDescent="0.3">
      <c r="A331" s="1"/>
    </row>
    <row r="332" spans="1:7" x14ac:dyDescent="0.3">
      <c r="A332" s="1"/>
    </row>
    <row r="333" spans="1:7" x14ac:dyDescent="0.3">
      <c r="A333" s="1"/>
    </row>
    <row r="334" spans="1:7" x14ac:dyDescent="0.3">
      <c r="A334" s="1" t="s">
        <v>117</v>
      </c>
    </row>
    <row r="335" spans="1:7" x14ac:dyDescent="0.3">
      <c r="A335" s="2" t="s">
        <v>46</v>
      </c>
    </row>
    <row r="336" spans="1:7" x14ac:dyDescent="0.3">
      <c r="A336" s="3" t="s">
        <v>50</v>
      </c>
      <c r="B336">
        <v>8.06896E-2</v>
      </c>
    </row>
    <row r="337" spans="1:7" x14ac:dyDescent="0.3">
      <c r="A337" s="3" t="s">
        <v>51</v>
      </c>
      <c r="B337">
        <v>6.6566016000000006E-2</v>
      </c>
    </row>
    <row r="338" spans="1:7" x14ac:dyDescent="0.3">
      <c r="A338" s="3" t="s">
        <v>52</v>
      </c>
      <c r="B338">
        <v>5.5247576999999999E-2</v>
      </c>
    </row>
    <row r="339" spans="1:7" x14ac:dyDescent="0.3">
      <c r="A339" s="3" t="s">
        <v>53</v>
      </c>
      <c r="B339">
        <v>5.5475548999999999E-2</v>
      </c>
    </row>
    <row r="340" spans="1:7" x14ac:dyDescent="0.3">
      <c r="A340" s="3" t="s">
        <v>54</v>
      </c>
      <c r="B340">
        <v>6.0159377999999999E-2</v>
      </c>
      <c r="D340">
        <v>0.22136647400000001</v>
      </c>
      <c r="E340">
        <v>5.5247576999999999E-2</v>
      </c>
      <c r="F340">
        <v>0.1</v>
      </c>
      <c r="G340">
        <v>5.6434195999999999E-2</v>
      </c>
    </row>
    <row r="341" spans="1:7" x14ac:dyDescent="0.3">
      <c r="A341" s="3" t="s">
        <v>55</v>
      </c>
      <c r="B341">
        <v>7.1872308999999995E-2</v>
      </c>
    </row>
    <row r="342" spans="1:7" x14ac:dyDescent="0.3">
      <c r="A342" s="3" t="s">
        <v>56</v>
      </c>
      <c r="B342">
        <v>8.7819303000000001E-2</v>
      </c>
    </row>
    <row r="343" spans="1:7" x14ac:dyDescent="0.3">
      <c r="A343" s="3" t="s">
        <v>57</v>
      </c>
      <c r="B343">
        <v>0.129785131</v>
      </c>
    </row>
    <row r="344" spans="1:7" x14ac:dyDescent="0.3">
      <c r="A344" s="3" t="s">
        <v>58</v>
      </c>
      <c r="B344">
        <v>0.17101866299999999</v>
      </c>
    </row>
    <row r="345" spans="1:7" x14ac:dyDescent="0.3">
      <c r="A345" s="3" t="s">
        <v>59</v>
      </c>
      <c r="B345">
        <v>0.22136647400000001</v>
      </c>
    </row>
    <row r="346" spans="1:7" x14ac:dyDescent="0.3">
      <c r="A346" s="1"/>
    </row>
    <row r="347" spans="1:7" x14ac:dyDescent="0.3">
      <c r="A347" s="1"/>
    </row>
    <row r="348" spans="1:7" x14ac:dyDescent="0.3">
      <c r="A348" s="1"/>
    </row>
    <row r="349" spans="1:7" x14ac:dyDescent="0.3">
      <c r="A349" s="1" t="s">
        <v>118</v>
      </c>
    </row>
    <row r="350" spans="1:7" x14ac:dyDescent="0.3">
      <c r="A350" s="2" t="s">
        <v>46</v>
      </c>
    </row>
    <row r="351" spans="1:7" x14ac:dyDescent="0.3">
      <c r="A351" s="3" t="s">
        <v>50</v>
      </c>
      <c r="B351">
        <v>8.8274488999999998E-2</v>
      </c>
    </row>
    <row r="352" spans="1:7" x14ac:dyDescent="0.3">
      <c r="A352" s="3" t="s">
        <v>51</v>
      </c>
      <c r="B352">
        <v>6.2938039000000001E-2</v>
      </c>
    </row>
    <row r="353" spans="1:7" x14ac:dyDescent="0.3">
      <c r="A353" s="3" t="s">
        <v>52</v>
      </c>
      <c r="B353">
        <v>7.1354578000000002E-2</v>
      </c>
    </row>
    <row r="354" spans="1:7" x14ac:dyDescent="0.3">
      <c r="A354" s="3" t="s">
        <v>53</v>
      </c>
      <c r="B354">
        <v>7.9458551000000002E-2</v>
      </c>
    </row>
    <row r="355" spans="1:7" x14ac:dyDescent="0.3">
      <c r="A355" s="3" t="s">
        <v>54</v>
      </c>
      <c r="B355">
        <v>7.9773978999999995E-2</v>
      </c>
      <c r="D355">
        <v>0.18477703100000001</v>
      </c>
      <c r="E355">
        <v>6.2938039000000001E-2</v>
      </c>
      <c r="F355">
        <v>0.1</v>
      </c>
      <c r="G355">
        <v>3.9969048E-2</v>
      </c>
    </row>
    <row r="356" spans="1:7" x14ac:dyDescent="0.3">
      <c r="A356" s="3" t="s">
        <v>55</v>
      </c>
      <c r="B356">
        <v>7.4393642999999995E-2</v>
      </c>
    </row>
    <row r="357" spans="1:7" x14ac:dyDescent="0.3">
      <c r="A357" s="3" t="s">
        <v>56</v>
      </c>
      <c r="B357">
        <v>8.8242433999999995E-2</v>
      </c>
    </row>
    <row r="358" spans="1:7" x14ac:dyDescent="0.3">
      <c r="A358" s="3" t="s">
        <v>57</v>
      </c>
      <c r="B358">
        <v>0.11630757999999999</v>
      </c>
    </row>
    <row r="359" spans="1:7" x14ac:dyDescent="0.3">
      <c r="A359" s="3" t="s">
        <v>58</v>
      </c>
      <c r="B359">
        <v>0.15447967700000001</v>
      </c>
    </row>
    <row r="360" spans="1:7" x14ac:dyDescent="0.3">
      <c r="A360" s="3" t="s">
        <v>59</v>
      </c>
      <c r="B360">
        <v>0.18477703100000001</v>
      </c>
    </row>
    <row r="361" spans="1:7" x14ac:dyDescent="0.3">
      <c r="A361" s="1"/>
    </row>
    <row r="362" spans="1:7" x14ac:dyDescent="0.3">
      <c r="A362" s="1"/>
    </row>
    <row r="363" spans="1:7" x14ac:dyDescent="0.3">
      <c r="A363" s="1"/>
    </row>
    <row r="364" spans="1:7" x14ac:dyDescent="0.3">
      <c r="A364" s="1" t="s">
        <v>119</v>
      </c>
    </row>
    <row r="365" spans="1:7" x14ac:dyDescent="0.3">
      <c r="A365" s="2" t="s">
        <v>46</v>
      </c>
    </row>
    <row r="366" spans="1:7" x14ac:dyDescent="0.3">
      <c r="A366" s="3" t="s">
        <v>50</v>
      </c>
      <c r="B366">
        <v>4.0868659000000002E-2</v>
      </c>
    </row>
    <row r="367" spans="1:7" x14ac:dyDescent="0.3">
      <c r="A367" s="3" t="s">
        <v>51</v>
      </c>
      <c r="B367">
        <v>4.6047291999999997E-2</v>
      </c>
    </row>
    <row r="368" spans="1:7" x14ac:dyDescent="0.3">
      <c r="A368" s="3" t="s">
        <v>52</v>
      </c>
      <c r="B368">
        <v>5.4173329999999999E-2</v>
      </c>
    </row>
    <row r="369" spans="1:7" x14ac:dyDescent="0.3">
      <c r="A369" s="3" t="s">
        <v>53</v>
      </c>
      <c r="B369">
        <v>6.3882395999999994E-2</v>
      </c>
    </row>
    <row r="370" spans="1:7" x14ac:dyDescent="0.3">
      <c r="A370" s="3" t="s">
        <v>54</v>
      </c>
      <c r="B370">
        <v>7.5116341000000003E-2</v>
      </c>
      <c r="D370">
        <v>0.18052887300000001</v>
      </c>
      <c r="E370">
        <v>4.0868659000000002E-2</v>
      </c>
      <c r="F370">
        <v>0.1</v>
      </c>
      <c r="G370">
        <v>5.3791796000000003E-2</v>
      </c>
    </row>
    <row r="371" spans="1:7" x14ac:dyDescent="0.3">
      <c r="A371" s="3" t="s">
        <v>55</v>
      </c>
      <c r="B371">
        <v>8.0582616999999995E-2</v>
      </c>
    </row>
    <row r="372" spans="1:7" x14ac:dyDescent="0.3">
      <c r="A372" s="3" t="s">
        <v>56</v>
      </c>
      <c r="B372">
        <v>0.15564198200000001</v>
      </c>
    </row>
    <row r="373" spans="1:7" x14ac:dyDescent="0.3">
      <c r="A373" s="3" t="s">
        <v>57</v>
      </c>
      <c r="B373">
        <v>0.13869436399999999</v>
      </c>
    </row>
    <row r="374" spans="1:7" x14ac:dyDescent="0.3">
      <c r="A374" s="3" t="s">
        <v>58</v>
      </c>
      <c r="B374">
        <v>0.164464148</v>
      </c>
    </row>
    <row r="375" spans="1:7" x14ac:dyDescent="0.3">
      <c r="A375" s="3" t="s">
        <v>59</v>
      </c>
      <c r="B375">
        <v>0.18052887300000001</v>
      </c>
    </row>
    <row r="376" spans="1:7" x14ac:dyDescent="0.3">
      <c r="A376" s="1"/>
    </row>
    <row r="377" spans="1:7" x14ac:dyDescent="0.3">
      <c r="A377" s="1"/>
    </row>
    <row r="378" spans="1:7" x14ac:dyDescent="0.3">
      <c r="A378" s="1"/>
    </row>
    <row r="379" spans="1:7" x14ac:dyDescent="0.3">
      <c r="A379" s="1" t="s">
        <v>120</v>
      </c>
    </row>
    <row r="380" spans="1:7" x14ac:dyDescent="0.3">
      <c r="A380" s="2" t="s">
        <v>46</v>
      </c>
    </row>
    <row r="381" spans="1:7" x14ac:dyDescent="0.3">
      <c r="A381" s="3" t="s">
        <v>50</v>
      </c>
      <c r="B381">
        <v>4.7607626E-2</v>
      </c>
    </row>
    <row r="382" spans="1:7" x14ac:dyDescent="0.3">
      <c r="A382" s="3" t="s">
        <v>51</v>
      </c>
      <c r="B382">
        <v>4.1533735000000002E-2</v>
      </c>
    </row>
    <row r="383" spans="1:7" x14ac:dyDescent="0.3">
      <c r="A383" s="3" t="s">
        <v>52</v>
      </c>
      <c r="B383">
        <v>3.6787719000000003E-2</v>
      </c>
    </row>
    <row r="384" spans="1:7" x14ac:dyDescent="0.3">
      <c r="A384" s="3" t="s">
        <v>53</v>
      </c>
      <c r="B384">
        <v>5.3361100000000002E-2</v>
      </c>
    </row>
    <row r="385" spans="1:7" x14ac:dyDescent="0.3">
      <c r="A385" s="3" t="s">
        <v>54</v>
      </c>
      <c r="B385">
        <v>6.5667781999999994E-2</v>
      </c>
      <c r="D385">
        <v>0.26787882299999999</v>
      </c>
      <c r="E385">
        <v>3.6787719000000003E-2</v>
      </c>
      <c r="F385">
        <v>0.1</v>
      </c>
      <c r="G385">
        <v>7.5983171000000002E-2</v>
      </c>
    </row>
    <row r="386" spans="1:7" x14ac:dyDescent="0.3">
      <c r="A386" s="3" t="s">
        <v>55</v>
      </c>
      <c r="B386">
        <v>7.3228838000000004E-2</v>
      </c>
    </row>
    <row r="387" spans="1:7" x14ac:dyDescent="0.3">
      <c r="A387" s="3" t="s">
        <v>56</v>
      </c>
      <c r="B387">
        <v>8.9578922000000005E-2</v>
      </c>
    </row>
    <row r="388" spans="1:7" x14ac:dyDescent="0.3">
      <c r="A388" s="3" t="s">
        <v>57</v>
      </c>
      <c r="B388">
        <v>0.132960419</v>
      </c>
    </row>
    <row r="389" spans="1:7" x14ac:dyDescent="0.3">
      <c r="A389" s="3" t="s">
        <v>58</v>
      </c>
      <c r="B389">
        <v>0.19139503199999999</v>
      </c>
    </row>
    <row r="390" spans="1:7" x14ac:dyDescent="0.3">
      <c r="A390" s="3" t="s">
        <v>59</v>
      </c>
      <c r="B390">
        <v>0.26787882299999999</v>
      </c>
    </row>
    <row r="391" spans="1:7" x14ac:dyDescent="0.3">
      <c r="A391" s="1"/>
    </row>
    <row r="392" spans="1:7" x14ac:dyDescent="0.3">
      <c r="A392" s="1"/>
    </row>
    <row r="393" spans="1:7" x14ac:dyDescent="0.3">
      <c r="A393" s="1"/>
    </row>
    <row r="394" spans="1:7" ht="14.5" x14ac:dyDescent="0.3">
      <c r="A394" s="4" t="s">
        <v>121</v>
      </c>
    </row>
    <row r="395" spans="1:7" x14ac:dyDescent="0.3">
      <c r="A395" s="2" t="s">
        <v>46</v>
      </c>
    </row>
    <row r="396" spans="1:7" x14ac:dyDescent="0.3">
      <c r="A396" s="3" t="s">
        <v>50</v>
      </c>
      <c r="B396">
        <v>6.3016825999999998E-2</v>
      </c>
    </row>
    <row r="397" spans="1:7" x14ac:dyDescent="0.3">
      <c r="A397" s="3" t="s">
        <v>51</v>
      </c>
      <c r="B397">
        <v>7.3645478E-2</v>
      </c>
    </row>
    <row r="398" spans="1:7" x14ac:dyDescent="0.3">
      <c r="A398" s="3" t="s">
        <v>52</v>
      </c>
      <c r="B398">
        <v>7.1519553999999999E-2</v>
      </c>
    </row>
    <row r="399" spans="1:7" x14ac:dyDescent="0.3">
      <c r="A399" s="3" t="s">
        <v>53</v>
      </c>
      <c r="B399">
        <v>7.3609307999999998E-2</v>
      </c>
    </row>
    <row r="400" spans="1:7" x14ac:dyDescent="0.3">
      <c r="A400" s="3" t="s">
        <v>54</v>
      </c>
      <c r="B400">
        <v>6.8165092999999996E-2</v>
      </c>
      <c r="D400">
        <v>0.20001294</v>
      </c>
      <c r="E400">
        <v>6.3016825999999998E-2</v>
      </c>
      <c r="F400">
        <v>0.1</v>
      </c>
      <c r="G400">
        <v>4.7260454E-2</v>
      </c>
    </row>
    <row r="401" spans="1:7" x14ac:dyDescent="0.3">
      <c r="A401" s="3" t="s">
        <v>55</v>
      </c>
      <c r="B401">
        <v>7.4602228000000007E-2</v>
      </c>
    </row>
    <row r="402" spans="1:7" x14ac:dyDescent="0.3">
      <c r="A402" s="3" t="s">
        <v>56</v>
      </c>
      <c r="B402">
        <v>8.7665822000000004E-2</v>
      </c>
    </row>
    <row r="403" spans="1:7" x14ac:dyDescent="0.3">
      <c r="A403" s="3" t="s">
        <v>57</v>
      </c>
      <c r="B403">
        <v>0.12305284700000001</v>
      </c>
    </row>
    <row r="404" spans="1:7" x14ac:dyDescent="0.3">
      <c r="A404" s="3" t="s">
        <v>58</v>
      </c>
      <c r="B404">
        <v>0.16470990599999999</v>
      </c>
    </row>
    <row r="405" spans="1:7" x14ac:dyDescent="0.3">
      <c r="A405" s="3" t="s">
        <v>59</v>
      </c>
      <c r="B405">
        <v>0.20001294</v>
      </c>
    </row>
    <row r="406" spans="1:7" x14ac:dyDescent="0.3">
      <c r="A406" s="1"/>
    </row>
    <row r="407" spans="1:7" x14ac:dyDescent="0.3">
      <c r="A407" s="1"/>
    </row>
    <row r="408" spans="1:7" x14ac:dyDescent="0.3">
      <c r="A408" s="1"/>
    </row>
    <row r="409" spans="1:7" x14ac:dyDescent="0.3">
      <c r="A409" s="1" t="s">
        <v>122</v>
      </c>
    </row>
    <row r="410" spans="1:7" x14ac:dyDescent="0.3">
      <c r="A410" s="2" t="s">
        <v>46</v>
      </c>
    </row>
    <row r="411" spans="1:7" x14ac:dyDescent="0.3">
      <c r="A411" s="3" t="s">
        <v>50</v>
      </c>
      <c r="B411">
        <v>0.101324911</v>
      </c>
    </row>
    <row r="412" spans="1:7" x14ac:dyDescent="0.3">
      <c r="A412" s="3" t="s">
        <v>51</v>
      </c>
      <c r="B412">
        <v>4.5547648000000003E-2</v>
      </c>
    </row>
    <row r="413" spans="1:7" x14ac:dyDescent="0.3">
      <c r="A413" s="3" t="s">
        <v>52</v>
      </c>
      <c r="B413">
        <v>5.6467899000000002E-2</v>
      </c>
    </row>
    <row r="414" spans="1:7" x14ac:dyDescent="0.3">
      <c r="A414" s="3" t="s">
        <v>53</v>
      </c>
      <c r="B414">
        <v>9.1444302000000005E-2</v>
      </c>
    </row>
    <row r="415" spans="1:7" x14ac:dyDescent="0.3">
      <c r="A415" s="3" t="s">
        <v>54</v>
      </c>
      <c r="B415">
        <v>0.107488002</v>
      </c>
      <c r="D415">
        <v>0.13985677799999999</v>
      </c>
      <c r="E415">
        <v>4.5547648000000003E-2</v>
      </c>
      <c r="F415">
        <v>0.1</v>
      </c>
      <c r="G415">
        <v>2.9675994000000001E-2</v>
      </c>
    </row>
    <row r="416" spans="1:7" x14ac:dyDescent="0.3">
      <c r="A416" s="3" t="s">
        <v>55</v>
      </c>
      <c r="B416">
        <v>0.107728515</v>
      </c>
    </row>
    <row r="417" spans="1:7" x14ac:dyDescent="0.3">
      <c r="A417" s="3" t="s">
        <v>56</v>
      </c>
      <c r="B417">
        <v>9.9892432000000003E-2</v>
      </c>
    </row>
    <row r="418" spans="1:7" x14ac:dyDescent="0.3">
      <c r="A418" s="3" t="s">
        <v>57</v>
      </c>
      <c r="B418">
        <v>0.121657587</v>
      </c>
    </row>
    <row r="419" spans="1:7" x14ac:dyDescent="0.3">
      <c r="A419" s="3" t="s">
        <v>58</v>
      </c>
      <c r="B419">
        <v>0.13985677799999999</v>
      </c>
    </row>
    <row r="420" spans="1:7" x14ac:dyDescent="0.3">
      <c r="A420" s="3" t="s">
        <v>59</v>
      </c>
      <c r="B420">
        <v>0.128591926</v>
      </c>
    </row>
    <row r="421" spans="1:7" x14ac:dyDescent="0.3">
      <c r="A421" s="1"/>
    </row>
    <row r="422" spans="1:7" x14ac:dyDescent="0.3">
      <c r="A422" s="1"/>
    </row>
    <row r="423" spans="1:7" x14ac:dyDescent="0.3">
      <c r="A423" s="1"/>
    </row>
    <row r="424" spans="1:7" x14ac:dyDescent="0.3">
      <c r="A424" s="1" t="s">
        <v>123</v>
      </c>
    </row>
    <row r="425" spans="1:7" x14ac:dyDescent="0.3">
      <c r="A425" s="2" t="s">
        <v>46</v>
      </c>
    </row>
    <row r="426" spans="1:7" x14ac:dyDescent="0.3">
      <c r="A426" s="3" t="s">
        <v>50</v>
      </c>
      <c r="B426">
        <v>7.5046038999999995E-2</v>
      </c>
    </row>
    <row r="427" spans="1:7" x14ac:dyDescent="0.3">
      <c r="A427" s="3" t="s">
        <v>51</v>
      </c>
      <c r="B427">
        <v>7.7438385999999998E-2</v>
      </c>
    </row>
    <row r="428" spans="1:7" x14ac:dyDescent="0.3">
      <c r="A428" s="3" t="s">
        <v>52</v>
      </c>
      <c r="B428">
        <v>8.1325114000000004E-2</v>
      </c>
    </row>
    <row r="429" spans="1:7" x14ac:dyDescent="0.3">
      <c r="A429" s="3" t="s">
        <v>53</v>
      </c>
      <c r="B429">
        <v>7.5189119999999998E-2</v>
      </c>
    </row>
    <row r="430" spans="1:7" x14ac:dyDescent="0.3">
      <c r="A430" s="3" t="s">
        <v>54</v>
      </c>
      <c r="B430">
        <v>5.5622559000000002E-2</v>
      </c>
      <c r="D430">
        <v>0.18445117499999999</v>
      </c>
      <c r="E430">
        <v>5.5622559000000002E-2</v>
      </c>
      <c r="F430">
        <v>0.1</v>
      </c>
      <c r="G430">
        <v>4.1871683E-2</v>
      </c>
    </row>
    <row r="431" spans="1:7" x14ac:dyDescent="0.3">
      <c r="A431" s="3" t="s">
        <v>55</v>
      </c>
      <c r="B431">
        <v>7.6005376999999999E-2</v>
      </c>
    </row>
    <row r="432" spans="1:7" x14ac:dyDescent="0.3">
      <c r="A432" s="3" t="s">
        <v>56</v>
      </c>
      <c r="B432">
        <v>9.3075682000000007E-2</v>
      </c>
    </row>
    <row r="433" spans="1:7" x14ac:dyDescent="0.3">
      <c r="A433" s="3" t="s">
        <v>57</v>
      </c>
      <c r="B433">
        <v>0.12347896799999999</v>
      </c>
    </row>
    <row r="434" spans="1:7" x14ac:dyDescent="0.3">
      <c r="A434" s="3" t="s">
        <v>58</v>
      </c>
      <c r="B434">
        <v>0.15836758000000001</v>
      </c>
    </row>
    <row r="435" spans="1:7" x14ac:dyDescent="0.3">
      <c r="A435" s="3" t="s">
        <v>59</v>
      </c>
      <c r="B435">
        <v>0.18445117499999999</v>
      </c>
    </row>
    <row r="436" spans="1:7" x14ac:dyDescent="0.3">
      <c r="A436" s="1"/>
    </row>
    <row r="437" spans="1:7" x14ac:dyDescent="0.3">
      <c r="A437" s="1"/>
    </row>
    <row r="438" spans="1:7" x14ac:dyDescent="0.3">
      <c r="A438" s="1"/>
    </row>
    <row r="439" spans="1:7" x14ac:dyDescent="0.3">
      <c r="A439" s="1" t="s">
        <v>124</v>
      </c>
    </row>
    <row r="440" spans="1:7" x14ac:dyDescent="0.3">
      <c r="A440" s="2" t="s">
        <v>46</v>
      </c>
    </row>
    <row r="441" spans="1:7" x14ac:dyDescent="0.3">
      <c r="A441" s="3" t="s">
        <v>50</v>
      </c>
      <c r="B441">
        <v>0.103112416</v>
      </c>
    </row>
    <row r="442" spans="1:7" x14ac:dyDescent="0.3">
      <c r="A442" s="3" t="s">
        <v>51</v>
      </c>
      <c r="B442">
        <v>0.114873355</v>
      </c>
    </row>
    <row r="443" spans="1:7" x14ac:dyDescent="0.3">
      <c r="A443" s="3" t="s">
        <v>52</v>
      </c>
      <c r="B443">
        <v>0.12110512700000001</v>
      </c>
    </row>
    <row r="444" spans="1:7" x14ac:dyDescent="0.3">
      <c r="A444" s="3" t="s">
        <v>53</v>
      </c>
      <c r="B444">
        <v>0.120284271</v>
      </c>
    </row>
    <row r="445" spans="1:7" x14ac:dyDescent="0.3">
      <c r="A445" s="3" t="s">
        <v>54</v>
      </c>
      <c r="B445">
        <v>0.117316381</v>
      </c>
      <c r="D445">
        <v>0.12110512700000001</v>
      </c>
      <c r="E445">
        <v>6.9412588999999997E-2</v>
      </c>
      <c r="F445">
        <v>0.1</v>
      </c>
      <c r="G445">
        <v>2.1092497000000002E-2</v>
      </c>
    </row>
    <row r="446" spans="1:7" x14ac:dyDescent="0.3">
      <c r="A446" s="3" t="s">
        <v>55</v>
      </c>
      <c r="B446">
        <v>0.117374388</v>
      </c>
    </row>
    <row r="447" spans="1:7" x14ac:dyDescent="0.3">
      <c r="A447" s="3" t="s">
        <v>56</v>
      </c>
      <c r="B447">
        <v>8.3713967E-2</v>
      </c>
    </row>
    <row r="448" spans="1:7" x14ac:dyDescent="0.3">
      <c r="A448" s="3" t="s">
        <v>57</v>
      </c>
      <c r="B448">
        <v>7.6136946999999996E-2</v>
      </c>
    </row>
    <row r="449" spans="1:2" x14ac:dyDescent="0.3">
      <c r="A449" s="3" t="s">
        <v>58</v>
      </c>
      <c r="B449">
        <v>6.9412588999999997E-2</v>
      </c>
    </row>
    <row r="450" spans="1:2" x14ac:dyDescent="0.3">
      <c r="A450" s="3" t="s">
        <v>59</v>
      </c>
      <c r="B450">
        <v>7.6670559999999999E-2</v>
      </c>
    </row>
  </sheetData>
  <mergeCells count="2">
    <mergeCell ref="D3:G3"/>
    <mergeCell ref="A1:F2"/>
  </mergeCells>
  <phoneticPr fontId="28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CF82"/>
  <sheetViews>
    <sheetView zoomScale="55" zoomScaleNormal="55" workbookViewId="0">
      <selection activeCell="J47" sqref="J47"/>
    </sheetView>
  </sheetViews>
  <sheetFormatPr defaultColWidth="9" defaultRowHeight="12.5" x14ac:dyDescent="0.3"/>
  <cols>
    <col min="1" max="6" width="9" style="5"/>
    <col min="7" max="7" width="9.1640625" style="5" customWidth="1"/>
    <col min="8" max="8" width="9" style="5"/>
    <col min="9" max="9" width="2.4140625" style="5" customWidth="1"/>
    <col min="10" max="10" width="15.08203125" style="5" customWidth="1"/>
    <col min="11" max="22" width="9" style="5"/>
    <col min="23" max="26" width="2.4140625" style="5" customWidth="1"/>
    <col min="27" max="49" width="2.4140625" style="5" hidden="1" customWidth="1"/>
    <col min="50" max="50" width="2.33203125" style="5" hidden="1" customWidth="1"/>
    <col min="51" max="83" width="2.4140625" style="5" hidden="1" customWidth="1"/>
    <col min="84" max="84" width="3.4140625" style="5" hidden="1" customWidth="1"/>
    <col min="85" max="85" width="2.4140625" style="5" customWidth="1"/>
    <col min="86" max="16384" width="9" style="5"/>
  </cols>
  <sheetData>
    <row r="2" spans="1:84" ht="13" x14ac:dyDescent="0.3">
      <c r="F2" s="444" t="s">
        <v>274</v>
      </c>
      <c r="G2" s="444"/>
      <c r="S2" s="432" t="s">
        <v>275</v>
      </c>
    </row>
    <row r="3" spans="1:84" ht="13" x14ac:dyDescent="0.3">
      <c r="F3" s="7" t="s">
        <v>268</v>
      </c>
      <c r="G3" s="8">
        <f>QUARTILE($C$11:$C$44,0)</f>
        <v>0</v>
      </c>
      <c r="S3" s="432" t="s">
        <v>276</v>
      </c>
    </row>
    <row r="4" spans="1:84" ht="13" x14ac:dyDescent="0.3">
      <c r="F4" s="7" t="s">
        <v>277</v>
      </c>
      <c r="G4" s="8">
        <f>QUARTILE($C$11:$C$44,1)</f>
        <v>27.456390130893102</v>
      </c>
      <c r="S4" s="432" t="s">
        <v>278</v>
      </c>
    </row>
    <row r="5" spans="1:84" ht="13" x14ac:dyDescent="0.3">
      <c r="F5" s="7" t="s">
        <v>279</v>
      </c>
      <c r="G5" s="8">
        <f>QUARTILE($C$11:$C$44,2)</f>
        <v>35.703841036315296</v>
      </c>
      <c r="S5" s="432" t="s">
        <v>280</v>
      </c>
    </row>
    <row r="6" spans="1:84" ht="13" x14ac:dyDescent="0.3">
      <c r="F6" s="7" t="s">
        <v>281</v>
      </c>
      <c r="G6" s="8">
        <f>QUARTILE($C$11:$C$44,3)</f>
        <v>41.989238184634146</v>
      </c>
      <c r="S6" s="432" t="s">
        <v>282</v>
      </c>
    </row>
    <row r="7" spans="1:84" ht="13" x14ac:dyDescent="0.3">
      <c r="F7" s="7" t="s">
        <v>267</v>
      </c>
      <c r="G7" s="8">
        <f>QUARTILE($C$11:$C$44,4)</f>
        <v>64.724787329157493</v>
      </c>
      <c r="J7" s="21">
        <v>1</v>
      </c>
      <c r="O7" s="21" t="b">
        <v>1</v>
      </c>
      <c r="Q7" s="21" t="b">
        <v>1</v>
      </c>
      <c r="S7" s="432" t="s">
        <v>283</v>
      </c>
    </row>
    <row r="8" spans="1:84" ht="13" x14ac:dyDescent="0.3">
      <c r="B8" s="9" t="s">
        <v>284</v>
      </c>
      <c r="C8" s="9" t="s">
        <v>285</v>
      </c>
      <c r="G8" s="9" t="s">
        <v>286</v>
      </c>
      <c r="I8" s="9" t="s">
        <v>287</v>
      </c>
      <c r="L8" s="9" t="s">
        <v>288</v>
      </c>
      <c r="S8" s="15" t="s">
        <v>275</v>
      </c>
      <c r="AA8" s="5" t="s">
        <v>289</v>
      </c>
    </row>
    <row r="9" spans="1:84" x14ac:dyDescent="0.3">
      <c r="AA9" s="28" t="str">
        <f t="shared" ref="AA9:BF9" si="0">IF(AA10=color_scheme,"↓","")</f>
        <v>↓</v>
      </c>
      <c r="AB9" s="28" t="str">
        <f t="shared" si="0"/>
        <v/>
      </c>
      <c r="AC9" s="28" t="str">
        <f t="shared" si="0"/>
        <v/>
      </c>
      <c r="AD9" s="28" t="str">
        <f t="shared" si="0"/>
        <v/>
      </c>
      <c r="AE9" s="28" t="str">
        <f t="shared" si="0"/>
        <v/>
      </c>
      <c r="AF9" s="28" t="str">
        <f t="shared" si="0"/>
        <v/>
      </c>
      <c r="AG9" s="28" t="str">
        <f t="shared" si="0"/>
        <v/>
      </c>
      <c r="AH9" s="28" t="str">
        <f t="shared" si="0"/>
        <v/>
      </c>
      <c r="AI9" s="28" t="str">
        <f t="shared" si="0"/>
        <v/>
      </c>
      <c r="AJ9" s="28" t="str">
        <f t="shared" si="0"/>
        <v/>
      </c>
      <c r="AK9" s="28" t="str">
        <f t="shared" si="0"/>
        <v/>
      </c>
      <c r="AL9" s="28" t="str">
        <f t="shared" si="0"/>
        <v/>
      </c>
      <c r="AM9" s="28" t="str">
        <f t="shared" si="0"/>
        <v/>
      </c>
      <c r="AN9" s="28" t="str">
        <f t="shared" si="0"/>
        <v/>
      </c>
      <c r="AO9" s="28" t="str">
        <f t="shared" si="0"/>
        <v/>
      </c>
      <c r="AP9" s="28" t="str">
        <f t="shared" si="0"/>
        <v/>
      </c>
      <c r="AQ9" s="28" t="str">
        <f t="shared" si="0"/>
        <v/>
      </c>
      <c r="AR9" s="28" t="str">
        <f t="shared" si="0"/>
        <v/>
      </c>
      <c r="AS9" s="28" t="str">
        <f t="shared" si="0"/>
        <v/>
      </c>
      <c r="AT9" s="28" t="str">
        <f t="shared" si="0"/>
        <v/>
      </c>
      <c r="AU9" s="28" t="str">
        <f t="shared" si="0"/>
        <v/>
      </c>
      <c r="AV9" s="28" t="str">
        <f t="shared" si="0"/>
        <v/>
      </c>
      <c r="AW9" s="28" t="str">
        <f t="shared" si="0"/>
        <v/>
      </c>
      <c r="AX9" s="28" t="str">
        <f t="shared" si="0"/>
        <v/>
      </c>
      <c r="AY9" s="28" t="str">
        <f t="shared" si="0"/>
        <v/>
      </c>
      <c r="AZ9" s="28" t="str">
        <f t="shared" si="0"/>
        <v/>
      </c>
      <c r="BA9" s="28" t="str">
        <f t="shared" si="0"/>
        <v/>
      </c>
      <c r="BB9" s="28" t="str">
        <f t="shared" si="0"/>
        <v/>
      </c>
      <c r="BC9" s="28" t="str">
        <f t="shared" si="0"/>
        <v/>
      </c>
      <c r="BD9" s="28" t="str">
        <f t="shared" si="0"/>
        <v/>
      </c>
      <c r="BE9" s="28" t="str">
        <f t="shared" si="0"/>
        <v/>
      </c>
      <c r="BF9" s="28" t="str">
        <f t="shared" si="0"/>
        <v/>
      </c>
      <c r="BG9" s="28" t="str">
        <f t="shared" ref="BG9:CF9" si="1">IF(BG10=color_scheme,"↓","")</f>
        <v/>
      </c>
      <c r="BH9" s="28" t="str">
        <f t="shared" si="1"/>
        <v/>
      </c>
      <c r="BI9" s="28" t="str">
        <f t="shared" si="1"/>
        <v/>
      </c>
      <c r="BJ9" s="28" t="str">
        <f t="shared" si="1"/>
        <v/>
      </c>
      <c r="BK9" s="28" t="str">
        <f t="shared" si="1"/>
        <v/>
      </c>
      <c r="BL9" s="28" t="str">
        <f t="shared" si="1"/>
        <v/>
      </c>
      <c r="BM9" s="28" t="str">
        <f t="shared" si="1"/>
        <v/>
      </c>
      <c r="BN9" s="28" t="str">
        <f t="shared" si="1"/>
        <v/>
      </c>
      <c r="BO9" s="28" t="str">
        <f t="shared" si="1"/>
        <v/>
      </c>
      <c r="BP9" s="28" t="str">
        <f t="shared" si="1"/>
        <v/>
      </c>
      <c r="BQ9" s="28" t="str">
        <f t="shared" si="1"/>
        <v/>
      </c>
      <c r="BR9" s="28" t="str">
        <f t="shared" si="1"/>
        <v/>
      </c>
      <c r="BS9" s="28" t="str">
        <f t="shared" si="1"/>
        <v/>
      </c>
      <c r="BT9" s="28" t="str">
        <f t="shared" si="1"/>
        <v/>
      </c>
      <c r="BU9" s="28" t="str">
        <f t="shared" si="1"/>
        <v/>
      </c>
      <c r="BV9" s="28" t="str">
        <f t="shared" si="1"/>
        <v/>
      </c>
      <c r="BW9" s="28" t="str">
        <f t="shared" si="1"/>
        <v/>
      </c>
      <c r="BX9" s="28" t="str">
        <f t="shared" si="1"/>
        <v/>
      </c>
      <c r="BY9" s="28" t="str">
        <f t="shared" si="1"/>
        <v/>
      </c>
      <c r="BZ9" s="28" t="str">
        <f t="shared" si="1"/>
        <v/>
      </c>
      <c r="CA9" s="28" t="str">
        <f t="shared" si="1"/>
        <v/>
      </c>
      <c r="CB9" s="28" t="str">
        <f t="shared" si="1"/>
        <v/>
      </c>
      <c r="CC9" s="28" t="str">
        <f t="shared" si="1"/>
        <v/>
      </c>
      <c r="CD9" s="28" t="str">
        <f t="shared" si="1"/>
        <v/>
      </c>
      <c r="CE9" s="28" t="str">
        <f t="shared" si="1"/>
        <v/>
      </c>
      <c r="CF9" s="28" t="str">
        <f t="shared" si="1"/>
        <v/>
      </c>
    </row>
    <row r="10" spans="1:84" s="6" customFormat="1" ht="13" x14ac:dyDescent="0.3">
      <c r="B10" s="10" t="s">
        <v>129</v>
      </c>
      <c r="C10" s="10" t="s">
        <v>290</v>
      </c>
      <c r="D10" s="11" t="s">
        <v>291</v>
      </c>
      <c r="E10" s="11" t="s">
        <v>292</v>
      </c>
      <c r="G10" s="12" t="s">
        <v>293</v>
      </c>
      <c r="I10" s="12" t="s">
        <v>294</v>
      </c>
      <c r="AA10" s="29">
        <v>1</v>
      </c>
      <c r="AB10" s="29">
        <v>2</v>
      </c>
      <c r="AC10" s="29">
        <v>3</v>
      </c>
      <c r="AD10" s="29">
        <v>4</v>
      </c>
      <c r="AE10" s="29">
        <v>5</v>
      </c>
      <c r="AF10" s="29">
        <v>6</v>
      </c>
      <c r="AG10" s="29">
        <v>7</v>
      </c>
      <c r="AH10" s="29">
        <v>8</v>
      </c>
      <c r="AI10" s="29">
        <v>9</v>
      </c>
      <c r="AJ10" s="29">
        <v>10</v>
      </c>
      <c r="AK10" s="29">
        <v>11</v>
      </c>
      <c r="AL10" s="29">
        <v>12</v>
      </c>
      <c r="AM10" s="29">
        <v>13</v>
      </c>
      <c r="AN10" s="29">
        <v>14</v>
      </c>
      <c r="AO10" s="29">
        <v>15</v>
      </c>
      <c r="AP10" s="29">
        <v>16</v>
      </c>
      <c r="AQ10" s="29">
        <v>17</v>
      </c>
      <c r="AR10" s="29">
        <v>18</v>
      </c>
      <c r="AS10" s="29">
        <v>19</v>
      </c>
      <c r="AT10" s="29">
        <v>20</v>
      </c>
      <c r="AU10" s="29">
        <v>21</v>
      </c>
      <c r="AV10" s="29">
        <v>22</v>
      </c>
      <c r="AW10" s="29">
        <v>23</v>
      </c>
      <c r="AX10" s="29">
        <v>24</v>
      </c>
      <c r="AY10" s="29">
        <v>25</v>
      </c>
      <c r="AZ10" s="29">
        <v>26</v>
      </c>
      <c r="BA10" s="29">
        <v>27</v>
      </c>
      <c r="BB10" s="29">
        <v>28</v>
      </c>
      <c r="BC10" s="29">
        <v>29</v>
      </c>
      <c r="BD10" s="29">
        <v>30</v>
      </c>
      <c r="BE10" s="29">
        <v>31</v>
      </c>
      <c r="BF10" s="29">
        <v>32</v>
      </c>
      <c r="BG10" s="29">
        <v>33</v>
      </c>
      <c r="BH10" s="29">
        <v>34</v>
      </c>
      <c r="BI10" s="29">
        <v>35</v>
      </c>
      <c r="BJ10" s="29">
        <v>36</v>
      </c>
      <c r="BK10" s="29">
        <v>37</v>
      </c>
      <c r="BL10" s="29">
        <v>38</v>
      </c>
      <c r="BM10" s="29">
        <v>39</v>
      </c>
      <c r="BN10" s="29">
        <v>40</v>
      </c>
      <c r="BO10" s="29">
        <v>41</v>
      </c>
      <c r="BP10" s="29">
        <v>42</v>
      </c>
      <c r="BQ10" s="29">
        <v>43</v>
      </c>
      <c r="BR10" s="29">
        <v>44</v>
      </c>
      <c r="BS10" s="29">
        <v>45</v>
      </c>
      <c r="BT10" s="29">
        <v>46</v>
      </c>
      <c r="BU10" s="29">
        <v>47</v>
      </c>
      <c r="BV10" s="29">
        <v>48</v>
      </c>
      <c r="BW10" s="29">
        <v>49</v>
      </c>
      <c r="BX10" s="29">
        <v>50</v>
      </c>
      <c r="BY10" s="29">
        <v>51</v>
      </c>
      <c r="BZ10" s="29">
        <v>52</v>
      </c>
      <c r="CA10" s="29">
        <v>53</v>
      </c>
      <c r="CB10" s="29">
        <v>54</v>
      </c>
      <c r="CC10" s="29">
        <v>55</v>
      </c>
      <c r="CD10" s="29">
        <v>56</v>
      </c>
      <c r="CE10" s="29">
        <v>57</v>
      </c>
      <c r="CF10" s="29">
        <v>58</v>
      </c>
    </row>
    <row r="11" spans="1:84" ht="14" x14ac:dyDescent="0.25">
      <c r="A11" s="5">
        <v>1</v>
      </c>
      <c r="B11" s="5" t="s">
        <v>35</v>
      </c>
      <c r="C11" s="404">
        <v>51.507685404736002</v>
      </c>
      <c r="D11" s="14" t="str">
        <f t="shared" ref="D11:D44" si="2">VLOOKUP(C11,color_table,2,1)</f>
        <v>color4</v>
      </c>
      <c r="E11" s="14" t="str">
        <f t="shared" ref="E11:E44" si="3">IF(show_province,B11,"")&amp;IF(AND(show_province,show_numbers),CHAR(10),"")&amp;IF(show_numbers,TEXT(C11,numbers_format),"")</f>
        <v>北京
52</v>
      </c>
      <c r="F11" s="5">
        <v>1</v>
      </c>
      <c r="G11" s="15">
        <v>0</v>
      </c>
      <c r="H11" s="14" t="s">
        <v>295</v>
      </c>
      <c r="I11" s="22"/>
      <c r="J11" s="23" t="str">
        <f>IF(AND(ISBLANK(G11),ISBLANK(G12)),"",CONCATENATE("[",TEXT(G11,numbers_format)," ,",IF(ISBLANK(G12),"",TEXT(G12,numbers_format)),")"))</f>
        <v>[0 ,10)</v>
      </c>
      <c r="AA11" s="30"/>
      <c r="AB11" s="30"/>
      <c r="AC11" s="31"/>
      <c r="AD11" s="32"/>
      <c r="AE11" s="33"/>
      <c r="AF11" s="34"/>
      <c r="AG11" s="32"/>
      <c r="AH11" s="63"/>
      <c r="AI11" s="34"/>
      <c r="AJ11" s="64"/>
      <c r="AK11" s="65"/>
      <c r="AL11" s="66"/>
      <c r="AM11" s="67"/>
      <c r="AN11" s="68"/>
      <c r="AO11" s="101"/>
      <c r="AP11" s="102"/>
      <c r="AQ11" s="103"/>
      <c r="AR11" s="104"/>
      <c r="AS11" s="105"/>
      <c r="AT11" s="106"/>
      <c r="AU11" s="107"/>
      <c r="AV11" s="108"/>
      <c r="AW11" s="137"/>
      <c r="AX11" s="137"/>
      <c r="AY11" s="138"/>
      <c r="AZ11" s="138"/>
      <c r="BA11" s="138"/>
      <c r="BB11" s="139"/>
      <c r="BC11" s="140"/>
      <c r="BD11" s="141"/>
      <c r="BE11" s="169"/>
      <c r="BF11" s="170"/>
      <c r="BG11" s="171"/>
      <c r="BH11" s="172"/>
      <c r="BI11" s="173"/>
      <c r="BJ11" s="174"/>
      <c r="BK11" s="175"/>
      <c r="BL11" s="176"/>
      <c r="BM11" s="224"/>
      <c r="BN11" s="225"/>
      <c r="BO11" s="226"/>
      <c r="BP11" s="227"/>
      <c r="BQ11" s="228"/>
      <c r="BR11" s="229"/>
      <c r="BS11" s="230"/>
      <c r="BT11" s="231"/>
      <c r="BU11" s="231"/>
      <c r="BV11" s="221"/>
      <c r="BW11" s="304"/>
      <c r="BX11" s="221"/>
      <c r="BY11" s="305"/>
      <c r="BZ11" s="306"/>
      <c r="CA11" s="307"/>
      <c r="CB11" s="308"/>
      <c r="CC11" s="363"/>
      <c r="CD11" s="364"/>
      <c r="CE11" s="365"/>
      <c r="CF11" s="366"/>
    </row>
    <row r="12" spans="1:84" ht="14" x14ac:dyDescent="0.25">
      <c r="A12" s="5">
        <v>2</v>
      </c>
      <c r="B12" s="5" t="s">
        <v>96</v>
      </c>
      <c r="C12" s="404">
        <v>37.9607773860157</v>
      </c>
      <c r="D12" s="14" t="str">
        <f t="shared" si="2"/>
        <v>color3</v>
      </c>
      <c r="E12" s="14" t="str">
        <f t="shared" si="3"/>
        <v>天津
38</v>
      </c>
      <c r="F12" s="5">
        <v>2</v>
      </c>
      <c r="G12" s="15">
        <v>10</v>
      </c>
      <c r="H12" s="14" t="s">
        <v>296</v>
      </c>
      <c r="I12" s="24"/>
      <c r="J12" s="23" t="str">
        <f>IF(AND(ISBLANK(G12),ISBLANK(G13)),"",CONCATENATE("[",TEXT(G12,numbers_format)," ,",IF(ISBLANK(G13),"",TEXT(G13,numbers_format)),")"))</f>
        <v>[10 ,33)</v>
      </c>
      <c r="AA12" s="35"/>
      <c r="AB12" s="36"/>
      <c r="AC12" s="37"/>
      <c r="AD12" s="38"/>
      <c r="AE12" s="39"/>
      <c r="AF12" s="39"/>
      <c r="AG12" s="69"/>
      <c r="AH12" s="70"/>
      <c r="AI12" s="71"/>
      <c r="AJ12" s="72"/>
      <c r="AK12" s="73"/>
      <c r="AL12" s="74"/>
      <c r="AM12" s="75"/>
      <c r="AN12" s="76"/>
      <c r="AO12" s="109"/>
      <c r="AP12" s="110"/>
      <c r="AQ12" s="111"/>
      <c r="AR12" s="112"/>
      <c r="AS12" s="113"/>
      <c r="AT12" s="114"/>
      <c r="AU12" s="115"/>
      <c r="AV12" s="116"/>
      <c r="AW12" s="142"/>
      <c r="AX12" s="142"/>
      <c r="AY12" s="143"/>
      <c r="AZ12" s="143"/>
      <c r="BA12" s="143"/>
      <c r="BB12" s="144"/>
      <c r="BC12" s="69"/>
      <c r="BD12" s="145"/>
      <c r="BE12" s="177"/>
      <c r="BF12" s="178"/>
      <c r="BG12" s="179"/>
      <c r="BH12" s="180"/>
      <c r="BI12" s="181"/>
      <c r="BJ12" s="182"/>
      <c r="BK12" s="183"/>
      <c r="BL12" s="184"/>
      <c r="BM12" s="232"/>
      <c r="BN12" s="233"/>
      <c r="BO12" s="234"/>
      <c r="BP12" s="235"/>
      <c r="BQ12" s="236"/>
      <c r="BR12" s="237"/>
      <c r="BS12" s="238"/>
      <c r="BT12" s="239"/>
      <c r="BU12" s="239"/>
      <c r="BV12" s="218"/>
      <c r="BW12" s="309"/>
      <c r="BX12" s="218"/>
      <c r="BY12" s="310"/>
      <c r="BZ12" s="311"/>
      <c r="CA12" s="312"/>
      <c r="CB12" s="313"/>
      <c r="CC12" s="367"/>
      <c r="CD12" s="368"/>
      <c r="CE12" s="369"/>
      <c r="CF12" s="370"/>
    </row>
    <row r="13" spans="1:84" ht="14" x14ac:dyDescent="0.25">
      <c r="A13" s="5">
        <v>3</v>
      </c>
      <c r="B13" s="5" t="s">
        <v>97</v>
      </c>
      <c r="C13" s="404">
        <v>39.168757785703498</v>
      </c>
      <c r="D13" s="14" t="str">
        <f t="shared" si="2"/>
        <v>color3</v>
      </c>
      <c r="E13" s="14" t="str">
        <f t="shared" si="3"/>
        <v>河北
39</v>
      </c>
      <c r="F13" s="5">
        <v>3</v>
      </c>
      <c r="G13" s="15">
        <v>33</v>
      </c>
      <c r="H13" s="14" t="s">
        <v>297</v>
      </c>
      <c r="I13" s="25"/>
      <c r="J13" s="23" t="str">
        <f>IF(AND(ISBLANK(G13),ISBLANK(G14)),"",CONCATENATE("[",TEXT(G13,numbers_format)," ,",IF(ISBLANK(G14),"",TEXT(G14,numbers_format)),")"))</f>
        <v>[33 ,50)</v>
      </c>
      <c r="AA13" s="40"/>
      <c r="AB13" s="41"/>
      <c r="AC13" s="42"/>
      <c r="AD13" s="43"/>
      <c r="AE13" s="44"/>
      <c r="AF13" s="45"/>
      <c r="AG13" s="77"/>
      <c r="AH13" s="78"/>
      <c r="AI13" s="79"/>
      <c r="AJ13" s="80"/>
      <c r="AK13" s="81"/>
      <c r="AL13" s="82"/>
      <c r="AM13" s="83"/>
      <c r="AN13" s="84"/>
      <c r="AO13" s="117"/>
      <c r="AP13" s="81"/>
      <c r="AQ13" s="118"/>
      <c r="AR13" s="119"/>
      <c r="AS13" s="104"/>
      <c r="AT13" s="120"/>
      <c r="AU13" s="104"/>
      <c r="AV13" s="104"/>
      <c r="AW13" s="104"/>
      <c r="AX13" s="146"/>
      <c r="AY13" s="147"/>
      <c r="AZ13" s="147"/>
      <c r="BA13" s="147"/>
      <c r="BB13" s="148"/>
      <c r="BC13" s="149"/>
      <c r="BD13" s="150"/>
      <c r="BE13" s="185"/>
      <c r="BF13" s="186"/>
      <c r="BG13" s="187"/>
      <c r="BH13" s="188"/>
      <c r="BI13" s="189"/>
      <c r="BJ13" s="190"/>
      <c r="BK13" s="191"/>
      <c r="BL13" s="192"/>
      <c r="BM13" s="240"/>
      <c r="BN13" s="241"/>
      <c r="BO13" s="242"/>
      <c r="BP13" s="243"/>
      <c r="BQ13" s="244"/>
      <c r="BR13" s="245"/>
      <c r="BS13" s="246"/>
      <c r="BT13" s="247"/>
      <c r="BU13" s="247"/>
      <c r="BV13" s="215"/>
      <c r="BW13" s="215"/>
      <c r="BX13" s="215"/>
      <c r="BY13" s="314"/>
      <c r="BZ13" s="315"/>
      <c r="CA13" s="316"/>
      <c r="CB13" s="317"/>
      <c r="CC13" s="371"/>
      <c r="CD13" s="372"/>
      <c r="CE13" s="373"/>
      <c r="CF13" s="374"/>
    </row>
    <row r="14" spans="1:84" ht="14" x14ac:dyDescent="0.25">
      <c r="A14" s="5">
        <v>4</v>
      </c>
      <c r="B14" s="5" t="s">
        <v>98</v>
      </c>
      <c r="C14" s="404">
        <v>27.456390130893102</v>
      </c>
      <c r="D14" s="14" t="str">
        <f t="shared" si="2"/>
        <v>color2</v>
      </c>
      <c r="E14" s="14" t="str">
        <f t="shared" si="3"/>
        <v>山西
27</v>
      </c>
      <c r="F14" s="5">
        <v>4</v>
      </c>
      <c r="G14" s="15">
        <v>50</v>
      </c>
      <c r="H14" s="14" t="s">
        <v>298</v>
      </c>
      <c r="I14" s="26"/>
      <c r="J14" s="23" t="str">
        <f>IF(AND(ISBLANK(G14),ISBLANK(G15)),"",CONCATENATE("[",TEXT(G14,numbers_format)," ,",IF(ISBLANK(G15),"",TEXT(G15,numbers_format)),")"))</f>
        <v>[50 ,)</v>
      </c>
      <c r="AA14" s="46"/>
      <c r="AB14" s="47"/>
      <c r="AC14" s="48"/>
      <c r="AD14" s="49"/>
      <c r="AE14" s="50"/>
      <c r="AF14" s="51"/>
      <c r="AG14" s="85"/>
      <c r="AH14" s="86"/>
      <c r="AI14" s="87"/>
      <c r="AJ14" s="88"/>
      <c r="AK14" s="89"/>
      <c r="AL14" s="90"/>
      <c r="AM14" s="91"/>
      <c r="AN14" s="92"/>
      <c r="AO14" s="46"/>
      <c r="AP14" s="121"/>
      <c r="AQ14" s="122"/>
      <c r="AR14" s="123"/>
      <c r="AS14" s="124"/>
      <c r="AT14" s="125"/>
      <c r="AU14" s="126"/>
      <c r="AV14" s="127"/>
      <c r="AW14" s="151"/>
      <c r="AX14" s="152"/>
      <c r="AY14" s="153"/>
      <c r="AZ14" s="154"/>
      <c r="BA14" s="155"/>
      <c r="BB14" s="156"/>
      <c r="BC14" s="157"/>
      <c r="BD14" s="158"/>
      <c r="BE14" s="193"/>
      <c r="BF14" s="194"/>
      <c r="BG14" s="195"/>
      <c r="BH14" s="196"/>
      <c r="BI14" s="197"/>
      <c r="BJ14" s="198"/>
      <c r="BK14" s="199"/>
      <c r="BL14" s="200"/>
      <c r="BM14" s="248"/>
      <c r="BN14" s="249"/>
      <c r="BO14" s="250"/>
      <c r="BP14" s="251"/>
      <c r="BQ14" s="252"/>
      <c r="BR14" s="253"/>
      <c r="BS14" s="254"/>
      <c r="BT14" s="255"/>
      <c r="BU14" s="255"/>
      <c r="BV14" s="212"/>
      <c r="BW14" s="212"/>
      <c r="BX14" s="212"/>
      <c r="BY14" s="318"/>
      <c r="BZ14" s="319"/>
      <c r="CA14" s="320"/>
      <c r="CB14" s="321"/>
      <c r="CC14" s="375"/>
      <c r="CD14" s="376"/>
      <c r="CE14" s="377"/>
      <c r="CF14" s="378"/>
    </row>
    <row r="15" spans="1:84" ht="14" x14ac:dyDescent="0.25">
      <c r="A15" s="5">
        <v>5</v>
      </c>
      <c r="B15" s="5" t="s">
        <v>99</v>
      </c>
      <c r="C15" s="404">
        <v>64.724787329157493</v>
      </c>
      <c r="D15" s="14" t="str">
        <f t="shared" si="2"/>
        <v>color4</v>
      </c>
      <c r="E15" s="14" t="str">
        <f t="shared" si="3"/>
        <v>内蒙古
65</v>
      </c>
      <c r="G15" s="15"/>
      <c r="H15" s="14"/>
      <c r="I15" s="27"/>
      <c r="J15" s="23"/>
      <c r="AA15" s="52"/>
      <c r="AB15" s="53"/>
      <c r="AC15" s="54"/>
      <c r="AD15" s="55"/>
      <c r="AE15" s="56"/>
      <c r="AF15" s="57"/>
      <c r="AG15" s="93"/>
      <c r="AH15" s="94"/>
      <c r="AI15" s="95"/>
      <c r="AJ15" s="96"/>
      <c r="AK15" s="97"/>
      <c r="AL15" s="98"/>
      <c r="AM15" s="99"/>
      <c r="AN15" s="100"/>
      <c r="AO15" s="55"/>
      <c r="AP15" s="128"/>
      <c r="AQ15" s="129"/>
      <c r="AR15" s="130"/>
      <c r="AS15" s="131"/>
      <c r="AT15" s="132"/>
      <c r="AU15" s="133"/>
      <c r="AV15" s="134"/>
      <c r="AW15" s="159"/>
      <c r="AX15" s="160"/>
      <c r="AY15" s="161"/>
      <c r="AZ15" s="162"/>
      <c r="BA15" s="163"/>
      <c r="BB15" s="164"/>
      <c r="BC15" s="165"/>
      <c r="BD15" s="166"/>
      <c r="BE15" s="201"/>
      <c r="BF15" s="202"/>
      <c r="BG15" s="203"/>
      <c r="BH15" s="204"/>
      <c r="BI15" s="205"/>
      <c r="BJ15" s="206"/>
      <c r="BK15" s="207"/>
      <c r="BL15" s="208"/>
      <c r="BM15" s="256"/>
      <c r="BN15" s="257"/>
      <c r="BO15" s="258"/>
      <c r="BP15" s="259"/>
      <c r="BQ15" s="260"/>
      <c r="BR15" s="261"/>
      <c r="BS15" s="262"/>
      <c r="BT15" s="263"/>
      <c r="BU15" s="263"/>
      <c r="BV15" s="322"/>
      <c r="BW15" s="209"/>
      <c r="BX15" s="209"/>
      <c r="BY15" s="323"/>
      <c r="BZ15" s="324"/>
      <c r="CA15" s="325"/>
      <c r="CB15" s="326"/>
      <c r="CC15" s="379"/>
      <c r="CD15" s="380"/>
      <c r="CE15" s="381"/>
      <c r="CF15" s="382"/>
    </row>
    <row r="16" spans="1:84" ht="14" x14ac:dyDescent="0.25">
      <c r="A16" s="5">
        <v>6</v>
      </c>
      <c r="B16" s="5" t="s">
        <v>100</v>
      </c>
      <c r="C16" s="404">
        <v>51.240832869659101</v>
      </c>
      <c r="D16" s="14" t="str">
        <f t="shared" si="2"/>
        <v>color4</v>
      </c>
      <c r="E16" s="14" t="str">
        <f t="shared" si="3"/>
        <v>辽宁
51</v>
      </c>
      <c r="G16" s="17"/>
      <c r="H16" s="14"/>
      <c r="I16" s="27"/>
      <c r="J16" s="23"/>
      <c r="AA16" s="58"/>
      <c r="AB16" s="58"/>
      <c r="AC16" s="58"/>
      <c r="AD16" s="58"/>
      <c r="AE16" s="58"/>
      <c r="AF16" s="58"/>
      <c r="AG16" s="58"/>
      <c r="AH16" s="58"/>
      <c r="AI16" s="58"/>
      <c r="AJ16" s="58"/>
      <c r="AK16" s="58"/>
      <c r="AL16" s="58"/>
      <c r="AM16" s="58"/>
      <c r="AN16" s="58"/>
      <c r="AO16" s="58"/>
      <c r="AP16" s="58"/>
      <c r="AQ16" s="58"/>
      <c r="AR16" s="58"/>
      <c r="AS16" s="58"/>
      <c r="AT16" s="58"/>
      <c r="AU16" s="58"/>
      <c r="AV16" s="58"/>
      <c r="AW16" s="58"/>
      <c r="AX16" s="58"/>
      <c r="AY16" s="58"/>
      <c r="AZ16" s="58"/>
      <c r="BA16" s="58"/>
      <c r="BB16" s="58"/>
      <c r="BC16" s="58"/>
      <c r="BD16" s="58"/>
      <c r="BE16" s="58"/>
      <c r="BF16" s="58"/>
      <c r="BG16" s="58"/>
      <c r="BH16" s="58"/>
      <c r="BI16" s="58"/>
      <c r="BJ16" s="209"/>
      <c r="BK16" s="210"/>
      <c r="BL16" s="211"/>
      <c r="BM16" s="264"/>
      <c r="BN16" s="265"/>
      <c r="BO16" s="266"/>
      <c r="BP16" s="267"/>
      <c r="BQ16" s="268"/>
      <c r="BR16" s="269"/>
      <c r="BS16" s="270"/>
      <c r="BT16" s="271"/>
      <c r="BU16" s="327"/>
      <c r="BV16" s="328"/>
      <c r="BW16" s="329"/>
      <c r="BX16" s="206"/>
      <c r="BY16" s="330"/>
      <c r="BZ16" s="331"/>
      <c r="CA16" s="332"/>
      <c r="CB16" s="333"/>
      <c r="CC16" s="383"/>
      <c r="CD16" s="384"/>
      <c r="CE16" s="385"/>
      <c r="CF16" s="386"/>
    </row>
    <row r="17" spans="1:84" ht="14" x14ac:dyDescent="0.25">
      <c r="A17" s="5">
        <v>7</v>
      </c>
      <c r="B17" s="5" t="s">
        <v>101</v>
      </c>
      <c r="C17" s="404">
        <v>61.917818897576403</v>
      </c>
      <c r="D17" s="14" t="str">
        <f t="shared" si="2"/>
        <v>color4</v>
      </c>
      <c r="E17" s="14" t="str">
        <f t="shared" si="3"/>
        <v>吉林
62</v>
      </c>
      <c r="G17" s="17"/>
      <c r="H17" s="14"/>
      <c r="I17" s="27"/>
      <c r="J17" s="23"/>
      <c r="AA17" s="58"/>
      <c r="AB17" s="58"/>
      <c r="AC17" s="58"/>
      <c r="AD17" s="58"/>
      <c r="AE17" s="58"/>
      <c r="AF17" s="58"/>
      <c r="AG17" s="58"/>
      <c r="AH17" s="58"/>
      <c r="AI17" s="58"/>
      <c r="AJ17" s="58"/>
      <c r="AK17" s="58"/>
      <c r="AL17" s="58"/>
      <c r="AM17" s="58"/>
      <c r="AN17" s="58"/>
      <c r="AO17" s="58"/>
      <c r="AP17" s="58"/>
      <c r="AQ17" s="58"/>
      <c r="AR17" s="58"/>
      <c r="AS17" s="58"/>
      <c r="AT17" s="58"/>
      <c r="AU17" s="58"/>
      <c r="AV17" s="58"/>
      <c r="AW17" s="58"/>
      <c r="AX17" s="58"/>
      <c r="AY17" s="58"/>
      <c r="AZ17" s="58"/>
      <c r="BA17" s="58"/>
      <c r="BB17" s="58"/>
      <c r="BC17" s="58"/>
      <c r="BD17" s="58"/>
      <c r="BE17" s="58"/>
      <c r="BF17" s="58"/>
      <c r="BG17" s="58"/>
      <c r="BH17" s="58"/>
      <c r="BI17" s="58"/>
      <c r="BJ17" s="212"/>
      <c r="BK17" s="213"/>
      <c r="BL17" s="214"/>
      <c r="BM17" s="272"/>
      <c r="BN17" s="273"/>
      <c r="BO17" s="274"/>
      <c r="BP17" s="275"/>
      <c r="BQ17" s="276"/>
      <c r="BR17" s="277"/>
      <c r="BS17" s="278"/>
      <c r="BT17" s="279"/>
      <c r="BU17" s="334"/>
      <c r="BV17" s="335"/>
      <c r="BW17" s="336"/>
      <c r="BX17" s="198"/>
      <c r="BY17" s="337"/>
      <c r="BZ17" s="338"/>
      <c r="CA17" s="339"/>
      <c r="CB17" s="340"/>
      <c r="CC17" s="387"/>
      <c r="CD17" s="388"/>
      <c r="CE17" s="389"/>
      <c r="CF17" s="390"/>
    </row>
    <row r="18" spans="1:84" ht="14" x14ac:dyDescent="0.25">
      <c r="A18" s="5">
        <v>8</v>
      </c>
      <c r="B18" s="5" t="s">
        <v>102</v>
      </c>
      <c r="C18" s="404">
        <v>59.2738519110979</v>
      </c>
      <c r="D18" s="14" t="str">
        <f t="shared" si="2"/>
        <v>color4</v>
      </c>
      <c r="E18" s="14" t="str">
        <f t="shared" si="3"/>
        <v>黑龙江
59</v>
      </c>
      <c r="G18" s="17"/>
      <c r="H18" s="14"/>
      <c r="I18" s="27"/>
      <c r="J18" s="23"/>
      <c r="AA18" s="58"/>
      <c r="AB18" s="58"/>
      <c r="AC18" s="58"/>
      <c r="AD18" s="58"/>
      <c r="AE18" s="58"/>
      <c r="AF18" s="58"/>
      <c r="AG18" s="58"/>
      <c r="AH18" s="58"/>
      <c r="AI18" s="58"/>
      <c r="AJ18" s="58"/>
      <c r="AK18" s="58"/>
      <c r="AL18" s="58"/>
      <c r="AM18" s="58"/>
      <c r="AN18" s="58"/>
      <c r="AO18" s="58"/>
      <c r="AP18" s="58"/>
      <c r="AQ18" s="58"/>
      <c r="AR18" s="58"/>
      <c r="AS18" s="58"/>
      <c r="AT18" s="58"/>
      <c r="AU18" s="58"/>
      <c r="AV18" s="58"/>
      <c r="AW18" s="58"/>
      <c r="AX18" s="58"/>
      <c r="AY18" s="58"/>
      <c r="AZ18" s="58"/>
      <c r="BA18" s="58"/>
      <c r="BB18" s="58"/>
      <c r="BC18" s="58"/>
      <c r="BD18" s="58"/>
      <c r="BE18" s="58"/>
      <c r="BF18" s="58"/>
      <c r="BG18" s="58"/>
      <c r="BH18" s="58"/>
      <c r="BI18" s="58"/>
      <c r="BJ18" s="215"/>
      <c r="BK18" s="216"/>
      <c r="BL18" s="217"/>
      <c r="BM18" s="280"/>
      <c r="BN18" s="281"/>
      <c r="BO18" s="282"/>
      <c r="BP18" s="283"/>
      <c r="BQ18" s="284"/>
      <c r="BR18" s="285"/>
      <c r="BS18" s="286"/>
      <c r="BT18" s="287"/>
      <c r="BU18" s="341"/>
      <c r="BV18" s="342"/>
      <c r="BW18" s="343"/>
      <c r="BX18" s="190"/>
      <c r="BY18" s="344"/>
      <c r="BZ18" s="345"/>
      <c r="CA18" s="346"/>
      <c r="CB18" s="347"/>
      <c r="CC18" s="391"/>
      <c r="CD18" s="392"/>
      <c r="CE18" s="393"/>
      <c r="CF18" s="394"/>
    </row>
    <row r="19" spans="1:84" ht="14" x14ac:dyDescent="0.25">
      <c r="A19" s="5">
        <v>9</v>
      </c>
      <c r="B19" s="5" t="s">
        <v>103</v>
      </c>
      <c r="C19" s="404">
        <v>36.806715873251697</v>
      </c>
      <c r="D19" s="14" t="str">
        <f t="shared" si="2"/>
        <v>color3</v>
      </c>
      <c r="E19" s="14" t="str">
        <f t="shared" si="3"/>
        <v>上海
37</v>
      </c>
      <c r="G19" s="17"/>
      <c r="H19" s="14"/>
      <c r="I19" s="27"/>
      <c r="J19" s="23"/>
      <c r="AA19" s="58"/>
      <c r="AB19" s="58"/>
      <c r="AC19" s="58"/>
      <c r="AD19" s="58"/>
      <c r="AE19" s="58"/>
      <c r="AF19" s="58"/>
      <c r="AG19" s="58"/>
      <c r="AH19" s="58"/>
      <c r="AI19" s="58"/>
      <c r="AJ19" s="58"/>
      <c r="AK19" s="58"/>
      <c r="AL19" s="58"/>
      <c r="AM19" s="58"/>
      <c r="AN19" s="58"/>
      <c r="AO19" s="58"/>
      <c r="AP19" s="58"/>
      <c r="AQ19" s="58"/>
      <c r="AR19" s="58"/>
      <c r="AS19" s="58"/>
      <c r="AT19" s="58"/>
      <c r="AU19" s="58"/>
      <c r="AV19" s="58"/>
      <c r="AW19" s="58"/>
      <c r="AX19" s="58"/>
      <c r="AY19" s="58"/>
      <c r="AZ19" s="58"/>
      <c r="BA19" s="58"/>
      <c r="BB19" s="58"/>
      <c r="BC19" s="58"/>
      <c r="BD19" s="58"/>
      <c r="BE19" s="58"/>
      <c r="BF19" s="58"/>
      <c r="BG19" s="58"/>
      <c r="BH19" s="58"/>
      <c r="BI19" s="58"/>
      <c r="BJ19" s="218"/>
      <c r="BK19" s="219"/>
      <c r="BL19" s="220"/>
      <c r="BM19" s="288"/>
      <c r="BN19" s="289"/>
      <c r="BO19" s="290"/>
      <c r="BP19" s="291"/>
      <c r="BQ19" s="292"/>
      <c r="BR19" s="293"/>
      <c r="BS19" s="294"/>
      <c r="BT19" s="295"/>
      <c r="BU19" s="348"/>
      <c r="BV19" s="349"/>
      <c r="BW19" s="350"/>
      <c r="BX19" s="182"/>
      <c r="BY19" s="351"/>
      <c r="BZ19" s="352"/>
      <c r="CA19" s="353"/>
      <c r="CB19" s="354"/>
      <c r="CC19" s="395"/>
      <c r="CD19" s="396"/>
      <c r="CE19" s="397"/>
      <c r="CF19" s="398"/>
    </row>
    <row r="20" spans="1:84" ht="14" x14ac:dyDescent="0.25">
      <c r="A20" s="5">
        <v>10</v>
      </c>
      <c r="B20" s="5" t="s">
        <v>104</v>
      </c>
      <c r="C20" s="404">
        <v>32.200524659764802</v>
      </c>
      <c r="D20" s="14" t="str">
        <f t="shared" si="2"/>
        <v>color2</v>
      </c>
      <c r="E20" s="14" t="str">
        <f t="shared" si="3"/>
        <v>江苏
32</v>
      </c>
      <c r="G20" s="17"/>
      <c r="H20" s="14"/>
      <c r="J20" s="23"/>
      <c r="AA20" s="58"/>
      <c r="AB20" s="58"/>
      <c r="AC20" s="58"/>
      <c r="AD20" s="58"/>
      <c r="AE20" s="58"/>
      <c r="AF20" s="58"/>
      <c r="AG20" s="58"/>
      <c r="AH20" s="58"/>
      <c r="AI20" s="58"/>
      <c r="AJ20" s="58"/>
      <c r="AK20" s="58"/>
      <c r="AL20" s="58"/>
      <c r="AM20" s="58"/>
      <c r="AN20" s="58"/>
      <c r="AO20" s="58"/>
      <c r="AP20" s="58"/>
      <c r="AQ20" s="58"/>
      <c r="AR20" s="58"/>
      <c r="AS20" s="58"/>
      <c r="AT20" s="58"/>
      <c r="AU20" s="58"/>
      <c r="AV20" s="58"/>
      <c r="AW20" s="58"/>
      <c r="AX20" s="58"/>
      <c r="AY20" s="58"/>
      <c r="AZ20" s="58"/>
      <c r="BA20" s="58"/>
      <c r="BB20" s="58"/>
      <c r="BC20" s="58"/>
      <c r="BD20" s="58"/>
      <c r="BE20" s="58"/>
      <c r="BF20" s="58"/>
      <c r="BG20" s="58"/>
      <c r="BH20" s="58"/>
      <c r="BI20" s="58"/>
      <c r="BJ20" s="221"/>
      <c r="BK20" s="222"/>
      <c r="BL20" s="223"/>
      <c r="BM20" s="296"/>
      <c r="BN20" s="297"/>
      <c r="BO20" s="298"/>
      <c r="BP20" s="299"/>
      <c r="BQ20" s="300"/>
      <c r="BR20" s="301"/>
      <c r="BS20" s="302"/>
      <c r="BT20" s="303"/>
      <c r="BU20" s="355"/>
      <c r="BV20" s="356"/>
      <c r="BW20" s="357"/>
      <c r="BX20" s="358"/>
      <c r="BY20" s="359"/>
      <c r="BZ20" s="360"/>
      <c r="CA20" s="361"/>
      <c r="CB20" s="362"/>
      <c r="CC20" s="399"/>
      <c r="CD20" s="400"/>
      <c r="CE20" s="401"/>
      <c r="CF20" s="402"/>
    </row>
    <row r="21" spans="1:84" ht="14" x14ac:dyDescent="0.3">
      <c r="A21" s="5">
        <v>11</v>
      </c>
      <c r="B21" s="5" t="s">
        <v>105</v>
      </c>
      <c r="C21" s="404">
        <v>24.914829049298799</v>
      </c>
      <c r="D21" s="14" t="str">
        <f t="shared" si="2"/>
        <v>color2</v>
      </c>
      <c r="E21" s="14" t="str">
        <f t="shared" si="3"/>
        <v>浙江
25</v>
      </c>
    </row>
    <row r="22" spans="1:84" ht="14" x14ac:dyDescent="0.3">
      <c r="A22" s="5">
        <v>12</v>
      </c>
      <c r="B22" s="5" t="s">
        <v>106</v>
      </c>
      <c r="C22" s="404">
        <v>42.438847226604999</v>
      </c>
      <c r="D22" s="14" t="str">
        <f t="shared" si="2"/>
        <v>color3</v>
      </c>
      <c r="E22" s="14" t="str">
        <f t="shared" si="3"/>
        <v>安徽
42</v>
      </c>
      <c r="G22" s="18" t="str">
        <f>IF(AND(COUNTA(G11:G20)&lt;=5,J7&gt;35),"请注意，配色方案应与分档设置相匹配，如5档对应5个颜色。","")</f>
        <v/>
      </c>
      <c r="AA22" s="59" t="s">
        <v>299</v>
      </c>
      <c r="AB22" s="60"/>
      <c r="AC22" s="60"/>
      <c r="AD22" s="60"/>
      <c r="AE22" s="60"/>
      <c r="AF22" s="60"/>
      <c r="AG22" s="60"/>
      <c r="AH22" s="60"/>
      <c r="AI22" s="60"/>
      <c r="AJ22" s="60"/>
      <c r="AK22" s="60"/>
      <c r="AL22" s="60"/>
      <c r="AM22" s="60"/>
      <c r="AN22" s="60"/>
      <c r="AO22" s="60"/>
      <c r="AP22" s="60"/>
      <c r="AQ22" s="60"/>
      <c r="AR22" s="60"/>
      <c r="AS22" s="135" t="s">
        <v>300</v>
      </c>
      <c r="AT22" s="136"/>
      <c r="AU22" s="136"/>
      <c r="AV22" s="136"/>
      <c r="AW22" s="136"/>
      <c r="AX22" s="136"/>
      <c r="AY22" s="136"/>
      <c r="AZ22" s="136"/>
      <c r="BA22" s="136"/>
      <c r="BB22" s="167" t="s">
        <v>301</v>
      </c>
      <c r="BC22" s="168"/>
      <c r="BD22" s="168"/>
      <c r="BE22" s="168"/>
      <c r="BF22" s="168"/>
      <c r="BG22" s="168"/>
      <c r="BH22" s="168"/>
      <c r="BI22" s="168"/>
      <c r="BJ22" s="60" t="s">
        <v>302</v>
      </c>
      <c r="BK22" s="60"/>
      <c r="BL22" s="60"/>
      <c r="BM22" s="60"/>
      <c r="BN22" s="60"/>
      <c r="BO22" s="60"/>
      <c r="BP22" s="60"/>
      <c r="BQ22" s="60"/>
      <c r="BR22" s="60"/>
      <c r="BS22" s="60"/>
      <c r="BT22" s="60"/>
      <c r="BU22" s="60"/>
      <c r="BV22" s="60"/>
      <c r="BW22" s="60"/>
      <c r="BX22" s="60"/>
      <c r="BY22" s="136" t="s">
        <v>303</v>
      </c>
      <c r="BZ22" s="136"/>
      <c r="CA22" s="136"/>
      <c r="CB22" s="136"/>
      <c r="CC22" s="136"/>
      <c r="CD22" s="136"/>
    </row>
    <row r="23" spans="1:84" ht="14" x14ac:dyDescent="0.3">
      <c r="A23" s="5">
        <v>13</v>
      </c>
      <c r="B23" s="5" t="s">
        <v>107</v>
      </c>
      <c r="C23" s="404">
        <v>28.358970765300299</v>
      </c>
      <c r="D23" s="14" t="str">
        <f t="shared" si="2"/>
        <v>color2</v>
      </c>
      <c r="E23" s="14" t="str">
        <f t="shared" si="3"/>
        <v>福建
28</v>
      </c>
      <c r="G23" s="18" t="str">
        <f>IF(AND(COUNTA(G11:G20)&gt;5,J7&lt;=35),"请注意，配色方案应与分档设置相匹配，如5档对应5个颜色。","")</f>
        <v/>
      </c>
    </row>
    <row r="24" spans="1:84" ht="14" x14ac:dyDescent="0.3">
      <c r="A24" s="5">
        <v>14</v>
      </c>
      <c r="B24" s="5" t="s">
        <v>108</v>
      </c>
      <c r="C24" s="404">
        <v>24.630637160896999</v>
      </c>
      <c r="D24" s="14" t="str">
        <f t="shared" si="2"/>
        <v>color2</v>
      </c>
      <c r="E24" s="14" t="str">
        <f t="shared" si="3"/>
        <v>江西
25</v>
      </c>
    </row>
    <row r="25" spans="1:84" ht="14" x14ac:dyDescent="0.3">
      <c r="A25" s="5">
        <v>15</v>
      </c>
      <c r="B25" s="5" t="s">
        <v>109</v>
      </c>
      <c r="C25" s="404">
        <v>36.162594967739601</v>
      </c>
      <c r="D25" s="14" t="str">
        <f t="shared" si="2"/>
        <v>color3</v>
      </c>
      <c r="E25" s="14" t="str">
        <f t="shared" si="3"/>
        <v>山东
36</v>
      </c>
      <c r="CF25" s="403">
        <v>1</v>
      </c>
    </row>
    <row r="26" spans="1:84" ht="14" x14ac:dyDescent="0.3">
      <c r="A26" s="5">
        <v>16</v>
      </c>
      <c r="B26" s="5" t="s">
        <v>110</v>
      </c>
      <c r="C26" s="404">
        <v>44.207003177954199</v>
      </c>
      <c r="D26" s="14" t="str">
        <f t="shared" si="2"/>
        <v>color3</v>
      </c>
      <c r="E26" s="14" t="str">
        <f t="shared" si="3"/>
        <v>河南
44</v>
      </c>
      <c r="CF26" s="403">
        <v>2</v>
      </c>
    </row>
    <row r="27" spans="1:84" ht="14" x14ac:dyDescent="0.3">
      <c r="A27" s="5">
        <v>17</v>
      </c>
      <c r="B27" s="5" t="s">
        <v>111</v>
      </c>
      <c r="C27" s="404">
        <v>38.604688389827103</v>
      </c>
      <c r="D27" s="14" t="str">
        <f t="shared" si="2"/>
        <v>color3</v>
      </c>
      <c r="E27" s="14" t="str">
        <f t="shared" si="3"/>
        <v>湖北
39</v>
      </c>
      <c r="CF27" s="403">
        <v>3</v>
      </c>
    </row>
    <row r="28" spans="1:84" ht="14" x14ac:dyDescent="0.3">
      <c r="A28" s="5">
        <v>18</v>
      </c>
      <c r="B28" s="5" t="s">
        <v>112</v>
      </c>
      <c r="C28" s="404">
        <v>33.9248626044293</v>
      </c>
      <c r="D28" s="14" t="str">
        <f t="shared" si="2"/>
        <v>color3</v>
      </c>
      <c r="E28" s="14" t="str">
        <f t="shared" si="3"/>
        <v>湖南
34</v>
      </c>
      <c r="CF28" s="403">
        <v>4</v>
      </c>
    </row>
    <row r="29" spans="1:84" ht="14" x14ac:dyDescent="0.3">
      <c r="A29" s="5">
        <v>19</v>
      </c>
      <c r="B29" s="5" t="s">
        <v>113</v>
      </c>
      <c r="C29" s="404">
        <v>36.495147826227402</v>
      </c>
      <c r="D29" s="14" t="str">
        <f t="shared" si="2"/>
        <v>color3</v>
      </c>
      <c r="E29" s="14" t="str">
        <f t="shared" si="3"/>
        <v>广东
36</v>
      </c>
      <c r="CF29" s="403">
        <v>5</v>
      </c>
    </row>
    <row r="30" spans="1:84" ht="14" x14ac:dyDescent="0.3">
      <c r="A30" s="5">
        <v>20</v>
      </c>
      <c r="B30" s="5" t="s">
        <v>114</v>
      </c>
      <c r="C30" s="404">
        <v>35.245087104890999</v>
      </c>
      <c r="D30" s="14" t="str">
        <f t="shared" si="2"/>
        <v>color3</v>
      </c>
      <c r="E30" s="14" t="str">
        <f t="shared" si="3"/>
        <v>广西
35</v>
      </c>
      <c r="CF30" s="403">
        <v>6</v>
      </c>
    </row>
    <row r="31" spans="1:84" ht="14" x14ac:dyDescent="0.3">
      <c r="A31" s="5">
        <v>21</v>
      </c>
      <c r="B31" s="5" t="s">
        <v>115</v>
      </c>
      <c r="C31" s="404">
        <v>26.927916245621802</v>
      </c>
      <c r="D31" s="14" t="str">
        <f t="shared" si="2"/>
        <v>color2</v>
      </c>
      <c r="E31" s="14" t="str">
        <f t="shared" si="3"/>
        <v>海南
27</v>
      </c>
      <c r="CF31" s="403">
        <v>7</v>
      </c>
    </row>
    <row r="32" spans="1:84" ht="14" x14ac:dyDescent="0.3">
      <c r="A32" s="5">
        <v>22</v>
      </c>
      <c r="B32" s="5" t="s">
        <v>116</v>
      </c>
      <c r="C32" s="404">
        <v>28.374361104162599</v>
      </c>
      <c r="D32" s="14" t="str">
        <f t="shared" si="2"/>
        <v>color2</v>
      </c>
      <c r="E32" s="14" t="str">
        <f t="shared" si="3"/>
        <v>重庆
28</v>
      </c>
      <c r="CF32" s="403">
        <v>8</v>
      </c>
    </row>
    <row r="33" spans="1:84" ht="14" x14ac:dyDescent="0.3">
      <c r="A33" s="5">
        <v>23</v>
      </c>
      <c r="B33" s="5" t="s">
        <v>117</v>
      </c>
      <c r="C33" s="404">
        <v>27.1026186612992</v>
      </c>
      <c r="D33" s="14" t="str">
        <f t="shared" si="2"/>
        <v>color2</v>
      </c>
      <c r="E33" s="14" t="str">
        <f t="shared" si="3"/>
        <v>四川
27</v>
      </c>
      <c r="CF33" s="403">
        <v>9</v>
      </c>
    </row>
    <row r="34" spans="1:84" ht="14" x14ac:dyDescent="0.3">
      <c r="A34" s="5">
        <v>24</v>
      </c>
      <c r="B34" s="5" t="s">
        <v>118</v>
      </c>
      <c r="C34" s="404">
        <v>31.6824048194879</v>
      </c>
      <c r="D34" s="14" t="str">
        <f t="shared" si="2"/>
        <v>color2</v>
      </c>
      <c r="E34" s="14" t="str">
        <f t="shared" si="3"/>
        <v>贵州
32</v>
      </c>
      <c r="AA34" s="61"/>
      <c r="CF34" s="403">
        <v>10</v>
      </c>
    </row>
    <row r="35" spans="1:84" ht="14" x14ac:dyDescent="0.3">
      <c r="A35" s="5">
        <v>25</v>
      </c>
      <c r="B35" s="5" t="s">
        <v>119</v>
      </c>
      <c r="C35" s="404">
        <v>40.640411058721597</v>
      </c>
      <c r="D35" s="14" t="str">
        <f t="shared" si="2"/>
        <v>color3</v>
      </c>
      <c r="E35" s="14" t="str">
        <f t="shared" si="3"/>
        <v>云南
41</v>
      </c>
      <c r="CF35" s="403">
        <v>11</v>
      </c>
    </row>
    <row r="36" spans="1:84" ht="14" x14ac:dyDescent="0.3">
      <c r="A36" s="5">
        <v>26</v>
      </c>
      <c r="B36" s="5" t="s">
        <v>304</v>
      </c>
      <c r="C36" s="404">
        <v>0</v>
      </c>
      <c r="D36" s="14" t="str">
        <f t="shared" si="2"/>
        <v>color1</v>
      </c>
      <c r="E36" s="14" t="str">
        <f t="shared" si="3"/>
        <v>西藏
0</v>
      </c>
      <c r="CF36" s="403">
        <v>12</v>
      </c>
    </row>
    <row r="37" spans="1:84" ht="14" x14ac:dyDescent="0.3">
      <c r="A37" s="5">
        <v>27</v>
      </c>
      <c r="B37" s="5" t="s">
        <v>120</v>
      </c>
      <c r="C37" s="404">
        <v>27.456390130893102</v>
      </c>
      <c r="D37" s="14" t="str">
        <f t="shared" si="2"/>
        <v>color2</v>
      </c>
      <c r="E37" s="14" t="str">
        <f t="shared" si="3"/>
        <v>陕西
27</v>
      </c>
      <c r="CF37" s="403">
        <v>13</v>
      </c>
    </row>
    <row r="38" spans="1:84" ht="14" x14ac:dyDescent="0.3">
      <c r="A38" s="5">
        <v>28</v>
      </c>
      <c r="B38" s="5" t="s">
        <v>121</v>
      </c>
      <c r="C38" s="404">
        <v>33.297547211610897</v>
      </c>
      <c r="D38" s="14" t="str">
        <f t="shared" si="2"/>
        <v>color3</v>
      </c>
      <c r="E38" s="14" t="str">
        <f t="shared" si="3"/>
        <v>甘肃
33</v>
      </c>
      <c r="CF38" s="403">
        <v>14</v>
      </c>
    </row>
    <row r="39" spans="1:84" ht="14" x14ac:dyDescent="0.3">
      <c r="A39" s="5">
        <v>29</v>
      </c>
      <c r="B39" s="5" t="s">
        <v>122</v>
      </c>
      <c r="C39" s="404">
        <v>57.074613329690898</v>
      </c>
      <c r="D39" s="14" t="str">
        <f t="shared" si="2"/>
        <v>color4</v>
      </c>
      <c r="E39" s="14" t="str">
        <f t="shared" si="3"/>
        <v>青海
57</v>
      </c>
      <c r="AA39" s="62"/>
      <c r="CF39" s="403">
        <v>15</v>
      </c>
    </row>
    <row r="40" spans="1:84" ht="14" x14ac:dyDescent="0.3">
      <c r="A40" s="5">
        <v>30</v>
      </c>
      <c r="B40" s="5" t="s">
        <v>123</v>
      </c>
      <c r="C40" s="404">
        <v>36.998354065223097</v>
      </c>
      <c r="D40" s="14" t="str">
        <f t="shared" si="2"/>
        <v>color3</v>
      </c>
      <c r="E40" s="14" t="str">
        <f t="shared" si="3"/>
        <v>宁夏
37</v>
      </c>
      <c r="CF40" s="403">
        <v>16</v>
      </c>
    </row>
    <row r="41" spans="1:84" ht="14" x14ac:dyDescent="0.3">
      <c r="A41" s="5">
        <v>31</v>
      </c>
      <c r="B41" s="5" t="s">
        <v>124</v>
      </c>
      <c r="C41" s="404">
        <v>55.846187965351902</v>
      </c>
      <c r="D41" s="14" t="str">
        <f t="shared" si="2"/>
        <v>color4</v>
      </c>
      <c r="E41" s="14" t="str">
        <f t="shared" si="3"/>
        <v>新疆
56</v>
      </c>
      <c r="CF41" s="403">
        <v>17</v>
      </c>
    </row>
    <row r="42" spans="1:84" x14ac:dyDescent="0.3">
      <c r="A42" s="5">
        <v>32</v>
      </c>
      <c r="B42" s="5" t="s">
        <v>305</v>
      </c>
      <c r="C42" s="19">
        <v>0</v>
      </c>
      <c r="D42" s="14" t="str">
        <f t="shared" si="2"/>
        <v>color1</v>
      </c>
      <c r="E42" s="14" t="str">
        <f t="shared" si="3"/>
        <v>台湾
0</v>
      </c>
      <c r="CF42" s="403">
        <v>18</v>
      </c>
    </row>
    <row r="43" spans="1:84" x14ac:dyDescent="0.3">
      <c r="A43" s="5">
        <v>33</v>
      </c>
      <c r="B43" s="5" t="s">
        <v>306</v>
      </c>
      <c r="C43" s="19">
        <v>0</v>
      </c>
      <c r="D43" s="14" t="str">
        <f t="shared" si="2"/>
        <v>color1</v>
      </c>
      <c r="E43" s="14" t="str">
        <f t="shared" si="3"/>
        <v>香港
0</v>
      </c>
      <c r="CF43" s="403">
        <v>19</v>
      </c>
    </row>
    <row r="44" spans="1:84" x14ac:dyDescent="0.3">
      <c r="A44" s="5">
        <v>34</v>
      </c>
      <c r="B44" s="5" t="s">
        <v>307</v>
      </c>
      <c r="C44" s="20">
        <v>0</v>
      </c>
      <c r="D44" s="14" t="str">
        <f t="shared" si="2"/>
        <v>color1</v>
      </c>
      <c r="E44" s="14" t="str">
        <f t="shared" si="3"/>
        <v>澳门
0</v>
      </c>
      <c r="CF44" s="403">
        <v>20</v>
      </c>
    </row>
    <row r="45" spans="1:84" x14ac:dyDescent="0.3">
      <c r="CF45" s="403">
        <v>21</v>
      </c>
    </row>
    <row r="46" spans="1:84" x14ac:dyDescent="0.3">
      <c r="CF46" s="403">
        <v>22</v>
      </c>
    </row>
    <row r="47" spans="1:84" x14ac:dyDescent="0.3">
      <c r="CF47" s="403">
        <v>23</v>
      </c>
    </row>
    <row r="48" spans="1:84" x14ac:dyDescent="0.3">
      <c r="CF48" s="403">
        <v>24</v>
      </c>
    </row>
    <row r="49" spans="84:84" x14ac:dyDescent="0.3">
      <c r="CF49" s="403">
        <v>25</v>
      </c>
    </row>
    <row r="50" spans="84:84" x14ac:dyDescent="0.3">
      <c r="CF50" s="403">
        <v>26</v>
      </c>
    </row>
    <row r="51" spans="84:84" x14ac:dyDescent="0.3">
      <c r="CF51" s="403">
        <v>27</v>
      </c>
    </row>
    <row r="52" spans="84:84" x14ac:dyDescent="0.3">
      <c r="CF52" s="403">
        <v>28</v>
      </c>
    </row>
    <row r="53" spans="84:84" x14ac:dyDescent="0.3">
      <c r="CF53" s="403">
        <v>29</v>
      </c>
    </row>
    <row r="54" spans="84:84" x14ac:dyDescent="0.3">
      <c r="CF54" s="403">
        <v>30</v>
      </c>
    </row>
    <row r="55" spans="84:84" x14ac:dyDescent="0.3">
      <c r="CF55" s="403">
        <v>31</v>
      </c>
    </row>
    <row r="56" spans="84:84" x14ac:dyDescent="0.3">
      <c r="CF56" s="403">
        <v>32</v>
      </c>
    </row>
    <row r="57" spans="84:84" x14ac:dyDescent="0.3">
      <c r="CF57" s="403">
        <v>33</v>
      </c>
    </row>
    <row r="58" spans="84:84" x14ac:dyDescent="0.3">
      <c r="CF58" s="403">
        <v>34</v>
      </c>
    </row>
    <row r="59" spans="84:84" x14ac:dyDescent="0.3">
      <c r="CF59" s="403">
        <v>35</v>
      </c>
    </row>
    <row r="60" spans="84:84" x14ac:dyDescent="0.3">
      <c r="CF60" s="403">
        <v>36</v>
      </c>
    </row>
    <row r="61" spans="84:84" x14ac:dyDescent="0.3">
      <c r="CF61" s="403">
        <v>37</v>
      </c>
    </row>
    <row r="62" spans="84:84" x14ac:dyDescent="0.3">
      <c r="CF62" s="403">
        <v>38</v>
      </c>
    </row>
    <row r="63" spans="84:84" x14ac:dyDescent="0.3">
      <c r="CF63" s="403">
        <v>39</v>
      </c>
    </row>
    <row r="64" spans="84:84" x14ac:dyDescent="0.3">
      <c r="CF64" s="403">
        <v>40</v>
      </c>
    </row>
    <row r="65" spans="84:84" x14ac:dyDescent="0.3">
      <c r="CF65" s="403">
        <v>41</v>
      </c>
    </row>
    <row r="66" spans="84:84" x14ac:dyDescent="0.3">
      <c r="CF66" s="403">
        <v>42</v>
      </c>
    </row>
    <row r="67" spans="84:84" x14ac:dyDescent="0.3">
      <c r="CF67" s="403">
        <v>43</v>
      </c>
    </row>
    <row r="68" spans="84:84" x14ac:dyDescent="0.3">
      <c r="CF68" s="403">
        <v>44</v>
      </c>
    </row>
    <row r="69" spans="84:84" x14ac:dyDescent="0.3">
      <c r="CF69" s="403">
        <v>45</v>
      </c>
    </row>
    <row r="70" spans="84:84" x14ac:dyDescent="0.3">
      <c r="CF70" s="403">
        <v>46</v>
      </c>
    </row>
    <row r="71" spans="84:84" x14ac:dyDescent="0.3">
      <c r="CF71" s="403">
        <v>47</v>
      </c>
    </row>
    <row r="72" spans="84:84" x14ac:dyDescent="0.3">
      <c r="CF72" s="403">
        <v>48</v>
      </c>
    </row>
    <row r="73" spans="84:84" x14ac:dyDescent="0.3">
      <c r="CF73" s="403">
        <v>49</v>
      </c>
    </row>
    <row r="74" spans="84:84" x14ac:dyDescent="0.3">
      <c r="CF74" s="403">
        <v>50</v>
      </c>
    </row>
    <row r="75" spans="84:84" x14ac:dyDescent="0.3">
      <c r="CF75" s="403">
        <v>51</v>
      </c>
    </row>
    <row r="76" spans="84:84" x14ac:dyDescent="0.3">
      <c r="CF76" s="403">
        <v>52</v>
      </c>
    </row>
    <row r="77" spans="84:84" x14ac:dyDescent="0.3">
      <c r="CF77" s="403">
        <v>53</v>
      </c>
    </row>
    <row r="78" spans="84:84" x14ac:dyDescent="0.3">
      <c r="CF78" s="403">
        <v>54</v>
      </c>
    </row>
    <row r="79" spans="84:84" x14ac:dyDescent="0.3">
      <c r="CF79" s="403">
        <v>55</v>
      </c>
    </row>
    <row r="80" spans="84:84" x14ac:dyDescent="0.3">
      <c r="CF80" s="403">
        <v>56</v>
      </c>
    </row>
    <row r="81" spans="84:84" x14ac:dyDescent="0.3">
      <c r="CF81" s="403">
        <v>57</v>
      </c>
    </row>
    <row r="82" spans="84:84" x14ac:dyDescent="0.3">
      <c r="CF82" s="403">
        <v>58</v>
      </c>
    </row>
  </sheetData>
  <mergeCells count="1">
    <mergeCell ref="F2:G2"/>
  </mergeCells>
  <phoneticPr fontId="28" type="noConversion"/>
  <dataValidations count="1">
    <dataValidation type="list" allowBlank="1" showInputMessage="1" showErrorMessage="1" sqref="S8" xr:uid="{00000000-0002-0000-0800-000000000000}">
      <formula1>$S$2:$S$7</formula1>
    </dataValidation>
  </dataValidations>
  <pageMargins left="0.75" right="0.75" top="1" bottom="1" header="0.5" footer="0.5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Pict="0" macro="[1]!fill_color">
                <anchor moveWithCells="1" sizeWithCells="1">
                  <from>
                    <xdr:col>12</xdr:col>
                    <xdr:colOff>0</xdr:colOff>
                    <xdr:row>7</xdr:row>
                    <xdr:rowOff>0</xdr:rowOff>
                  </from>
                  <to>
                    <xdr:col>13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Check Box 2">
              <controlPr defaultSize="0" autoPict="0">
                <anchor moveWithCells="1">
                  <from>
                    <xdr:col>16</xdr:col>
                    <xdr:colOff>0</xdr:colOff>
                    <xdr:row>7</xdr:row>
                    <xdr:rowOff>0</xdr:rowOff>
                  </from>
                  <to>
                    <xdr:col>17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Check Box 3">
              <controlPr defaultSize="0" autoPict="0">
                <anchor moveWithCells="1">
                  <from>
                    <xdr:col>14</xdr:col>
                    <xdr:colOff>0</xdr:colOff>
                    <xdr:row>7</xdr:row>
                    <xdr:rowOff>0</xdr:rowOff>
                  </from>
                  <to>
                    <xdr:col>15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Scroll Bar 4">
              <controlPr defaultSize="0" autoPict="0" macro="[1]!change_color">
                <anchor moveWithCells="1">
                  <from>
                    <xdr:col>8</xdr:col>
                    <xdr:colOff>50800</xdr:colOff>
                    <xdr:row>4</xdr:row>
                    <xdr:rowOff>120650</xdr:rowOff>
                  </from>
                  <to>
                    <xdr:col>9</xdr:col>
                    <xdr:colOff>895350</xdr:colOff>
                    <xdr:row>6</xdr:row>
                    <xdr:rowOff>146050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Drop Down 5">
              <controlPr defaultSize="0" autoPict="0" macro="[1]!change_color">
                <anchor moveWithCells="1">
                  <from>
                    <xdr:col>9</xdr:col>
                    <xdr:colOff>374650</xdr:colOff>
                    <xdr:row>7</xdr:row>
                    <xdr:rowOff>0</xdr:rowOff>
                  </from>
                  <to>
                    <xdr:col>9</xdr:col>
                    <xdr:colOff>889000</xdr:colOff>
                    <xdr:row>8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12</vt:i4>
      </vt:variant>
      <vt:variant>
        <vt:lpstr>命名范围</vt:lpstr>
      </vt:variant>
      <vt:variant>
        <vt:i4>7</vt:i4>
      </vt:variant>
    </vt:vector>
  </HeadingPairs>
  <TitlesOfParts>
    <vt:vector size="19" baseType="lpstr">
      <vt:lpstr>层次分析法求权重</vt:lpstr>
      <vt:lpstr>预处理后的数据--北京</vt:lpstr>
      <vt:lpstr>熵权法求权重--北京</vt:lpstr>
      <vt:lpstr>农业现代化水平评价得分</vt:lpstr>
      <vt:lpstr>2012、2017、2021年农业现代化聚类结果</vt:lpstr>
      <vt:lpstr>总数据</vt:lpstr>
      <vt:lpstr>经标准化等预处理后的全部数据</vt:lpstr>
      <vt:lpstr>归一化得分的描述性统计</vt:lpstr>
      <vt:lpstr>聚类--地图可视化-2017</vt:lpstr>
      <vt:lpstr>聚类--地图可视化-2012</vt:lpstr>
      <vt:lpstr>聚类--地图可视化-2021</vt:lpstr>
      <vt:lpstr>非归一化得分的十年预测</vt:lpstr>
      <vt:lpstr>color_scheme</vt:lpstr>
      <vt:lpstr>color_table</vt:lpstr>
      <vt:lpstr>numbers_format</vt:lpstr>
      <vt:lpstr>show</vt:lpstr>
      <vt:lpstr>show_data</vt:lpstr>
      <vt:lpstr>show_numbers</vt:lpstr>
      <vt:lpstr>show_province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刘梓越</dc:creator>
  <cp:lastModifiedBy>KD forever</cp:lastModifiedBy>
  <dcterms:created xsi:type="dcterms:W3CDTF">2015-06-05T18:19:00Z</dcterms:created>
  <dcterms:modified xsi:type="dcterms:W3CDTF">2024-10-09T11:18:51Z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65CF66077F824C0380C2D714730BF648_13</vt:lpwstr>
  </property>
  <property fmtid="{D5CDD505-2E9C-101B-9397-08002B2CF9AE}" pid="3" name="KSOProductBuildVer">
    <vt:lpwstr>2052-11.1.0.14309</vt:lpwstr>
  </property>
</Properties>
</file>