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Liudas\Desktop\daina\"/>
    </mc:Choice>
  </mc:AlternateContent>
  <xr:revisionPtr revIDLastSave="0" documentId="13_ncr:1_{92EC8068-4F91-4015-8541-5196CB38E523}" xr6:coauthVersionLast="45" xr6:coauthVersionMax="45" xr10:uidLastSave="{00000000-0000-0000-0000-000000000000}"/>
  <bookViews>
    <workbookView xWindow="-108" yWindow="-108" windowWidth="23256" windowHeight="12576" xr2:uid="{00000000-000D-0000-FFFF-FFFF00000000}"/>
  </bookViews>
  <sheets>
    <sheet name="Ula" sheetId="2"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i5LAu/Ppo/6ahKayxm/ukReJRAQg=="/>
    </ext>
  </extLst>
</workbook>
</file>

<file path=xl/calcChain.xml><?xml version="1.0" encoding="utf-8"?>
<calcChain xmlns="http://schemas.openxmlformats.org/spreadsheetml/2006/main">
  <c r="J36" i="2" l="1"/>
  <c r="J35" i="2"/>
  <c r="J34" i="2"/>
  <c r="J30" i="2"/>
  <c r="J29" i="2"/>
  <c r="E30" i="2" l="1"/>
  <c r="E31" i="2"/>
  <c r="E32" i="2"/>
  <c r="E33" i="2"/>
  <c r="E34" i="2"/>
  <c r="E35" i="2"/>
  <c r="E36" i="2"/>
  <c r="E37" i="2"/>
  <c r="E38" i="2"/>
  <c r="E39" i="2"/>
  <c r="E40" i="2"/>
  <c r="E41" i="2"/>
  <c r="E42" i="2"/>
  <c r="E43" i="2"/>
  <c r="E44" i="2"/>
  <c r="E45" i="2"/>
  <c r="E46" i="2"/>
  <c r="E47" i="2"/>
  <c r="E48" i="2"/>
  <c r="E49" i="2"/>
  <c r="E50" i="2"/>
  <c r="E51" i="2"/>
  <c r="E29" i="2"/>
  <c r="D2" i="2" l="1"/>
  <c r="E2" i="2"/>
  <c r="D3" i="2"/>
  <c r="E3" i="2"/>
  <c r="D4" i="2"/>
  <c r="E4" i="2"/>
  <c r="D5" i="2"/>
  <c r="E5" i="2"/>
  <c r="D6" i="2"/>
  <c r="E6" i="2"/>
  <c r="D7" i="2"/>
  <c r="E7" i="2"/>
  <c r="D8" i="2"/>
  <c r="E8" i="2"/>
  <c r="D9" i="2"/>
  <c r="E9" i="2"/>
  <c r="D10" i="2"/>
  <c r="E10" i="2"/>
  <c r="D11" i="2"/>
  <c r="E11" i="2"/>
  <c r="D12" i="2"/>
  <c r="E12" i="2"/>
  <c r="E13" i="2"/>
  <c r="D13" i="2"/>
  <c r="B22" i="2" l="1"/>
  <c r="C22" i="2"/>
  <c r="B23" i="2"/>
  <c r="C23" i="2"/>
  <c r="B24" i="2"/>
  <c r="C24" i="2"/>
  <c r="B3" i="2"/>
  <c r="C3" i="2"/>
  <c r="B4" i="2"/>
  <c r="C4" i="2"/>
  <c r="B5" i="2"/>
  <c r="C5" i="2"/>
  <c r="B6" i="2"/>
  <c r="C6" i="2"/>
  <c r="B7" i="2"/>
  <c r="C7" i="2"/>
  <c r="B8" i="2"/>
  <c r="C8" i="2"/>
  <c r="B9" i="2"/>
  <c r="C9" i="2"/>
  <c r="B10" i="2"/>
  <c r="C10" i="2"/>
  <c r="B11" i="2"/>
  <c r="C11" i="2"/>
  <c r="B12" i="2"/>
  <c r="C12" i="2"/>
  <c r="B13" i="2"/>
  <c r="C13" i="2"/>
  <c r="B2" i="2"/>
  <c r="C2" i="2"/>
  <c r="E14" i="2"/>
  <c r="B14" i="2" s="1"/>
  <c r="E15" i="2"/>
  <c r="B15" i="2" s="1"/>
  <c r="E16" i="2"/>
  <c r="B16" i="2" s="1"/>
  <c r="E17" i="2"/>
  <c r="B17" i="2" s="1"/>
  <c r="E18" i="2"/>
  <c r="B18" i="2" s="1"/>
  <c r="E19" i="2"/>
  <c r="B19" i="2" s="1"/>
  <c r="E20" i="2"/>
  <c r="B20" i="2" s="1"/>
  <c r="E21" i="2"/>
  <c r="B21" i="2" s="1"/>
  <c r="D14" i="2"/>
  <c r="C14" i="2" s="1"/>
  <c r="D15" i="2"/>
  <c r="C15" i="2" s="1"/>
  <c r="D16" i="2"/>
  <c r="C16" i="2" s="1"/>
  <c r="D17" i="2"/>
  <c r="C17" i="2" s="1"/>
  <c r="D18" i="2"/>
  <c r="C18" i="2" s="1"/>
  <c r="D19" i="2"/>
  <c r="C19" i="2" s="1"/>
  <c r="D20" i="2"/>
  <c r="C20" i="2" s="1"/>
  <c r="D21" i="2"/>
  <c r="C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Sinkunas</author>
  </authors>
  <commentList>
    <comment ref="J21" authorId="0" shapeId="0" xr:uid="{00000000-0006-0000-0000-000001000000}">
      <text>
        <r>
          <rPr>
            <b/>
            <sz val="14"/>
            <color indexed="81"/>
            <rFont val="Tahoma"/>
            <family val="2"/>
          </rPr>
          <t>Sinkunas:</t>
        </r>
        <r>
          <rPr>
            <sz val="14"/>
            <color indexed="81"/>
            <rFont val="Tahoma"/>
            <family val="2"/>
          </rPr>
          <t xml:space="preserve">
Gitijos sluoksnis prabuotas makroliekanoms</t>
        </r>
      </text>
    </comment>
    <comment ref="K21" authorId="0" shapeId="0" xr:uid="{00000000-0006-0000-0000-000002000000}">
      <text>
        <r>
          <rPr>
            <b/>
            <sz val="14"/>
            <color indexed="81"/>
            <rFont val="Tahoma"/>
            <family val="2"/>
          </rPr>
          <t>Sinkunas:</t>
        </r>
        <r>
          <rPr>
            <sz val="14"/>
            <color indexed="81"/>
            <rFont val="Tahoma"/>
            <family val="2"/>
          </rPr>
          <t xml:space="preserve">
Gitijos sluoksnis prabuotas makroliekanoms</t>
        </r>
      </text>
    </comment>
  </commentList>
</comments>
</file>

<file path=xl/sharedStrings.xml><?xml version="1.0" encoding="utf-8"?>
<sst xmlns="http://schemas.openxmlformats.org/spreadsheetml/2006/main" count="81" uniqueCount="68">
  <si>
    <t>m</t>
  </si>
  <si>
    <t>Aprašymas</t>
  </si>
  <si>
    <t>Aukštis</t>
  </si>
  <si>
    <t>Mėginių aukštis</t>
  </si>
  <si>
    <t>Mėginių gylis</t>
  </si>
  <si>
    <t>1 - 0,10 m; 2 - 0,30 m</t>
  </si>
  <si>
    <t>Gitijos šviesiai rudos ir karbonatingo molio persisluoksniavimas, vietomis su smėliu ir aleuritu, storis kaitus, pasroviui plonėja, polinkis ten pat 10-15 laipsnių 320 laipsnių azimutu, vietomis limonitizuota, organikos nedaug.</t>
  </si>
  <si>
    <r>
      <t>Smėlis, įvairiagrūdis, vyrauja stambus, žvirgždingas, su dvigeldžių moliuskų geldelėmis ir jų nuolaužomis (iki 5 cm ilgio), bei pilvakojų moliuskų kiautelių nuolaužos, smulkaus smėlio stačiakampiai luisteliai 5X25 cm (</t>
    </r>
    <r>
      <rPr>
        <i/>
        <sz val="10"/>
        <color rgb="FF2F5496"/>
        <rFont val="Calibri"/>
        <family val="2"/>
      </rPr>
      <t>nuo apačios apie 1,30 m  kontaktas su smėlio keistom nuošliaužom? Miglė), viršutinis kontaktas palaipsniškas</t>
    </r>
    <r>
      <rPr>
        <sz val="12"/>
        <color theme="1"/>
        <rFont val="Calibri"/>
        <family val="2"/>
      </rPr>
      <t>.</t>
    </r>
  </si>
  <si>
    <t>3 - 1,00 m; 4 - 1,40 m; 5 - 1,90 m</t>
  </si>
  <si>
    <t>Smėlis, vidutinio rupumo, šviesiai gelsvai pilkas (margas), subhorizontaliai - įkypai (mažo kampo) sluoksniuotas. Moliuskų kiauteliai smulkūs (iki 5 mm), plonasieniai (pilvakojų?).</t>
  </si>
  <si>
    <t>6 - 2,20 m; 7 - 2,60 m; 8 - 2,90 m</t>
  </si>
  <si>
    <t>Smėlis , smulkus, sub-horizontaliai mikrosluoksniuotas, pade karbonatų padidintas kiekis, apatinis kontaktas ryškus. Apatinė dalis limonitizuota, geltonai oranžinė, ruda, viršutinė dalis - gelsvai pilkas.  Ryškus viršutinis kontaktas. Polinkis kaip ir gitijos sluoksnio.</t>
  </si>
  <si>
    <t>9 - 3,10 m; 10 - 3,40 m</t>
  </si>
  <si>
    <t>11 - 3,65 m</t>
  </si>
  <si>
    <t xml:space="preserve">Gittja su šviesiai geltono smulkučio smėlio  tarpsluoksniu. Tarpsluoksnių storis 8-10 cm. Gitija šviesiai ruda iki juodos. Sluoksnio polinkis &lt;10 az. 320; &lt;20 az 230. </t>
  </si>
  <si>
    <t>Smėlis smulkutis, pilkšvai baltas (gelsvas), vietomis limonitizuotas, ruzgos smulkios su karbonatine medžiaga kontaktuose.</t>
  </si>
  <si>
    <t>12 - 3,85 m</t>
  </si>
  <si>
    <t>2,70 m virš upės. Smėlis šviesiai pilkas, smulkaus ir smulkučio persisluoksniavimas, sluokanelių storis 5-10 cm, polinkio kampas 20 laipsnių, azimutas - 320.</t>
  </si>
  <si>
    <t xml:space="preserve">Molingo aleurito ir aleuritingo smėlio mikropersisluoksniavimas, &lt;15° az 320° ; &lt;15° az 210°. </t>
  </si>
  <si>
    <t>Smėlis smulkutis, rusvai baltas (gelsvas), (banguotas truputi.  baltas- labai šviesiai gelsvas, Miglė).</t>
  </si>
  <si>
    <t>13 - 0,9 m; 14 - 1,3 m; 15 - 1,80 m; 16 - 2,3 m; 17 - 2,70 m</t>
  </si>
  <si>
    <t>Smėlis smulkutis, pilkšvai baltas, mikrosluoksniuotas, sluoksneliai diagonalūs, lygiagretūs su sluoksnio ribomis. Apatinė dalis iki 30 cm su limonitizuotais tarpsluoksniais. Polinkis kaip gitijos. Vietomis limonitizuotas, su karbonatinių moliuskų kiautelių nuolaužų sankaupomis kontaktuose (sluoksnelių apatinėse dalyse), pasitaiko moliuskų kiautelių iki 5 mm. Einant į viršų nuo 2,55 m atsiranda persisluoksniavimas su smulkiu smėliu, su vidutinio priemaiša, tarpsluoksnių storis didėja, 2-10 cm, moliuskų kiautelių nebelieka. Ryškus įkypas-diagonalus sluoksniuotumas.</t>
  </si>
  <si>
    <t>Smėlio pilkšvai balto smulkaus ir vidutinio rūpumo 10-20 cm persisluoksniavimas. Tas pats polinkis kaip ir žemiau esančiuose sluoksniuose.</t>
  </si>
  <si>
    <t>18 - 3,3 m; 19 - 3,80 m</t>
  </si>
  <si>
    <t>Smėlis smulkus,mikrosluoksniuotas 0,5-5 cm.</t>
  </si>
  <si>
    <t>20 - 4,10 m; 21 - 4,40 m</t>
  </si>
  <si>
    <t>Smėlis smulkutis, mikrosluosniuotumas labiau išlaikytas 1-2 cm storio.</t>
  </si>
  <si>
    <t>22 - 4,80 m; 23 - 5,20 m; 24 - 5,50 m</t>
  </si>
  <si>
    <t xml:space="preserve">Smėlis, įvairiagrūdis, vietomis su smulkiu žvirgždu, pilkšvai baltas, horizontaliai sluoksniuotas, palaipsniui pereina į dirvožemį. Apatinis kontaktas ryškus. </t>
  </si>
  <si>
    <t>Eliuvinis rudo dirvožemio sluoksnis</t>
  </si>
  <si>
    <t>Iliuvinis dirvožemio horizontas.</t>
  </si>
  <si>
    <t>25 - 5,80 m; 26 - 6,00 m</t>
  </si>
  <si>
    <t>27 - 6,30 m</t>
  </si>
  <si>
    <t xml:space="preserve">Samanos </t>
  </si>
  <si>
    <t xml:space="preserve">Humusingas sluoksnis, dirvožemio 15 cm, viršuje samanos 10 cm. </t>
  </si>
  <si>
    <t>3,30 m virš upės. Gittja su šviesiai geltono smulkučio smėlio  tarpsluoksniu. Tarpsluoksnių storis 8-10 cm. Gitija šviesiai ruda iki juodos.</t>
  </si>
  <si>
    <t xml:space="preserve">10,8 m prieš srovę (į kairę). Molingo aleurito ir aleuritingo smėlio mikropersisluoksniavimas, aleuritas rudas, smėlis rusvai pilkas, sluoksnių storis 0,5-2 cm. </t>
  </si>
  <si>
    <t>Smėlis šviesiai pilkas, įvairaus rupumo, su retu žvirgždu ir pasitaikančiu smulkiu gargždu, vyrauja smulkus, kryžmiškai įkypai sluoksniuotas, viršutinis kontaktas neryškus.</t>
  </si>
  <si>
    <t xml:space="preserve">Apie 13 m pasroviui (į dešinę), žemiau nuvirtusio medžio, po gitijos sluoksniais slūgsančiais viens virš kito. Smėlis gelsvai pilkas, smulkus, subhorizontaliai sluoksniuotas, vietomis limonitizuotas.  </t>
  </si>
  <si>
    <t>OSL-1 - 0,9 m</t>
  </si>
  <si>
    <t>OSL-2 - 3,40 m</t>
  </si>
  <si>
    <t>OSL-4 - 2,0 m</t>
  </si>
  <si>
    <t>OSL-5 - 0,90 m</t>
  </si>
  <si>
    <t>OSL/14C</t>
  </si>
  <si>
    <t>Aprašyme</t>
  </si>
  <si>
    <t>Sluoksnio Nr.</t>
  </si>
  <si>
    <t>Data</t>
  </si>
  <si>
    <r>
      <rPr>
        <vertAlign val="superscript"/>
        <sz val="11"/>
        <color theme="1"/>
        <rFont val="Arial"/>
        <family val="2"/>
      </rPr>
      <t>14</t>
    </r>
    <r>
      <rPr>
        <sz val="11"/>
        <color theme="1"/>
        <rFont val="Arial"/>
        <family val="2"/>
      </rPr>
      <t>C-1 - 0,60</t>
    </r>
  </si>
  <si>
    <t>Gitija, apatinis ir viršutinis gitijos sluoksniai slūgso vienas virš kito atskirti nestoru smėlio tarpsluoksniu. Apatinio sluoksnio pade supresuotų samanų ~ 5 cm tarpsluoksnis.</t>
  </si>
  <si>
    <r>
      <rPr>
        <vertAlign val="superscript"/>
        <sz val="11"/>
        <color theme="1"/>
        <rFont val="Arial"/>
        <family val="2"/>
      </rPr>
      <t>14</t>
    </r>
    <r>
      <rPr>
        <sz val="11"/>
        <color theme="1"/>
        <rFont val="Arial"/>
        <family val="2"/>
      </rPr>
      <t xml:space="preserve">C-2 - 2,15 m, </t>
    </r>
    <r>
      <rPr>
        <vertAlign val="superscript"/>
        <sz val="11"/>
        <color theme="1"/>
        <rFont val="Arial"/>
        <family val="2"/>
      </rPr>
      <t>14</t>
    </r>
    <r>
      <rPr>
        <sz val="11"/>
        <color theme="1"/>
        <rFont val="Arial"/>
        <family val="2"/>
      </rPr>
      <t>C-2 - 2,30 m</t>
    </r>
  </si>
  <si>
    <t xml:space="preserve"> 17470 – 16240, 17150 – 15990</t>
  </si>
  <si>
    <t xml:space="preserve">5800 – 5000 </t>
  </si>
  <si>
    <t xml:space="preserve">59800 – 52200 </t>
  </si>
  <si>
    <t xml:space="preserve">  6900 – 6100 </t>
  </si>
  <si>
    <t xml:space="preserve">  7900 – 6900 </t>
  </si>
  <si>
    <t xml:space="preserve"> 12380 – 12330 </t>
  </si>
  <si>
    <t xml:space="preserve"> 13740 – 13470, 13470 – 13280, 13070 – 12800</t>
  </si>
  <si>
    <r>
      <rPr>
        <vertAlign val="superscript"/>
        <sz val="11"/>
        <color theme="1"/>
        <rFont val="Arial"/>
        <family val="2"/>
      </rPr>
      <t>14</t>
    </r>
    <r>
      <rPr>
        <sz val="11"/>
        <color theme="1"/>
        <rFont val="Arial"/>
        <family val="2"/>
      </rPr>
      <t>C</t>
    </r>
  </si>
  <si>
    <t>28 - 00,00 m; 29 - 0,35 m; 30 - 0,75 m; 31 - 1,10 m; 32 - 1,40 m; 33 - 1,70 m</t>
  </si>
  <si>
    <t>34 - 1,90 m; 35 - 2,05 m</t>
  </si>
  <si>
    <t>kraigas</t>
  </si>
  <si>
    <t>padas</t>
  </si>
  <si>
    <t>ID</t>
  </si>
  <si>
    <t>Pirma sekcija</t>
  </si>
  <si>
    <t>aukštis nuo sekcijos apačios</t>
  </si>
  <si>
    <t>gylis, m</t>
  </si>
  <si>
    <t>m.</t>
  </si>
  <si>
    <t>c14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</si>
</sst>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sz val="12"/>
      <color theme="1"/>
      <name val="Calibri"/>
      <family val="2"/>
    </font>
    <font>
      <sz val="11"/>
      <color theme="1"/>
      <name val="Arial"/>
      <family val="2"/>
    </font>
    <font>
      <i/>
      <sz val="10"/>
      <color rgb="FF2F5496"/>
      <name val="Calibri"/>
      <family val="2"/>
    </font>
    <font>
      <vertAlign val="superscript"/>
      <sz val="11"/>
      <color theme="1"/>
      <name val="Arial"/>
      <family val="2"/>
    </font>
    <font>
      <b/>
      <sz val="12"/>
      <color theme="1"/>
      <name val="Times New Roman"/>
      <family val="1"/>
    </font>
    <font>
      <sz val="14"/>
      <color indexed="81"/>
      <name val="Tahoma"/>
      <family val="2"/>
    </font>
    <font>
      <b/>
      <sz val="14"/>
      <color indexed="81"/>
      <name val="Tahoma"/>
      <family val="2"/>
    </font>
    <font>
      <sz val="8"/>
      <name val="Arial"/>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vertical="center"/>
    </xf>
    <xf numFmtId="0" fontId="2" fillId="0" borderId="0" xfId="0" applyFont="1" applyAlignment="1"/>
    <xf numFmtId="2" fontId="0" fillId="0" borderId="0" xfId="0" applyNumberFormat="1" applyFont="1" applyAlignment="1"/>
    <xf numFmtId="0" fontId="1" fillId="0" borderId="0" xfId="0" applyFont="1" applyAlignment="1"/>
    <xf numFmtId="0" fontId="2" fillId="2" borderId="0" xfId="0" applyFont="1" applyFill="1" applyAlignment="1"/>
    <xf numFmtId="0" fontId="2" fillId="3" borderId="0" xfId="0" applyFont="1" applyFill="1" applyAlignment="1"/>
    <xf numFmtId="0" fontId="0" fillId="2" borderId="0" xfId="0" applyFont="1" applyFill="1" applyAlignment="1"/>
    <xf numFmtId="2" fontId="0" fillId="2" borderId="0" xfId="0" applyNumberFormat="1" applyFont="1" applyFill="1" applyAlignment="1"/>
    <xf numFmtId="0" fontId="0" fillId="4" borderId="0" xfId="0" applyFont="1" applyFill="1" applyAlignment="1"/>
    <xf numFmtId="2" fontId="0" fillId="4" borderId="0" xfId="0" applyNumberFormat="1" applyFont="1" applyFill="1" applyAlignment="1"/>
    <xf numFmtId="0" fontId="5" fillId="0" borderId="0" xfId="0" applyFont="1" applyFill="1" applyAlignment="1"/>
    <xf numFmtId="0" fontId="5" fillId="0" borderId="0" xfId="0" applyFont="1" applyAlignment="1"/>
    <xf numFmtId="2" fontId="2" fillId="0" borderId="0" xfId="0" applyNumberFormat="1" applyFont="1" applyAlignment="1"/>
    <xf numFmtId="2" fontId="0" fillId="5"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1"/>
  <sheetViews>
    <sheetView tabSelected="1" workbookViewId="0">
      <pane xSplit="3" ySplit="1" topLeftCell="F17" activePane="bottomRight" state="frozen"/>
      <selection pane="topRight" activeCell="C1" sqref="C1"/>
      <selection pane="bottomLeft" activeCell="A2" sqref="A2"/>
      <selection pane="bottomRight" activeCell="I30" sqref="I30:I35"/>
    </sheetView>
  </sheetViews>
  <sheetFormatPr defaultColWidth="12.59765625" defaultRowHeight="15" customHeight="1" x14ac:dyDescent="0.25"/>
  <cols>
    <col min="1" max="3" width="5.59765625" customWidth="1"/>
    <col min="4" max="4" width="14.69921875" customWidth="1"/>
    <col min="5" max="5" width="5.59765625" customWidth="1"/>
    <col min="6" max="6" width="23.3984375" customWidth="1"/>
    <col min="7" max="7" width="5.59765625" customWidth="1"/>
    <col min="8" max="8" width="69.796875" customWidth="1"/>
    <col min="9" max="9" width="8.5" customWidth="1"/>
    <col min="12" max="12" width="83.8984375" customWidth="1"/>
  </cols>
  <sheetData>
    <row r="1" spans="1:12" ht="15" customHeight="1" x14ac:dyDescent="0.25">
      <c r="A1" s="2" t="s">
        <v>45</v>
      </c>
      <c r="B1" s="2" t="s">
        <v>60</v>
      </c>
      <c r="C1" s="2" t="s">
        <v>61</v>
      </c>
      <c r="D1" s="2" t="s">
        <v>2</v>
      </c>
      <c r="E1" s="2" t="s">
        <v>0</v>
      </c>
      <c r="F1" s="2" t="s">
        <v>44</v>
      </c>
      <c r="G1" s="2" t="s">
        <v>0</v>
      </c>
      <c r="H1" s="2" t="s">
        <v>3</v>
      </c>
      <c r="I1" s="2" t="s">
        <v>4</v>
      </c>
      <c r="J1" s="2" t="s">
        <v>43</v>
      </c>
      <c r="K1" s="2" t="s">
        <v>46</v>
      </c>
      <c r="L1" s="2" t="s">
        <v>1</v>
      </c>
    </row>
    <row r="2" spans="1:12" ht="15" customHeight="1" x14ac:dyDescent="0.25">
      <c r="A2">
        <v>1</v>
      </c>
      <c r="B2" s="14">
        <f>$E$2-E2</f>
        <v>0</v>
      </c>
      <c r="C2" s="14">
        <f>$E$2-D2</f>
        <v>9.9999999999999645E-2</v>
      </c>
      <c r="D2" s="10">
        <f t="shared" ref="D2:D12" si="0">3.5+F2</f>
        <v>10.55</v>
      </c>
      <c r="E2" s="10">
        <f t="shared" ref="E2:E12" si="1">3.5+G2</f>
        <v>10.65</v>
      </c>
      <c r="F2" s="3">
        <v>7.05</v>
      </c>
      <c r="G2" s="3">
        <v>7.15</v>
      </c>
      <c r="L2" s="1" t="s">
        <v>33</v>
      </c>
    </row>
    <row r="3" spans="1:12" ht="15" customHeight="1" x14ac:dyDescent="0.25">
      <c r="A3">
        <v>2</v>
      </c>
      <c r="B3" s="14">
        <f t="shared" ref="B3:B13" si="2">$E$2-E3</f>
        <v>9.9999999999999645E-2</v>
      </c>
      <c r="C3" s="14">
        <f t="shared" ref="C3:C24" si="3">$E$2-D3</f>
        <v>0.25</v>
      </c>
      <c r="D3" s="10">
        <f t="shared" si="0"/>
        <v>10.4</v>
      </c>
      <c r="E3" s="10">
        <f t="shared" si="1"/>
        <v>10.55</v>
      </c>
      <c r="F3" s="3">
        <v>6.9</v>
      </c>
      <c r="G3" s="3">
        <v>7.05</v>
      </c>
      <c r="L3" s="1" t="s">
        <v>34</v>
      </c>
    </row>
    <row r="4" spans="1:12" ht="15" customHeight="1" x14ac:dyDescent="0.25">
      <c r="A4">
        <v>3</v>
      </c>
      <c r="B4" s="14">
        <f t="shared" si="2"/>
        <v>0.25</v>
      </c>
      <c r="C4" s="14">
        <f t="shared" si="3"/>
        <v>0.65000000000000036</v>
      </c>
      <c r="D4" s="10">
        <f t="shared" si="0"/>
        <v>10</v>
      </c>
      <c r="E4" s="10">
        <f t="shared" si="1"/>
        <v>10.4</v>
      </c>
      <c r="F4" s="3">
        <v>6.5</v>
      </c>
      <c r="G4" s="3">
        <v>6.9</v>
      </c>
      <c r="L4" s="2" t="s">
        <v>29</v>
      </c>
    </row>
    <row r="5" spans="1:12" ht="15" customHeight="1" x14ac:dyDescent="0.25">
      <c r="A5">
        <v>4</v>
      </c>
      <c r="B5" s="14">
        <f t="shared" si="2"/>
        <v>0.65000000000000036</v>
      </c>
      <c r="C5" s="14">
        <f t="shared" si="3"/>
        <v>1.0500000000000007</v>
      </c>
      <c r="D5" s="10">
        <f t="shared" si="0"/>
        <v>9.6</v>
      </c>
      <c r="E5" s="10">
        <f t="shared" si="1"/>
        <v>10</v>
      </c>
      <c r="F5" s="3">
        <v>6.1</v>
      </c>
      <c r="G5" s="3">
        <v>6.5</v>
      </c>
      <c r="H5" s="2" t="s">
        <v>32</v>
      </c>
      <c r="L5" s="2" t="s">
        <v>30</v>
      </c>
    </row>
    <row r="6" spans="1:12" ht="15" customHeight="1" x14ac:dyDescent="0.25">
      <c r="A6">
        <v>5</v>
      </c>
      <c r="B6" s="14">
        <f t="shared" si="2"/>
        <v>1.0500000000000007</v>
      </c>
      <c r="C6" s="14">
        <f t="shared" si="3"/>
        <v>1.5500000000000007</v>
      </c>
      <c r="D6" s="10">
        <f t="shared" si="0"/>
        <v>9.1</v>
      </c>
      <c r="E6" s="10">
        <f t="shared" si="1"/>
        <v>9.6</v>
      </c>
      <c r="F6" s="3">
        <v>5.6</v>
      </c>
      <c r="G6" s="3">
        <v>6.1</v>
      </c>
      <c r="H6" s="2" t="s">
        <v>31</v>
      </c>
      <c r="L6" s="1" t="s">
        <v>28</v>
      </c>
    </row>
    <row r="7" spans="1:12" ht="15" customHeight="1" x14ac:dyDescent="0.25">
      <c r="A7">
        <v>6</v>
      </c>
      <c r="B7" s="14">
        <f t="shared" si="2"/>
        <v>1.5500000000000007</v>
      </c>
      <c r="C7" s="14">
        <f t="shared" si="3"/>
        <v>2.6500000000000004</v>
      </c>
      <c r="D7" s="10">
        <f t="shared" si="0"/>
        <v>8</v>
      </c>
      <c r="E7" s="10">
        <f t="shared" si="1"/>
        <v>9.1</v>
      </c>
      <c r="F7" s="3">
        <v>4.5</v>
      </c>
      <c r="G7" s="3">
        <v>5.6</v>
      </c>
      <c r="H7" s="2" t="s">
        <v>27</v>
      </c>
      <c r="L7" s="1" t="s">
        <v>26</v>
      </c>
    </row>
    <row r="8" spans="1:12" ht="15" customHeight="1" x14ac:dyDescent="0.3">
      <c r="A8">
        <v>7</v>
      </c>
      <c r="B8" s="14">
        <f t="shared" si="2"/>
        <v>2.6500000000000004</v>
      </c>
      <c r="C8" s="14">
        <f t="shared" si="3"/>
        <v>3.25</v>
      </c>
      <c r="D8" s="10">
        <f t="shared" si="0"/>
        <v>7.4</v>
      </c>
      <c r="E8" s="10">
        <f t="shared" si="1"/>
        <v>8</v>
      </c>
      <c r="F8" s="3">
        <v>3.9</v>
      </c>
      <c r="G8" s="3">
        <v>4.5</v>
      </c>
      <c r="H8" s="2" t="s">
        <v>25</v>
      </c>
      <c r="L8" s="4" t="s">
        <v>24</v>
      </c>
    </row>
    <row r="9" spans="1:12" ht="15" customHeight="1" x14ac:dyDescent="0.25">
      <c r="A9">
        <v>8</v>
      </c>
      <c r="B9" s="14">
        <f t="shared" si="2"/>
        <v>3.25</v>
      </c>
      <c r="C9" s="14">
        <f t="shared" si="3"/>
        <v>4.3500000000000005</v>
      </c>
      <c r="D9" s="10">
        <f t="shared" si="0"/>
        <v>6.3</v>
      </c>
      <c r="E9" s="10">
        <f t="shared" si="1"/>
        <v>7.4</v>
      </c>
      <c r="F9" s="3">
        <v>2.8</v>
      </c>
      <c r="G9" s="3">
        <v>3.9</v>
      </c>
      <c r="H9" s="2" t="s">
        <v>23</v>
      </c>
      <c r="L9" s="1" t="s">
        <v>22</v>
      </c>
    </row>
    <row r="10" spans="1:12" ht="15" customHeight="1" x14ac:dyDescent="0.3">
      <c r="A10">
        <v>9</v>
      </c>
      <c r="B10" s="14">
        <f t="shared" si="2"/>
        <v>4.3500000000000005</v>
      </c>
      <c r="C10" s="14">
        <f t="shared" si="3"/>
        <v>6.3500000000000005</v>
      </c>
      <c r="D10" s="10">
        <f t="shared" si="0"/>
        <v>4.3</v>
      </c>
      <c r="E10" s="10">
        <f t="shared" si="1"/>
        <v>6.3</v>
      </c>
      <c r="F10" s="3">
        <v>0.8</v>
      </c>
      <c r="G10" s="3">
        <v>2.8</v>
      </c>
      <c r="H10" s="2" t="s">
        <v>20</v>
      </c>
      <c r="J10" s="5" t="s">
        <v>39</v>
      </c>
      <c r="K10" s="11" t="s">
        <v>51</v>
      </c>
      <c r="L10" s="1" t="s">
        <v>21</v>
      </c>
    </row>
    <row r="11" spans="1:12" ht="15" customHeight="1" x14ac:dyDescent="0.3">
      <c r="A11">
        <v>10</v>
      </c>
      <c r="B11" s="14">
        <f t="shared" si="2"/>
        <v>6.3500000000000005</v>
      </c>
      <c r="C11" s="14">
        <f t="shared" si="3"/>
        <v>6.53</v>
      </c>
      <c r="D11" s="10">
        <f t="shared" si="0"/>
        <v>4.12</v>
      </c>
      <c r="E11" s="10">
        <f t="shared" si="1"/>
        <v>4.3</v>
      </c>
      <c r="F11" s="3">
        <v>0.62</v>
      </c>
      <c r="G11" s="3">
        <v>0.8</v>
      </c>
      <c r="L11" s="4" t="s">
        <v>18</v>
      </c>
    </row>
    <row r="12" spans="1:12" ht="15" customHeight="1" x14ac:dyDescent="0.25">
      <c r="A12">
        <v>11</v>
      </c>
      <c r="B12" s="14">
        <f t="shared" si="2"/>
        <v>6.53</v>
      </c>
      <c r="C12" s="14">
        <f t="shared" si="3"/>
        <v>6.75</v>
      </c>
      <c r="D12" s="10">
        <f t="shared" si="0"/>
        <v>3.9</v>
      </c>
      <c r="E12" s="10">
        <f t="shared" si="1"/>
        <v>4.12</v>
      </c>
      <c r="F12" s="3">
        <v>0.4</v>
      </c>
      <c r="G12" s="3">
        <v>0.62</v>
      </c>
      <c r="L12" s="1" t="s">
        <v>19</v>
      </c>
    </row>
    <row r="13" spans="1:12" ht="15" customHeight="1" x14ac:dyDescent="0.25">
      <c r="A13">
        <v>12</v>
      </c>
      <c r="B13" s="14">
        <f t="shared" si="2"/>
        <v>6.75</v>
      </c>
      <c r="C13" s="14">
        <f t="shared" si="3"/>
        <v>7.15</v>
      </c>
      <c r="D13" s="8">
        <f>3.5+F13</f>
        <v>3.5</v>
      </c>
      <c r="E13" s="10">
        <f>3.5+G13</f>
        <v>3.9</v>
      </c>
      <c r="F13" s="3">
        <v>0</v>
      </c>
      <c r="G13" s="3">
        <v>0.4</v>
      </c>
      <c r="L13" s="1" t="s">
        <v>35</v>
      </c>
    </row>
    <row r="14" spans="1:12" ht="15" customHeight="1" x14ac:dyDescent="0.3">
      <c r="A14" s="7">
        <v>10</v>
      </c>
      <c r="B14" s="14">
        <f>$E$2-E14</f>
        <v>3.7800000000000002</v>
      </c>
      <c r="C14" s="14">
        <f>$E$2-D14</f>
        <v>4</v>
      </c>
      <c r="D14" s="3">
        <f t="shared" ref="D14:D20" si="4">$E$22+F14</f>
        <v>6.65</v>
      </c>
      <c r="E14" s="3">
        <f t="shared" ref="E14:E20" si="5">$E$22+G14</f>
        <v>6.87</v>
      </c>
      <c r="F14" s="3">
        <v>3.95</v>
      </c>
      <c r="G14" s="3">
        <v>4.17</v>
      </c>
      <c r="L14" s="4" t="s">
        <v>36</v>
      </c>
    </row>
    <row r="15" spans="1:12" ht="15" customHeight="1" x14ac:dyDescent="0.25">
      <c r="A15" s="7">
        <v>11</v>
      </c>
      <c r="B15" s="14">
        <f t="shared" ref="B15:B24" si="6">$E$2-E15</f>
        <v>4</v>
      </c>
      <c r="C15" s="14">
        <f t="shared" si="3"/>
        <v>4.2</v>
      </c>
      <c r="D15" s="3">
        <f t="shared" si="4"/>
        <v>6.45</v>
      </c>
      <c r="E15" s="3">
        <f t="shared" si="5"/>
        <v>6.65</v>
      </c>
      <c r="F15" s="3">
        <v>3.75</v>
      </c>
      <c r="G15" s="3">
        <v>3.95</v>
      </c>
      <c r="H15" s="2" t="s">
        <v>16</v>
      </c>
      <c r="L15" s="1" t="s">
        <v>15</v>
      </c>
    </row>
    <row r="16" spans="1:12" ht="15" customHeight="1" x14ac:dyDescent="0.25">
      <c r="A16" s="7">
        <v>12</v>
      </c>
      <c r="B16" s="14">
        <f t="shared" si="6"/>
        <v>4.2</v>
      </c>
      <c r="C16" s="14">
        <f t="shared" si="3"/>
        <v>4.45</v>
      </c>
      <c r="D16" s="3">
        <f t="shared" si="4"/>
        <v>6.2</v>
      </c>
      <c r="E16" s="3">
        <f t="shared" si="5"/>
        <v>6.45</v>
      </c>
      <c r="F16" s="3">
        <v>3.5</v>
      </c>
      <c r="G16" s="3">
        <v>3.75</v>
      </c>
      <c r="H16" s="2" t="s">
        <v>13</v>
      </c>
      <c r="L16" s="1" t="s">
        <v>14</v>
      </c>
    </row>
    <row r="17" spans="1:12" ht="15" customHeight="1" x14ac:dyDescent="0.3">
      <c r="A17">
        <v>16</v>
      </c>
      <c r="B17" s="14">
        <f t="shared" si="6"/>
        <v>4.45</v>
      </c>
      <c r="C17" s="14">
        <f t="shared" si="3"/>
        <v>4.95</v>
      </c>
      <c r="D17" s="3">
        <f t="shared" si="4"/>
        <v>5.7</v>
      </c>
      <c r="E17" s="3">
        <f t="shared" si="5"/>
        <v>6.2</v>
      </c>
      <c r="F17" s="3">
        <v>3</v>
      </c>
      <c r="G17" s="3">
        <v>3.5</v>
      </c>
      <c r="H17" s="2" t="s">
        <v>12</v>
      </c>
      <c r="J17" s="5" t="s">
        <v>40</v>
      </c>
      <c r="K17" s="11" t="s">
        <v>53</v>
      </c>
      <c r="L17" s="1" t="s">
        <v>11</v>
      </c>
    </row>
    <row r="18" spans="1:12" ht="15" customHeight="1" x14ac:dyDescent="0.25">
      <c r="A18">
        <v>17</v>
      </c>
      <c r="B18" s="14">
        <f t="shared" si="6"/>
        <v>4.95</v>
      </c>
      <c r="C18" s="14">
        <f t="shared" si="3"/>
        <v>5.85</v>
      </c>
      <c r="D18" s="3">
        <f t="shared" si="4"/>
        <v>4.8000000000000007</v>
      </c>
      <c r="E18" s="3">
        <f t="shared" si="5"/>
        <v>5.7</v>
      </c>
      <c r="F18" s="3">
        <v>2.1</v>
      </c>
      <c r="G18" s="3">
        <v>3</v>
      </c>
      <c r="H18" s="2" t="s">
        <v>10</v>
      </c>
      <c r="L18" s="1" t="s">
        <v>9</v>
      </c>
    </row>
    <row r="19" spans="1:12" ht="15" customHeight="1" x14ac:dyDescent="0.3">
      <c r="A19">
        <v>18</v>
      </c>
      <c r="B19" s="14">
        <f t="shared" si="6"/>
        <v>5.85</v>
      </c>
      <c r="C19" s="14">
        <f t="shared" si="3"/>
        <v>7.15</v>
      </c>
      <c r="D19" s="3">
        <f t="shared" si="4"/>
        <v>3.5</v>
      </c>
      <c r="E19" s="3">
        <f t="shared" si="5"/>
        <v>4.8000000000000007</v>
      </c>
      <c r="F19" s="3">
        <v>0.8</v>
      </c>
      <c r="G19" s="3">
        <v>2.1</v>
      </c>
      <c r="H19" s="2" t="s">
        <v>8</v>
      </c>
      <c r="J19" s="5" t="s">
        <v>42</v>
      </c>
      <c r="K19" s="11" t="s">
        <v>54</v>
      </c>
      <c r="L19" s="1" t="s">
        <v>7</v>
      </c>
    </row>
    <row r="20" spans="1:12" ht="15" customHeight="1" x14ac:dyDescent="0.3">
      <c r="A20">
        <v>19</v>
      </c>
      <c r="B20" s="14">
        <f t="shared" si="6"/>
        <v>7.15</v>
      </c>
      <c r="C20" s="14">
        <f t="shared" si="3"/>
        <v>7.5500000000000007</v>
      </c>
      <c r="D20" s="3">
        <f t="shared" si="4"/>
        <v>3.1</v>
      </c>
      <c r="E20" s="3">
        <f t="shared" si="5"/>
        <v>3.5</v>
      </c>
      <c r="F20" s="3">
        <v>0.4</v>
      </c>
      <c r="G20" s="3">
        <v>0.8</v>
      </c>
      <c r="H20" s="2"/>
      <c r="J20" s="6" t="s">
        <v>47</v>
      </c>
      <c r="K20" s="11" t="s">
        <v>55</v>
      </c>
      <c r="L20" s="1" t="s">
        <v>6</v>
      </c>
    </row>
    <row r="21" spans="1:12" ht="15" customHeight="1" x14ac:dyDescent="0.3">
      <c r="A21" s="9">
        <v>21</v>
      </c>
      <c r="B21" s="14">
        <f t="shared" si="6"/>
        <v>7.5500000000000007</v>
      </c>
      <c r="C21" s="14">
        <f t="shared" si="3"/>
        <v>7.95</v>
      </c>
      <c r="D21" s="8">
        <f>$E$22+F21</f>
        <v>2.7</v>
      </c>
      <c r="E21" s="3">
        <f>$E$22+G21</f>
        <v>3.1</v>
      </c>
      <c r="F21" s="3">
        <v>0</v>
      </c>
      <c r="G21" s="3">
        <v>0.4</v>
      </c>
      <c r="H21" s="2" t="s">
        <v>5</v>
      </c>
      <c r="J21" s="6" t="s">
        <v>57</v>
      </c>
      <c r="K21" s="12" t="s">
        <v>56</v>
      </c>
      <c r="L21" s="1" t="s">
        <v>17</v>
      </c>
    </row>
    <row r="22" spans="1:12" ht="15" customHeight="1" x14ac:dyDescent="0.3">
      <c r="A22" s="7">
        <v>19</v>
      </c>
      <c r="B22" s="14">
        <f t="shared" si="6"/>
        <v>7.95</v>
      </c>
      <c r="C22" s="14">
        <f t="shared" si="3"/>
        <v>8.5500000000000007</v>
      </c>
      <c r="D22" s="3">
        <v>2.1</v>
      </c>
      <c r="E22" s="3">
        <v>2.7</v>
      </c>
      <c r="F22" s="3">
        <v>2.1</v>
      </c>
      <c r="G22" s="3">
        <v>2.7</v>
      </c>
      <c r="H22" s="2"/>
      <c r="J22" s="6" t="s">
        <v>49</v>
      </c>
      <c r="K22" s="11" t="s">
        <v>50</v>
      </c>
      <c r="L22" s="13" t="s">
        <v>48</v>
      </c>
    </row>
    <row r="23" spans="1:12" ht="15" customHeight="1" x14ac:dyDescent="0.3">
      <c r="A23" s="7">
        <v>21</v>
      </c>
      <c r="B23" s="14">
        <f t="shared" si="6"/>
        <v>8.5500000000000007</v>
      </c>
      <c r="C23" s="14">
        <f t="shared" si="3"/>
        <v>8.85</v>
      </c>
      <c r="D23" s="3">
        <v>1.8</v>
      </c>
      <c r="E23" s="3">
        <v>2.1</v>
      </c>
      <c r="F23" s="3">
        <v>1.8</v>
      </c>
      <c r="G23" s="3">
        <v>2.1</v>
      </c>
      <c r="H23" s="2" t="s">
        <v>59</v>
      </c>
      <c r="J23" s="5" t="s">
        <v>41</v>
      </c>
      <c r="K23" s="11" t="s">
        <v>52</v>
      </c>
      <c r="L23" s="4" t="s">
        <v>38</v>
      </c>
    </row>
    <row r="24" spans="1:12" ht="15" customHeight="1" x14ac:dyDescent="0.25">
      <c r="A24">
        <v>23</v>
      </c>
      <c r="B24" s="14">
        <f t="shared" si="6"/>
        <v>8.85</v>
      </c>
      <c r="C24" s="14">
        <f t="shared" si="3"/>
        <v>10.65</v>
      </c>
      <c r="D24" s="3">
        <v>0</v>
      </c>
      <c r="E24" s="3">
        <v>1.8</v>
      </c>
      <c r="F24" s="3">
        <v>0</v>
      </c>
      <c r="G24" s="3">
        <v>1.8</v>
      </c>
      <c r="H24" s="2" t="s">
        <v>58</v>
      </c>
      <c r="L24" s="1" t="s">
        <v>37</v>
      </c>
    </row>
    <row r="25" spans="1:12" ht="15" customHeight="1" x14ac:dyDescent="0.25">
      <c r="F25" s="3"/>
      <c r="G25" s="3"/>
    </row>
    <row r="26" spans="1:12" ht="15" customHeight="1" x14ac:dyDescent="0.25">
      <c r="E26" s="3"/>
      <c r="F26" s="3"/>
      <c r="G26" s="3"/>
    </row>
    <row r="27" spans="1:12" ht="15" customHeight="1" x14ac:dyDescent="0.25">
      <c r="D27" s="3"/>
      <c r="F27" s="3"/>
      <c r="G27" s="3"/>
    </row>
    <row r="28" spans="1:12" ht="15" customHeight="1" x14ac:dyDescent="0.25">
      <c r="D28" s="3"/>
      <c r="J28" t="s">
        <v>65</v>
      </c>
      <c r="K28" t="s">
        <v>66</v>
      </c>
    </row>
    <row r="29" spans="1:12" ht="15" customHeight="1" x14ac:dyDescent="0.3">
      <c r="D29" s="3"/>
      <c r="E29" s="3">
        <f>G29-F29</f>
        <v>0</v>
      </c>
      <c r="F29" s="3"/>
      <c r="G29" s="3"/>
      <c r="J29">
        <f>10.65-2</f>
        <v>8.65</v>
      </c>
      <c r="K29" s="11" t="s">
        <v>52</v>
      </c>
    </row>
    <row r="30" spans="1:12" ht="15" customHeight="1" x14ac:dyDescent="0.3">
      <c r="D30" s="3"/>
      <c r="E30" s="3">
        <f t="shared" ref="E30:E51" si="7">G30-F30</f>
        <v>0</v>
      </c>
      <c r="F30" s="3"/>
      <c r="G30" s="3"/>
      <c r="I30" t="s">
        <v>67</v>
      </c>
      <c r="J30">
        <f>10.65-2.15</f>
        <v>8.5</v>
      </c>
      <c r="K30" s="11" t="s">
        <v>50</v>
      </c>
    </row>
    <row r="31" spans="1:12" ht="15" customHeight="1" x14ac:dyDescent="0.3">
      <c r="D31" s="3"/>
      <c r="E31" s="3">
        <f t="shared" si="7"/>
        <v>0</v>
      </c>
      <c r="F31" s="3"/>
      <c r="G31" s="3"/>
      <c r="I31" t="s">
        <v>67</v>
      </c>
      <c r="K31" s="11"/>
    </row>
    <row r="32" spans="1:12" ht="15" customHeight="1" x14ac:dyDescent="0.3">
      <c r="D32" s="3"/>
      <c r="E32" s="3">
        <f t="shared" si="7"/>
        <v>0</v>
      </c>
      <c r="F32" s="3"/>
      <c r="G32" s="3"/>
      <c r="H32" s="2"/>
      <c r="I32" t="s">
        <v>67</v>
      </c>
      <c r="K32" s="11"/>
    </row>
    <row r="33" spans="4:11" ht="15" customHeight="1" x14ac:dyDescent="0.3">
      <c r="D33" s="3"/>
      <c r="E33" s="3">
        <f t="shared" si="7"/>
        <v>0</v>
      </c>
      <c r="F33" s="3"/>
      <c r="G33" s="3"/>
      <c r="H33" s="2"/>
      <c r="I33" t="s">
        <v>67</v>
      </c>
      <c r="K33" s="11"/>
    </row>
    <row r="34" spans="4:11" ht="15" customHeight="1" x14ac:dyDescent="0.3">
      <c r="D34" s="3"/>
      <c r="E34" s="3">
        <f t="shared" si="7"/>
        <v>0</v>
      </c>
      <c r="F34" s="3"/>
      <c r="G34" s="3"/>
      <c r="H34" s="2"/>
      <c r="I34" t="s">
        <v>67</v>
      </c>
      <c r="J34">
        <f>10.65-2.7-0.6</f>
        <v>7.3500000000000005</v>
      </c>
      <c r="K34" s="11" t="s">
        <v>55</v>
      </c>
    </row>
    <row r="35" spans="4:11" ht="15" customHeight="1" x14ac:dyDescent="0.3">
      <c r="D35" s="3"/>
      <c r="E35" s="3">
        <f t="shared" si="7"/>
        <v>0</v>
      </c>
      <c r="F35" s="3"/>
      <c r="G35" s="3"/>
      <c r="H35" s="2"/>
      <c r="I35" t="s">
        <v>67</v>
      </c>
      <c r="J35">
        <f>10.65-2.7-0.9</f>
        <v>7.05</v>
      </c>
      <c r="K35" s="11" t="s">
        <v>54</v>
      </c>
    </row>
    <row r="36" spans="4:11" ht="15" customHeight="1" x14ac:dyDescent="0.3">
      <c r="D36" s="3"/>
      <c r="E36" s="3">
        <f t="shared" si="7"/>
        <v>0</v>
      </c>
      <c r="F36" s="3"/>
      <c r="G36" s="3"/>
      <c r="H36" s="2"/>
      <c r="J36">
        <f>10.65-2.7-3.4</f>
        <v>4.5500000000000007</v>
      </c>
      <c r="K36" s="11" t="s">
        <v>53</v>
      </c>
    </row>
    <row r="37" spans="4:11" ht="15" customHeight="1" x14ac:dyDescent="0.25">
      <c r="D37" s="3"/>
      <c r="E37" s="3">
        <f t="shared" si="7"/>
        <v>0</v>
      </c>
      <c r="F37" s="3"/>
      <c r="G37" s="3"/>
      <c r="H37" s="2"/>
    </row>
    <row r="38" spans="4:11" ht="15" customHeight="1" x14ac:dyDescent="0.25">
      <c r="D38" s="3"/>
      <c r="E38" s="3">
        <f t="shared" si="7"/>
        <v>0</v>
      </c>
      <c r="F38" s="3"/>
      <c r="G38" s="3"/>
    </row>
    <row r="39" spans="4:11" ht="15" customHeight="1" x14ac:dyDescent="0.25">
      <c r="D39" s="3"/>
      <c r="E39" s="3">
        <f t="shared" si="7"/>
        <v>0</v>
      </c>
      <c r="F39" s="3"/>
      <c r="G39" s="3"/>
    </row>
    <row r="40" spans="4:11" ht="15" customHeight="1" x14ac:dyDescent="0.25">
      <c r="D40" s="3"/>
      <c r="E40" s="3">
        <f t="shared" si="7"/>
        <v>0</v>
      </c>
      <c r="F40" s="14"/>
      <c r="G40" s="3"/>
    </row>
    <row r="41" spans="4:11" ht="15" customHeight="1" x14ac:dyDescent="0.25">
      <c r="D41" s="3"/>
      <c r="E41" s="3">
        <f t="shared" si="7"/>
        <v>0</v>
      </c>
      <c r="F41" s="3"/>
      <c r="G41" s="3"/>
    </row>
    <row r="42" spans="4:11" ht="15" customHeight="1" x14ac:dyDescent="0.25">
      <c r="D42" s="3"/>
      <c r="E42" s="3">
        <f t="shared" si="7"/>
        <v>0</v>
      </c>
      <c r="F42" s="3"/>
      <c r="G42" s="3"/>
      <c r="H42" s="2"/>
    </row>
    <row r="43" spans="4:11" ht="15" customHeight="1" x14ac:dyDescent="0.25">
      <c r="D43" s="3"/>
      <c r="E43" s="3">
        <f t="shared" si="7"/>
        <v>0</v>
      </c>
      <c r="F43" s="3"/>
      <c r="G43" s="3"/>
      <c r="H43" s="2"/>
    </row>
    <row r="44" spans="4:11" ht="15" customHeight="1" x14ac:dyDescent="0.25">
      <c r="D44" s="3"/>
      <c r="E44" s="3">
        <f t="shared" si="7"/>
        <v>0</v>
      </c>
      <c r="F44" s="3"/>
      <c r="G44" s="3"/>
      <c r="H44" s="2"/>
    </row>
    <row r="45" spans="4:11" ht="15" customHeight="1" x14ac:dyDescent="0.25">
      <c r="D45" s="3"/>
      <c r="E45" s="3">
        <f t="shared" si="7"/>
        <v>0</v>
      </c>
      <c r="F45" s="3"/>
      <c r="G45" s="3"/>
      <c r="H45" s="2"/>
    </row>
    <row r="46" spans="4:11" ht="15" customHeight="1" x14ac:dyDescent="0.25">
      <c r="E46" s="3">
        <f t="shared" si="7"/>
        <v>0</v>
      </c>
      <c r="F46" s="3"/>
      <c r="G46" s="3"/>
      <c r="H46" s="2"/>
    </row>
    <row r="47" spans="4:11" ht="15" customHeight="1" x14ac:dyDescent="0.25">
      <c r="E47" s="3">
        <f t="shared" si="7"/>
        <v>0</v>
      </c>
      <c r="F47" s="3"/>
      <c r="G47" s="3"/>
      <c r="H47" s="2"/>
    </row>
    <row r="48" spans="4:11" ht="15" customHeight="1" x14ac:dyDescent="0.25">
      <c r="E48" s="3">
        <f t="shared" si="7"/>
        <v>0</v>
      </c>
      <c r="F48" s="14"/>
      <c r="G48" s="3"/>
      <c r="H48" s="2"/>
    </row>
    <row r="49" spans="5:8" ht="15" customHeight="1" x14ac:dyDescent="0.25">
      <c r="E49" s="3">
        <f t="shared" si="7"/>
        <v>0</v>
      </c>
      <c r="F49" s="3"/>
      <c r="G49" s="3"/>
      <c r="H49" s="2"/>
    </row>
    <row r="50" spans="5:8" ht="15" customHeight="1" x14ac:dyDescent="0.25">
      <c r="E50" s="3">
        <f t="shared" si="7"/>
        <v>0</v>
      </c>
      <c r="F50" s="3"/>
      <c r="G50" s="3"/>
      <c r="H50" s="2"/>
    </row>
    <row r="51" spans="5:8" ht="15" customHeight="1" x14ac:dyDescent="0.25">
      <c r="E51" s="3">
        <f t="shared" si="7"/>
        <v>0</v>
      </c>
      <c r="F51" s="3"/>
      <c r="G51" s="3"/>
      <c r="H51" s="2"/>
    </row>
  </sheetData>
  <phoneticPr fontId="8"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24ADE-B18C-40CD-BBFC-35580B1876C6}">
  <dimension ref="A1:F9"/>
  <sheetViews>
    <sheetView workbookViewId="0">
      <selection activeCell="E11" sqref="E11"/>
    </sheetView>
  </sheetViews>
  <sheetFormatPr defaultRowHeight="13.8" x14ac:dyDescent="0.25"/>
  <cols>
    <col min="1" max="1" width="12.8984375" customWidth="1"/>
    <col min="3" max="3" width="24.69921875" customWidth="1"/>
  </cols>
  <sheetData>
    <row r="1" spans="1:6" x14ac:dyDescent="0.25">
      <c r="A1" t="s">
        <v>63</v>
      </c>
      <c r="B1" t="s">
        <v>62</v>
      </c>
      <c r="C1" t="s">
        <v>64</v>
      </c>
      <c r="F1" s="2" t="s">
        <v>59</v>
      </c>
    </row>
    <row r="2" spans="1:6" x14ac:dyDescent="0.25">
      <c r="B2">
        <v>28</v>
      </c>
      <c r="C2">
        <v>0</v>
      </c>
      <c r="F2" s="2" t="s">
        <v>58</v>
      </c>
    </row>
    <row r="3" spans="1:6" x14ac:dyDescent="0.25">
      <c r="B3">
        <v>29</v>
      </c>
      <c r="C3">
        <v>0.35</v>
      </c>
    </row>
    <row r="4" spans="1:6" x14ac:dyDescent="0.25">
      <c r="B4">
        <v>30</v>
      </c>
      <c r="C4">
        <v>0.75</v>
      </c>
    </row>
    <row r="5" spans="1:6" x14ac:dyDescent="0.25">
      <c r="B5">
        <v>31</v>
      </c>
      <c r="C5">
        <v>1.1000000000000001</v>
      </c>
    </row>
    <row r="6" spans="1:6" x14ac:dyDescent="0.25">
      <c r="B6">
        <v>32</v>
      </c>
      <c r="C6">
        <v>1.4</v>
      </c>
    </row>
    <row r="7" spans="1:6" x14ac:dyDescent="0.25">
      <c r="B7">
        <v>33</v>
      </c>
      <c r="C7">
        <v>1.7</v>
      </c>
    </row>
    <row r="8" spans="1:6" x14ac:dyDescent="0.25">
      <c r="B8">
        <v>34</v>
      </c>
      <c r="C8">
        <v>1.9</v>
      </c>
    </row>
    <row r="9" spans="1:6" x14ac:dyDescent="0.25">
      <c r="B9">
        <v>35</v>
      </c>
      <c r="C9">
        <v>2.0499999999999998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Ula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Geologas</dc:creator>
  <cp:lastModifiedBy>1</cp:lastModifiedBy>
  <dcterms:created xsi:type="dcterms:W3CDTF">2019-08-27T11:49:51Z</dcterms:created>
  <dcterms:modified xsi:type="dcterms:W3CDTF">2020-10-19T18:55:09Z</dcterms:modified>
</cp:coreProperties>
</file>