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<sst xmlns="http://schemas.openxmlformats.org/spreadsheetml/2006/main" count="188" uniqueCount="58">
  <si>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</si>
  <si>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</si>
  <si>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</si>
  <si>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</si>
  <si>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Group22</t>
  </si>
  <si>
    <t>Legend:</t>
  </si>
  <si>
    <t>On track</t>
  </si>
  <si>
    <t>Low risk</t>
  </si>
  <si>
    <t>Med risk</t>
  </si>
  <si>
    <t>High risk</t>
  </si>
  <si>
    <t>Unassigned</t>
  </si>
  <si>
    <t>Project lead</t>
  </si>
  <si>
    <t>enzo</t>
  </si>
  <si>
    <t>setto</t>
  </si>
  <si>
    <t>willian</t>
  </si>
  <si>
    <t>paco</t>
  </si>
  <si>
    <t>Project Start Date:</t>
  </si>
  <si>
    <t>Scrolling Increment:</t>
  </si>
  <si>
    <t>Milestone description</t>
  </si>
  <si>
    <t>Category</t>
  </si>
  <si>
    <t>Assigned to</t>
  </si>
  <si>
    <t>Progress</t>
  </si>
  <si>
    <t>Start</t>
  </si>
  <si>
    <t>Days</t>
  </si>
  <si>
    <t>Iteration 1</t>
  </si>
  <si>
    <t>Iteration planning and meeting</t>
  </si>
  <si>
    <t>Goal</t>
  </si>
  <si>
    <t>Stakeholder Register</t>
  </si>
  <si>
    <t>On Track</t>
  </si>
  <si>
    <t>Persona</t>
  </si>
  <si>
    <t>User Testing</t>
  </si>
  <si>
    <t>Low Risk</t>
  </si>
  <si>
    <t>Review</t>
  </si>
  <si>
    <t>Med Risk</t>
  </si>
  <si>
    <t>Iteration 2</t>
  </si>
  <si>
    <t>Meeting, Gantt Chart &amp; resources needs</t>
  </si>
  <si>
    <t>High Risk</t>
  </si>
  <si>
    <t>GitHub boards</t>
  </si>
  <si>
    <t>Test new changes</t>
  </si>
  <si>
    <t>Milestone</t>
  </si>
  <si>
    <t>Product 2.0</t>
  </si>
  <si>
    <t>Iteration 3</t>
  </si>
  <si>
    <t>Meeting &amp; risk register</t>
  </si>
  <si>
    <t>Website intergration &amp; publish</t>
  </si>
  <si>
    <t>Product 3.0</t>
  </si>
  <si>
    <t>Final</t>
  </si>
  <si>
    <t>To add more data, Insert new rows ABOVE this one</t>
  </si>
  <si>
    <t>Company name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</si>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</sst>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176" formatCode="_(* #,##0.00_);_(* \(#,##0.00\);_(* &quot;-&quot;??_);_(@_)"/>
    <numFmt numFmtId="42" formatCode="_ &quot;￥&quot;* #,##0_ ;_ &quot;￥&quot;* \-#,##0_ ;_ &quot;￥&quot;* &quot;-&quot;_ ;_ @_ "/>
    <numFmt numFmtId="44" formatCode="_ &quot;￥&quot;* #,##0.00_ ;_ &quot;￥&quot;* \-#,##0.00_ ;_ &quot;￥&quot;* &quot;-&quot;??_ ;_ @_ "/>
    <numFmt numFmtId="177" formatCode="d"/>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3F3F76"/>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sz val="11"/>
      <color theme="0"/>
      <name val="宋体"/>
      <charset val="0"/>
      <scheme val="minor"/>
    </font>
    <font>
      <u/>
      <sz val="11"/>
      <color rgb="FF800080"/>
      <name val="宋体"/>
      <charset val="0"/>
      <scheme val="minor"/>
    </font>
    <font>
      <u/>
      <sz val="11"/>
      <color indexed="12"/>
      <name val="Arial"/>
      <charset val="134"/>
    </font>
    <font>
      <b/>
      <sz val="11"/>
      <color theme="3"/>
      <name val="宋体"/>
      <charset val="134"/>
      <scheme val="minor"/>
    </font>
    <font>
      <sz val="11"/>
      <color rgb="FFFF0000"/>
      <name val="宋体"/>
      <charset val="0"/>
      <scheme val="minor"/>
    </font>
    <font>
      <b/>
      <sz val="22"/>
      <color theme="1" tint="0.349986266670736"/>
      <name val="宋体"/>
      <charset val="134"/>
      <scheme val="major"/>
    </font>
    <font>
      <i/>
      <sz val="11"/>
      <color rgb="FF7F7F7F"/>
      <name val="宋体"/>
      <charset val="0"/>
      <scheme val="minor"/>
    </font>
    <font>
      <sz val="14"/>
      <color theme="1"/>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1" fillId="20" borderId="0" applyNumberFormat="0" applyBorder="0" applyAlignment="0" applyProtection="0">
      <alignment vertical="center"/>
    </xf>
    <xf numFmtId="0" fontId="30" fillId="14"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1" fillId="24" borderId="0" applyNumberFormat="0" applyBorder="0" applyAlignment="0" applyProtection="0">
      <alignment vertical="center"/>
    </xf>
    <xf numFmtId="0" fontId="32" fillId="16" borderId="0" applyNumberFormat="0" applyBorder="0" applyAlignment="0" applyProtection="0">
      <alignment vertical="center"/>
    </xf>
    <xf numFmtId="176" fontId="0" fillId="0" borderId="8" applyFont="0" applyFill="0" applyAlignment="0" applyProtection="0"/>
    <xf numFmtId="0" fontId="35" fillId="26" borderId="0" applyNumberFormat="0" applyBorder="0" applyAlignment="0" applyProtection="0">
      <alignment vertical="center"/>
    </xf>
    <xf numFmtId="0" fontId="37"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6" fillId="0" borderId="0" applyNumberFormat="0" applyFill="0" applyBorder="0" applyAlignment="0" applyProtection="0">
      <alignment vertical="center"/>
    </xf>
    <xf numFmtId="0" fontId="0" fillId="27" borderId="24" applyNumberFormat="0" applyFont="0" applyAlignment="0" applyProtection="0">
      <alignment vertical="center"/>
    </xf>
    <xf numFmtId="0" fontId="1" fillId="0" borderId="0"/>
    <xf numFmtId="0" fontId="35" fillId="30"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xf numFmtId="0" fontId="41" fillId="0" borderId="0" applyNumberFormat="0" applyFill="0" applyBorder="0" applyAlignment="0" applyProtection="0">
      <alignment vertical="center"/>
    </xf>
    <xf numFmtId="0" fontId="42" fillId="0" borderId="0" applyNumberFormat="0" applyFill="0" applyAlignment="0" applyProtection="0"/>
    <xf numFmtId="0" fontId="42" fillId="0" borderId="0" applyNumberFormat="0" applyFill="0" applyProtection="0">
      <alignment vertical="top"/>
    </xf>
    <xf numFmtId="0" fontId="35" fillId="23" borderId="0" applyNumberFormat="0" applyBorder="0" applyAlignment="0" applyProtection="0">
      <alignment vertical="center"/>
    </xf>
    <xf numFmtId="0" fontId="0" fillId="0" borderId="0" applyNumberFormat="0" applyFill="0" applyProtection="0">
      <alignment horizontal="right" vertical="center" indent="1"/>
    </xf>
    <xf numFmtId="0" fontId="35" fillId="34" borderId="0" applyNumberFormat="0" applyBorder="0" applyAlignment="0" applyProtection="0">
      <alignment vertical="center"/>
    </xf>
    <xf numFmtId="0" fontId="34" fillId="17" borderId="23" applyNumberFormat="0" applyAlignment="0" applyProtection="0">
      <alignment vertical="center"/>
    </xf>
    <xf numFmtId="0" fontId="44" fillId="17" borderId="21" applyNumberFormat="0" applyAlignment="0" applyProtection="0">
      <alignment vertical="center"/>
    </xf>
    <xf numFmtId="0" fontId="43" fillId="35" borderId="25" applyNumberFormat="0" applyAlignment="0" applyProtection="0">
      <alignment vertical="center"/>
    </xf>
    <xf numFmtId="0" fontId="31" fillId="29" borderId="0" applyNumberFormat="0" applyBorder="0" applyAlignment="0" applyProtection="0">
      <alignment vertical="center"/>
    </xf>
    <xf numFmtId="0" fontId="35" fillId="6" borderId="0" applyNumberFormat="0" applyBorder="0" applyAlignment="0" applyProtection="0">
      <alignment vertical="center"/>
    </xf>
    <xf numFmtId="0" fontId="33" fillId="0" borderId="22" applyNumberFormat="0" applyFill="0" applyAlignment="0" applyProtection="0">
      <alignment vertical="center"/>
    </xf>
    <xf numFmtId="0" fontId="45" fillId="0" borderId="26" applyNumberFormat="0" applyFill="0" applyAlignment="0" applyProtection="0">
      <alignment vertical="center"/>
    </xf>
    <xf numFmtId="0" fontId="46" fillId="37" borderId="0" applyNumberFormat="0" applyBorder="0" applyAlignment="0" applyProtection="0">
      <alignment vertical="center"/>
    </xf>
    <xf numFmtId="0" fontId="47" fillId="39" borderId="0" applyNumberFormat="0" applyBorder="0" applyAlignment="0" applyProtection="0">
      <alignment vertical="center"/>
    </xf>
    <xf numFmtId="0" fontId="31" fillId="41" borderId="0" applyNumberFormat="0" applyBorder="0" applyAlignment="0" applyProtection="0">
      <alignment vertical="center"/>
    </xf>
    <xf numFmtId="0" fontId="35" fillId="38" borderId="0" applyNumberFormat="0" applyBorder="0" applyAlignment="0" applyProtection="0">
      <alignment vertical="center"/>
    </xf>
    <xf numFmtId="0" fontId="31" fillId="15" borderId="0" applyNumberFormat="0" applyBorder="0" applyAlignment="0" applyProtection="0">
      <alignment vertical="center"/>
    </xf>
    <xf numFmtId="0" fontId="31" fillId="36" borderId="0" applyNumberFormat="0" applyBorder="0" applyAlignment="0" applyProtection="0">
      <alignment vertical="center"/>
    </xf>
    <xf numFmtId="0" fontId="31" fillId="25" borderId="0" applyNumberFormat="0" applyBorder="0" applyAlignment="0" applyProtection="0">
      <alignment vertical="center"/>
    </xf>
    <xf numFmtId="0" fontId="31" fillId="28" borderId="0" applyNumberFormat="0" applyBorder="0" applyAlignment="0" applyProtection="0">
      <alignment vertical="center"/>
    </xf>
    <xf numFmtId="0" fontId="1" fillId="3" borderId="0" applyNumberFormat="0" applyBorder="0" applyAlignment="0" applyProtection="0"/>
    <xf numFmtId="0" fontId="35" fillId="33" borderId="0" applyNumberFormat="0" applyBorder="0" applyAlignment="0" applyProtection="0">
      <alignment vertical="center"/>
    </xf>
    <xf numFmtId="0" fontId="31" fillId="40" borderId="0" applyNumberFormat="0" applyBorder="0" applyAlignment="0" applyProtection="0">
      <alignment vertical="center"/>
    </xf>
    <xf numFmtId="0" fontId="31" fillId="19" borderId="0" applyNumberFormat="0" applyBorder="0" applyAlignment="0" applyProtection="0">
      <alignment vertical="center"/>
    </xf>
    <xf numFmtId="0" fontId="35" fillId="32" borderId="0" applyNumberFormat="0" applyBorder="0" applyAlignment="0" applyProtection="0">
      <alignment vertical="center"/>
    </xf>
    <xf numFmtId="0" fontId="31" fillId="22" borderId="0" applyNumberFormat="0" applyBorder="0" applyAlignment="0" applyProtection="0">
      <alignment vertical="center"/>
    </xf>
    <xf numFmtId="0" fontId="35" fillId="31" borderId="0" applyNumberFormat="0" applyBorder="0" applyAlignment="0" applyProtection="0">
      <alignment vertical="center"/>
    </xf>
    <xf numFmtId="0" fontId="35" fillId="4" borderId="0" applyNumberFormat="0" applyBorder="0" applyAlignment="0" applyProtection="0">
      <alignment vertical="center"/>
    </xf>
    <xf numFmtId="0" fontId="31" fillId="21" borderId="0" applyNumberFormat="0" applyBorder="0" applyAlignment="0" applyProtection="0">
      <alignment vertical="center"/>
    </xf>
    <xf numFmtId="0" fontId="35" fillId="18" borderId="0" applyNumberFormat="0" applyBorder="0" applyAlignment="0" applyProtection="0">
      <alignment vertical="center"/>
    </xf>
    <xf numFmtId="14" fontId="0" fillId="0" borderId="0" applyFont="0" applyFill="0" applyBorder="0">
      <alignment horizontal="center" vertical="center"/>
    </xf>
  </cellStyleXfs>
  <cellXfs count="160">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42960" y="381000"/>
          <a:ext cx="57912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6385" name="Scroll Bar 1" hidden="1">
              <a:extLst>
                <a:ext uri="{63B3BB69-23CF-44E3-9099-C40C66FF867C}">
                  <a14:compatExt spid="_x0000_s16385"/>
                </a:ext>
              </a:extLst>
            </xdr:cNvPr>
            <xdr:cNvSpPr/>
          </xdr:nvSpPr>
          <xdr:spPr>
            <a:xfrm>
              <a:off x="7466330" y="2797175"/>
              <a:ext cx="13404850" cy="1778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3313" name="Scroll Bar 1" hidden="1">
              <a:extLst>
                <a:ext uri="{63B3BB69-23CF-44E3-9099-C40C66FF867C}">
                  <a14:compatExt spid="_x0000_s13313"/>
                </a:ext>
              </a:extLst>
            </xdr:cNvPr>
            <xdr:cNvSpPr/>
          </xdr:nvSpPr>
          <xdr:spPr>
            <a:xfrm>
              <a:off x="7466330" y="2797175"/>
              <a:ext cx="13404850" cy="17780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7409" name="Scroll Bar 1" hidden="1">
              <a:extLst>
                <a:ext uri="{63B3BB69-23CF-44E3-9099-C40C66FF867C}">
                  <a14:compatExt spid="_x0000_s17409"/>
                </a:ext>
              </a:extLst>
            </xdr:cNvPr>
            <xdr:cNvSpPr/>
          </xdr:nvSpPr>
          <xdr:spPr>
            <a:xfrm>
              <a:off x="7466330" y="2797175"/>
              <a:ext cx="13404850" cy="177800"/>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1" totalsRowShown="0">
  <autoFilter ref="B9:G31">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A1" sqref="A1"/>
    </sheetView>
  </sheetViews>
  <sheetFormatPr defaultColWidth="9.16666666666667" defaultRowHeight="12"/>
  <cols>
    <col min="1" max="1" width="4.66666666666667" style="149" customWidth="1"/>
    <col min="2" max="2" width="2.66666666666667" style="149" customWidth="1"/>
    <col min="3" max="5" width="40.6666666666667" style="150" customWidth="1"/>
    <col min="6" max="6" width="2.66666666666667" style="150" customWidth="1"/>
    <col min="7" max="16384" width="9.16666666666667" style="150"/>
  </cols>
  <sheetData>
    <row r="1" s="148" customFormat="1" ht="28.8" spans="4:4">
      <c r="D1" s="151"/>
    </row>
    <row r="2" ht="50" customHeight="1" spans="1:13">
      <c r="A2" s="148"/>
      <c r="B2" s="152"/>
      <c r="C2" s="153" t="s">
        <v>0</v>
      </c>
      <c r="D2" s="153"/>
      <c r="E2" s="153"/>
      <c r="F2" s="152"/>
      <c r="G2" s="148"/>
      <c r="H2" s="148"/>
      <c r="I2" s="148"/>
      <c r="J2" s="148"/>
      <c r="K2" s="148"/>
      <c r="L2" s="148"/>
      <c r="M2" s="148"/>
    </row>
    <row r="3" ht="14.5" customHeight="1" spans="1:13">
      <c r="A3" s="148"/>
      <c r="B3" s="154"/>
      <c r="C3" s="155"/>
      <c r="D3" s="156"/>
      <c r="E3" s="154"/>
      <c r="F3" s="154"/>
      <c r="G3" s="148"/>
      <c r="H3" s="148"/>
      <c r="I3" s="148"/>
      <c r="J3" s="148"/>
      <c r="K3" s="148"/>
      <c r="L3" s="148"/>
      <c r="M3" s="148"/>
    </row>
    <row r="4" s="149" customFormat="1" ht="67.25" customHeight="1" spans="1:13">
      <c r="A4" s="148"/>
      <c r="B4" s="154"/>
      <c r="C4" s="157" t="s">
        <v>1</v>
      </c>
      <c r="D4" s="157"/>
      <c r="E4" s="157"/>
      <c r="F4" s="154"/>
      <c r="G4" s="148"/>
      <c r="H4" s="148"/>
      <c r="I4" s="148"/>
      <c r="J4" s="148"/>
      <c r="K4" s="148"/>
      <c r="L4" s="148"/>
      <c r="M4" s="148"/>
    </row>
    <row r="5" s="149" customFormat="1" ht="67.25" customHeight="1" spans="1:13">
      <c r="A5" s="148"/>
      <c r="B5" s="154"/>
      <c r="C5" s="157" t="s">
        <v>2</v>
      </c>
      <c r="D5" s="157"/>
      <c r="E5" s="157"/>
      <c r="F5" s="154"/>
      <c r="G5" s="148"/>
      <c r="H5" s="148"/>
      <c r="I5" s="148"/>
      <c r="J5" s="148"/>
      <c r="K5" s="148"/>
      <c r="L5" s="148"/>
      <c r="M5" s="148"/>
    </row>
    <row r="6" ht="14.4" spans="1:6">
      <c r="A6" s="150"/>
      <c r="B6" s="158"/>
      <c r="C6" s="158"/>
      <c r="D6" s="159"/>
      <c r="E6" s="158"/>
      <c r="F6" s="158"/>
    </row>
    <row r="7" ht="50" customHeight="1" spans="1:2">
      <c r="A7" s="150"/>
      <c r="B7" s="150"/>
    </row>
    <row r="8" ht="14.5" customHeight="1" spans="1:2">
      <c r="A8" s="150"/>
      <c r="B8" s="150"/>
    </row>
    <row r="9" ht="90" customHeight="1" spans="3:8">
      <c r="C9" s="149"/>
      <c r="D9" s="149"/>
      <c r="E9" s="149"/>
      <c r="F9" s="149"/>
      <c r="G9" s="149"/>
      <c r="H9" s="149"/>
    </row>
    <row r="10" ht="14.5" customHeight="1" spans="1:2">
      <c r="A10" s="150"/>
      <c r="B10" s="150"/>
    </row>
    <row r="11" spans="1:4">
      <c r="A11" s="150"/>
      <c r="B11" s="150"/>
      <c r="D11" s="149"/>
    </row>
    <row r="12" spans="1:4">
      <c r="A12" s="150"/>
      <c r="B12" s="150"/>
      <c r="D12" s="149"/>
    </row>
    <row r="13" spans="1:4">
      <c r="A13" s="150"/>
      <c r="B13" s="150"/>
      <c r="D13" s="149"/>
    </row>
    <row r="14" spans="1:4">
      <c r="A14" s="150"/>
      <c r="B14" s="150"/>
      <c r="D14" s="149"/>
    </row>
    <row r="15" spans="1:4">
      <c r="A15" s="150"/>
      <c r="B15" s="150"/>
      <c r="D15" s="149"/>
    </row>
    <row r="16" spans="1:4">
      <c r="A16" s="150"/>
      <c r="B16" s="150"/>
      <c r="D16" s="149"/>
    </row>
    <row r="17" spans="1:4">
      <c r="A17" s="150"/>
      <c r="B17" s="150"/>
      <c r="D17" s="149"/>
    </row>
    <row r="18" spans="1:4">
      <c r="A18" s="150"/>
      <c r="B18" s="150"/>
      <c r="D18" s="149"/>
    </row>
    <row r="19" spans="1:4">
      <c r="A19" s="150"/>
      <c r="B19" s="150"/>
      <c r="D19" s="149"/>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3"/>
  <sheetViews>
    <sheetView showGridLines="0" tabSelected="1" zoomScale="50" zoomScaleNormal="50" zoomScalePageLayoutView="70" showRuler="0" topLeftCell="A13" workbookViewId="0">
      <selection activeCell="E29" sqref="E29"/>
    </sheetView>
  </sheetViews>
  <sheetFormatPr defaultColWidth="8.83333333333333" defaultRowHeight="30" customHeight="1"/>
  <cols>
    <col min="1" max="1" width="4.66666666666667" style="2" customWidth="1"/>
    <col min="2" max="2" width="30.6666666666667" customWidth="1"/>
    <col min="3" max="3" width="13.3333333333333" customWidth="1"/>
    <col min="4" max="4" width="20.5" customWidth="1"/>
    <col min="5" max="5" width="15.6666666666667" customWidth="1"/>
    <col min="6" max="6" width="10.5" style="3" customWidth="1"/>
    <col min="7" max="7" width="10.5" customWidth="1"/>
    <col min="8" max="8" width="2.66666666666667" customWidth="1"/>
    <col min="9" max="64" width="3.5" customWidth="1"/>
    <col min="65" max="65" width="2.66666666666667" customWidth="1"/>
  </cols>
  <sheetData>
    <row r="1" ht="25.25" customHeight="1"/>
    <row r="2" ht="50" customHeight="1" spans="1:65">
      <c r="A2" s="4"/>
      <c r="B2" s="140" t="s">
        <v>3</v>
      </c>
      <c r="C2" s="140"/>
      <c r="D2" s="140"/>
      <c r="E2" s="140"/>
      <c r="F2" s="140"/>
      <c r="G2" s="140"/>
      <c r="H2" s="140"/>
      <c r="I2" s="145"/>
      <c r="J2" s="145"/>
      <c r="K2" s="145"/>
      <c r="L2" s="145"/>
      <c r="M2" s="145"/>
      <c r="N2" s="145"/>
      <c r="O2" s="146"/>
      <c r="P2" s="146"/>
      <c r="Q2" s="146"/>
      <c r="R2" s="146"/>
      <c r="S2" s="146"/>
      <c r="T2" s="146"/>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20"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41" t="s">
        <v>12</v>
      </c>
      <c r="D5" s="141" t="s">
        <v>13</v>
      </c>
      <c r="E5" s="141" t="s">
        <v>14</v>
      </c>
      <c r="F5" s="142"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IFERROR(IF(MIN(Milestones4352[Start])=0,TODAY(),B11(Milestones4352[Start])),TODAY()-56)</f>
        <v>44456</v>
      </c>
      <c r="D6" s="20"/>
      <c r="E6" s="13"/>
      <c r="F6" s="21"/>
      <c r="G6" s="13"/>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October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8" t="s">
        <v>17</v>
      </c>
      <c r="C7" s="22">
        <v>0</v>
      </c>
      <c r="D7" s="12"/>
      <c r="E7" s="13"/>
      <c r="F7" s="17"/>
      <c r="G7" s="17"/>
      <c r="H7" s="23"/>
      <c r="I7" s="58">
        <f ca="1">IFERROR(Project_Start+Scrolling_Increment,TODAY())</f>
        <v>44456</v>
      </c>
      <c r="J7" s="59">
        <f ca="1">I7+1</f>
        <v>44457</v>
      </c>
      <c r="K7" s="59">
        <f ca="1" t="shared" ref="K7:AZ7" si="0">J7+1</f>
        <v>44458</v>
      </c>
      <c r="L7" s="59">
        <f ca="1" t="shared" si="0"/>
        <v>44459</v>
      </c>
      <c r="M7" s="59">
        <f ca="1" t="shared" si="0"/>
        <v>44460</v>
      </c>
      <c r="N7" s="59">
        <f ca="1" t="shared" si="0"/>
        <v>44461</v>
      </c>
      <c r="O7" s="60">
        <f ca="1" t="shared" si="0"/>
        <v>44462</v>
      </c>
      <c r="P7" s="59">
        <f ca="1" t="shared" si="0"/>
        <v>44463</v>
      </c>
      <c r="Q7" s="59">
        <f ca="1" t="shared" si="0"/>
        <v>44464</v>
      </c>
      <c r="R7" s="59">
        <f ca="1" t="shared" si="0"/>
        <v>44465</v>
      </c>
      <c r="S7" s="59">
        <f ca="1" t="shared" si="0"/>
        <v>44466</v>
      </c>
      <c r="T7" s="59">
        <f ca="1" t="shared" si="0"/>
        <v>44467</v>
      </c>
      <c r="U7" s="59">
        <f ca="1" t="shared" si="0"/>
        <v>44468</v>
      </c>
      <c r="V7" s="60">
        <f ca="1" t="shared" si="0"/>
        <v>44469</v>
      </c>
      <c r="W7" s="59">
        <f ca="1" t="shared" si="0"/>
        <v>44470</v>
      </c>
      <c r="X7" s="59">
        <f ca="1" t="shared" si="0"/>
        <v>44471</v>
      </c>
      <c r="Y7" s="59">
        <f ca="1" t="shared" si="0"/>
        <v>44472</v>
      </c>
      <c r="Z7" s="59">
        <f ca="1" t="shared" si="0"/>
        <v>44473</v>
      </c>
      <c r="AA7" s="59">
        <f ca="1" t="shared" si="0"/>
        <v>44474</v>
      </c>
      <c r="AB7" s="59">
        <f ca="1" t="shared" si="0"/>
        <v>44475</v>
      </c>
      <c r="AC7" s="60">
        <f ca="1" t="shared" si="0"/>
        <v>44476</v>
      </c>
      <c r="AD7" s="59">
        <f ca="1" t="shared" si="0"/>
        <v>44477</v>
      </c>
      <c r="AE7" s="59">
        <f ca="1" t="shared" si="0"/>
        <v>44478</v>
      </c>
      <c r="AF7" s="59">
        <f ca="1" t="shared" si="0"/>
        <v>44479</v>
      </c>
      <c r="AG7" s="59">
        <f ca="1" t="shared" si="0"/>
        <v>44480</v>
      </c>
      <c r="AH7" s="59">
        <f ca="1" t="shared" si="0"/>
        <v>44481</v>
      </c>
      <c r="AI7" s="59">
        <f ca="1" t="shared" si="0"/>
        <v>44482</v>
      </c>
      <c r="AJ7" s="60">
        <f ca="1" t="shared" si="0"/>
        <v>44483</v>
      </c>
      <c r="AK7" s="59">
        <f ca="1" t="shared" si="0"/>
        <v>44484</v>
      </c>
      <c r="AL7" s="59">
        <f ca="1" t="shared" si="0"/>
        <v>44485</v>
      </c>
      <c r="AM7" s="59">
        <f ca="1" t="shared" si="0"/>
        <v>44486</v>
      </c>
      <c r="AN7" s="59">
        <f ca="1" t="shared" si="0"/>
        <v>44487</v>
      </c>
      <c r="AO7" s="59">
        <f ca="1" t="shared" si="0"/>
        <v>44488</v>
      </c>
      <c r="AP7" s="59">
        <f ca="1" t="shared" si="0"/>
        <v>44489</v>
      </c>
      <c r="AQ7" s="60">
        <f ca="1" t="shared" si="0"/>
        <v>44490</v>
      </c>
      <c r="AR7" s="59">
        <f ca="1" t="shared" si="0"/>
        <v>44491</v>
      </c>
      <c r="AS7" s="59">
        <f ca="1" t="shared" si="0"/>
        <v>44492</v>
      </c>
      <c r="AT7" s="59">
        <f ca="1" t="shared" si="0"/>
        <v>44493</v>
      </c>
      <c r="AU7" s="59">
        <f ca="1" t="shared" si="0"/>
        <v>44494</v>
      </c>
      <c r="AV7" s="59">
        <f ca="1" t="shared" si="0"/>
        <v>44495</v>
      </c>
      <c r="AW7" s="59">
        <f ca="1" t="shared" si="0"/>
        <v>44496</v>
      </c>
      <c r="AX7" s="60">
        <f ca="1" t="shared" si="0"/>
        <v>44497</v>
      </c>
      <c r="AY7" s="59">
        <f ca="1" t="shared" si="0"/>
        <v>44498</v>
      </c>
      <c r="AZ7" s="59">
        <f ca="1" t="shared" si="0"/>
        <v>44499</v>
      </c>
      <c r="BA7" s="59">
        <f ca="1" t="shared" ref="BA7:BG7" si="1">AZ7+1</f>
        <v>44500</v>
      </c>
      <c r="BB7" s="59">
        <f ca="1" t="shared" si="1"/>
        <v>44501</v>
      </c>
      <c r="BC7" s="59">
        <f ca="1" t="shared" si="1"/>
        <v>44502</v>
      </c>
      <c r="BD7" s="59">
        <f ca="1" t="shared" si="1"/>
        <v>44503</v>
      </c>
      <c r="BE7" s="60">
        <f ca="1" t="shared" si="1"/>
        <v>44504</v>
      </c>
      <c r="BF7" s="59">
        <f ca="1" t="shared" si="1"/>
        <v>44505</v>
      </c>
      <c r="BG7" s="59">
        <f ca="1" t="shared" si="1"/>
        <v>44506</v>
      </c>
      <c r="BH7" s="59">
        <f ca="1" t="shared" ref="BH7:BL7" si="2">BG7+1</f>
        <v>44507</v>
      </c>
      <c r="BI7" s="59">
        <f ca="1" t="shared" si="2"/>
        <v>44508</v>
      </c>
      <c r="BJ7" s="59">
        <f ca="1" t="shared" si="2"/>
        <v>44509</v>
      </c>
      <c r="BK7" s="59">
        <f ca="1" t="shared" si="2"/>
        <v>44510</v>
      </c>
      <c r="BL7" s="60">
        <f ca="1" t="shared" si="2"/>
        <v>44511</v>
      </c>
      <c r="BM7" s="34"/>
    </row>
    <row r="8" ht="20"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5" customHeight="1" spans="1:65">
      <c r="A9" s="4"/>
      <c r="B9" s="143" t="s">
        <v>18</v>
      </c>
      <c r="C9" s="144" t="s">
        <v>19</v>
      </c>
      <c r="D9" s="144" t="s">
        <v>20</v>
      </c>
      <c r="E9" s="144" t="s">
        <v>21</v>
      </c>
      <c r="F9" s="144" t="s">
        <v>22</v>
      </c>
      <c r="G9" s="144" t="s">
        <v>23</v>
      </c>
      <c r="H9" s="27"/>
      <c r="I9" s="64" t="str">
        <f ca="1" t="shared" ref="I9:BL9" si="3">LEFT(TEXT(I7,"ddd"),1)</f>
        <v>F</v>
      </c>
      <c r="J9" s="64" t="str">
        <f ca="1" t="shared" si="3"/>
        <v>S</v>
      </c>
      <c r="K9" s="64" t="str">
        <f ca="1" t="shared" si="3"/>
        <v>S</v>
      </c>
      <c r="L9" s="64" t="str">
        <f ca="1" t="shared" si="3"/>
        <v>M</v>
      </c>
      <c r="M9" s="64" t="str">
        <f ca="1" t="shared" si="3"/>
        <v>T</v>
      </c>
      <c r="N9" s="64" t="str">
        <f ca="1" t="shared" si="3"/>
        <v>W</v>
      </c>
      <c r="O9" s="64" t="str">
        <f ca="1" t="shared" si="3"/>
        <v>T</v>
      </c>
      <c r="P9" s="64" t="str">
        <f ca="1" t="shared" si="3"/>
        <v>F</v>
      </c>
      <c r="Q9" s="64" t="str">
        <f ca="1" t="shared" si="3"/>
        <v>S</v>
      </c>
      <c r="R9" s="64" t="str">
        <f ca="1" t="shared" si="3"/>
        <v>S</v>
      </c>
      <c r="S9" s="64" t="str">
        <f ca="1" t="shared" si="3"/>
        <v>M</v>
      </c>
      <c r="T9" s="64" t="str">
        <f ca="1" t="shared" si="3"/>
        <v>T</v>
      </c>
      <c r="U9" s="64" t="str">
        <f ca="1" t="shared" si="3"/>
        <v>W</v>
      </c>
      <c r="V9" s="64" t="str">
        <f ca="1" t="shared" si="3"/>
        <v>T</v>
      </c>
      <c r="W9" s="64" t="str">
        <f ca="1" t="shared" si="3"/>
        <v>F</v>
      </c>
      <c r="X9" s="64" t="str">
        <f ca="1" t="shared" si="3"/>
        <v>S</v>
      </c>
      <c r="Y9" s="64" t="str">
        <f ca="1" t="shared" si="3"/>
        <v>S</v>
      </c>
      <c r="Z9" s="64" t="str">
        <f ca="1" t="shared" si="3"/>
        <v>M</v>
      </c>
      <c r="AA9" s="64" t="str">
        <f ca="1" t="shared" si="3"/>
        <v>T</v>
      </c>
      <c r="AB9" s="64" t="str">
        <f ca="1" t="shared" si="3"/>
        <v>W</v>
      </c>
      <c r="AC9" s="64" t="str">
        <f ca="1" t="shared" si="3"/>
        <v>T</v>
      </c>
      <c r="AD9" s="64" t="str">
        <f ca="1" t="shared" si="3"/>
        <v>F</v>
      </c>
      <c r="AE9" s="64" t="str">
        <f ca="1" t="shared" si="3"/>
        <v>S</v>
      </c>
      <c r="AF9" s="64" t="str">
        <f ca="1" t="shared" si="3"/>
        <v>S</v>
      </c>
      <c r="AG9" s="64" t="str">
        <f ca="1" t="shared" si="3"/>
        <v>M</v>
      </c>
      <c r="AH9" s="64" t="str">
        <f ca="1" t="shared" si="3"/>
        <v>T</v>
      </c>
      <c r="AI9" s="64" t="str">
        <f ca="1" t="shared" si="3"/>
        <v>W</v>
      </c>
      <c r="AJ9" s="64" t="str">
        <f ca="1" t="shared" si="3"/>
        <v>T</v>
      </c>
      <c r="AK9" s="64" t="str">
        <f ca="1" t="shared" si="3"/>
        <v>F</v>
      </c>
      <c r="AL9" s="64" t="str">
        <f ca="1" t="shared" si="3"/>
        <v>S</v>
      </c>
      <c r="AM9" s="64" t="str">
        <f ca="1" t="shared" si="3"/>
        <v>S</v>
      </c>
      <c r="AN9" s="64" t="str">
        <f ca="1" t="shared" si="3"/>
        <v>M</v>
      </c>
      <c r="AO9" s="64" t="str">
        <f ca="1" t="shared" si="3"/>
        <v>T</v>
      </c>
      <c r="AP9" s="64" t="str">
        <f ca="1" t="shared" si="3"/>
        <v>W</v>
      </c>
      <c r="AQ9" s="64" t="str">
        <f ca="1" t="shared" si="3"/>
        <v>T</v>
      </c>
      <c r="AR9" s="64" t="str">
        <f ca="1" t="shared" si="3"/>
        <v>F</v>
      </c>
      <c r="AS9" s="64" t="str">
        <f ca="1" t="shared" si="3"/>
        <v>S</v>
      </c>
      <c r="AT9" s="64" t="str">
        <f ca="1" t="shared" si="3"/>
        <v>S</v>
      </c>
      <c r="AU9" s="64" t="str">
        <f ca="1" t="shared" si="3"/>
        <v>M</v>
      </c>
      <c r="AV9" s="64" t="str">
        <f ca="1" t="shared" si="3"/>
        <v>T</v>
      </c>
      <c r="AW9" s="64" t="str">
        <f ca="1" t="shared" si="3"/>
        <v>W</v>
      </c>
      <c r="AX9" s="64" t="str">
        <f ca="1" t="shared" si="3"/>
        <v>T</v>
      </c>
      <c r="AY9" s="64" t="str">
        <f ca="1" t="shared" si="3"/>
        <v>F</v>
      </c>
      <c r="AZ9" s="64" t="str">
        <f ca="1" t="shared" si="3"/>
        <v>S</v>
      </c>
      <c r="BA9" s="64" t="str">
        <f ca="1" t="shared" si="3"/>
        <v>S</v>
      </c>
      <c r="BB9" s="64" t="str">
        <f ca="1" t="shared" si="3"/>
        <v>M</v>
      </c>
      <c r="BC9" s="64" t="str">
        <f ca="1" t="shared" si="3"/>
        <v>T</v>
      </c>
      <c r="BD9" s="64" t="str">
        <f ca="1" t="shared" si="3"/>
        <v>W</v>
      </c>
      <c r="BE9" s="64" t="str">
        <f ca="1" t="shared" si="3"/>
        <v>T</v>
      </c>
      <c r="BF9" s="64" t="str">
        <f ca="1" t="shared" si="3"/>
        <v>F</v>
      </c>
      <c r="BG9" s="64" t="str">
        <f ca="1" t="shared" si="3"/>
        <v>S</v>
      </c>
      <c r="BH9" s="64" t="str">
        <f ca="1" t="shared" si="3"/>
        <v>S</v>
      </c>
      <c r="BI9" s="64" t="str">
        <f ca="1" t="shared" si="3"/>
        <v>M</v>
      </c>
      <c r="BJ9" s="64" t="str">
        <f ca="1" t="shared" si="3"/>
        <v>T</v>
      </c>
      <c r="BK9" s="64" t="str">
        <f ca="1" t="shared" si="3"/>
        <v>W</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5" customHeight="1" spans="1:68">
      <c r="A11" s="4"/>
      <c r="B11" s="35" t="s">
        <v>24</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25" customHeight="1" spans="1:65">
      <c r="A12" s="4"/>
      <c r="B12" s="41" t="s">
        <v>25</v>
      </c>
      <c r="C12" s="36" t="s">
        <v>26</v>
      </c>
      <c r="D12" s="36" t="s">
        <v>12</v>
      </c>
      <c r="E12" s="37">
        <v>0.6</v>
      </c>
      <c r="F12" s="38">
        <f ca="1">TODAY()-56</f>
        <v>44456</v>
      </c>
      <c r="G12" s="39">
        <v>3</v>
      </c>
      <c r="H12" s="40"/>
      <c r="I12" s="66">
        <f ca="1">IF(AND($C12="Goal",I$7&gt;=$F12,I$7&lt;=$F12+$G12-1),2,IF(AND($C12="Milestone",I$7&gt;=$F12,I$7&lt;=$F12+$G12-1),1,""))</f>
        <v>2</v>
      </c>
      <c r="J12" s="66">
        <f ca="1" t="shared" si="4"/>
        <v>2</v>
      </c>
      <c r="K12" s="66">
        <f ca="1" t="shared" si="4"/>
        <v>2</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25" customHeight="1" spans="1:65">
      <c r="A13" s="4"/>
      <c r="B13" s="41" t="s">
        <v>27</v>
      </c>
      <c r="C13" s="36" t="s">
        <v>28</v>
      </c>
      <c r="D13" s="36" t="s">
        <v>12</v>
      </c>
      <c r="E13" s="37">
        <v>1</v>
      </c>
      <c r="F13" s="38">
        <f ca="1">TODAY()-56+3</f>
        <v>44459</v>
      </c>
      <c r="G13" s="39">
        <v>4</v>
      </c>
      <c r="H13" s="40"/>
      <c r="I13" s="66" t="str">
        <f ca="1" t="shared" ref="I13:X28" si="8">IF(AND($C13="Goal",I$7&gt;=$F13,I$7&lt;=$F13+$G13-1),2,IF(AND($C13="Milestone",I$7&gt;=$F13,I$7&lt;=$F13+$G13-1),1,""))</f>
        <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25" customHeight="1" spans="1:65">
      <c r="A14" s="2"/>
      <c r="B14" s="41" t="s">
        <v>29</v>
      </c>
      <c r="C14" s="36" t="s">
        <v>28</v>
      </c>
      <c r="D14" s="36" t="s">
        <v>12</v>
      </c>
      <c r="E14" s="37">
        <v>1</v>
      </c>
      <c r="F14" s="38">
        <f ca="1">F12+6</f>
        <v>44462</v>
      </c>
      <c r="G14" s="39">
        <v>4</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25" customHeight="1" spans="1:65">
      <c r="A15" s="2"/>
      <c r="B15" s="41" t="s">
        <v>30</v>
      </c>
      <c r="C15" s="36" t="s">
        <v>31</v>
      </c>
      <c r="D15" s="36" t="s">
        <v>12</v>
      </c>
      <c r="E15" s="37">
        <v>1</v>
      </c>
      <c r="F15" s="38">
        <f ca="1">F12+8</f>
        <v>44464</v>
      </c>
      <c r="G15" s="39">
        <v>6</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25" customHeight="1" spans="1:65">
      <c r="A16" s="2"/>
      <c r="B16" s="41" t="s">
        <v>32</v>
      </c>
      <c r="C16" s="36" t="s">
        <v>33</v>
      </c>
      <c r="D16" s="36" t="s">
        <v>12</v>
      </c>
      <c r="E16" s="37">
        <v>0.5</v>
      </c>
      <c r="F16" s="38">
        <f ca="1">F12+14</f>
        <v>44470</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25" customHeight="1" spans="1:65">
      <c r="A17" s="4"/>
      <c r="B17" s="35" t="s">
        <v>34</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25" customHeight="1" spans="1:65">
      <c r="A18" s="4"/>
      <c r="B18" s="41" t="s">
        <v>35</v>
      </c>
      <c r="C18" s="36" t="s">
        <v>36</v>
      </c>
      <c r="D18" s="36" t="s">
        <v>15</v>
      </c>
      <c r="E18" s="37">
        <v>0.6</v>
      </c>
      <c r="F18" s="38">
        <f ca="1">F12+19</f>
        <v>44475</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25" customHeight="1" spans="1:65">
      <c r="A19" s="2"/>
      <c r="B19" s="41" t="s">
        <v>37</v>
      </c>
      <c r="C19" s="36" t="s">
        <v>28</v>
      </c>
      <c r="D19" s="36" t="s">
        <v>15</v>
      </c>
      <c r="E19" s="37">
        <v>0.5</v>
      </c>
      <c r="F19" s="38">
        <f ca="1">F18+2</f>
        <v>44477</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25" customHeight="1" spans="1:65">
      <c r="A20" s="2"/>
      <c r="B20" s="41" t="s">
        <v>38</v>
      </c>
      <c r="C20" s="36" t="s">
        <v>31</v>
      </c>
      <c r="D20" s="36" t="s">
        <v>15</v>
      </c>
      <c r="E20" s="37">
        <v>0.33</v>
      </c>
      <c r="F20" s="38">
        <f ca="1">F19+10</f>
        <v>44487</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25" customHeight="1" spans="1:65">
      <c r="A21" s="2"/>
      <c r="B21" s="41" t="s">
        <v>32</v>
      </c>
      <c r="C21" s="36" t="s">
        <v>39</v>
      </c>
      <c r="D21" s="36" t="s">
        <v>15</v>
      </c>
      <c r="E21" s="37">
        <v>0.14</v>
      </c>
      <c r="F21" s="38">
        <f ca="1">F20+2</f>
        <v>44489</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f ca="1" t="shared" si="6"/>
        <v>1</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25" customHeight="1" spans="1:65">
      <c r="A22" s="2"/>
      <c r="B22" s="41" t="s">
        <v>40</v>
      </c>
      <c r="C22" s="36"/>
      <c r="D22" s="36"/>
      <c r="E22" s="37"/>
      <c r="F22" s="38">
        <f ca="1">F21+1</f>
        <v>44490</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25" customHeight="1" spans="1:65">
      <c r="A23" s="2"/>
      <c r="B23" s="35" t="s">
        <v>41</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25" customHeight="1" spans="1:65">
      <c r="A24" s="2"/>
      <c r="B24" s="41" t="s">
        <v>42</v>
      </c>
      <c r="C24" s="36" t="s">
        <v>28</v>
      </c>
      <c r="D24" s="36" t="s">
        <v>14</v>
      </c>
      <c r="E24" s="37">
        <v>0.8</v>
      </c>
      <c r="F24" s="38">
        <f ca="1">F12+15</f>
        <v>44471</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25" customHeight="1" spans="1:65">
      <c r="A25" s="2"/>
      <c r="B25" s="41" t="s">
        <v>43</v>
      </c>
      <c r="C25" s="36" t="s">
        <v>33</v>
      </c>
      <c r="D25" s="36" t="s">
        <v>14</v>
      </c>
      <c r="E25" s="37">
        <v>0.7</v>
      </c>
      <c r="F25" s="38">
        <f ca="1">F24+3</f>
        <v>44474</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25" customHeight="1" spans="1:65">
      <c r="A26" s="2"/>
      <c r="B26" s="41" t="s">
        <v>30</v>
      </c>
      <c r="C26" s="36" t="s">
        <v>28</v>
      </c>
      <c r="D26" s="36" t="s">
        <v>14</v>
      </c>
      <c r="E26" s="37">
        <v>1</v>
      </c>
      <c r="F26" s="38">
        <f ca="1">F25+13</f>
        <v>44487</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0"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0"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25" customHeight="1" spans="1:65">
      <c r="A27" s="2"/>
      <c r="B27" s="41" t="s">
        <v>32</v>
      </c>
      <c r="C27" s="36" t="s">
        <v>26</v>
      </c>
      <c r="D27" s="36" t="s">
        <v>14</v>
      </c>
      <c r="E27" s="37">
        <v>0.3</v>
      </c>
      <c r="F27" s="38">
        <f ca="1">F21+30</f>
        <v>44519</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0"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25" customHeight="1" spans="1:65">
      <c r="A28" s="2"/>
      <c r="B28" s="41" t="s">
        <v>44</v>
      </c>
      <c r="C28" s="36" t="s">
        <v>31</v>
      </c>
      <c r="D28" s="36" t="s">
        <v>14</v>
      </c>
      <c r="E28" s="37">
        <v>0.25</v>
      </c>
      <c r="F28" s="38">
        <f ca="1">F16</f>
        <v>44470</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25" customHeight="1" spans="1:65">
      <c r="A29" s="2"/>
      <c r="B29" s="35" t="s">
        <v>45</v>
      </c>
      <c r="C29" s="36"/>
      <c r="D29" s="36"/>
      <c r="E29" s="37"/>
      <c r="F29" s="38"/>
      <c r="G29" s="39"/>
      <c r="H29" s="40"/>
      <c r="I29" s="66" t="str">
        <f ca="1" t="shared" ref="I29:X30"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25" customHeight="1" spans="1:65">
      <c r="A30" s="2"/>
      <c r="B30" s="41"/>
      <c r="C30" s="36"/>
      <c r="D30" s="36"/>
      <c r="E30" s="37"/>
      <c r="F30" s="38"/>
      <c r="G30" s="39"/>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80"/>
    </row>
    <row r="31" s="1" customFormat="1" ht="40.25" customHeight="1" spans="1:65">
      <c r="A31" s="4"/>
      <c r="B31" s="42" t="s">
        <v>46</v>
      </c>
      <c r="C31" s="43"/>
      <c r="D31" s="43"/>
      <c r="E31" s="13"/>
      <c r="F31" s="44"/>
      <c r="G31" s="45"/>
      <c r="H31" s="40"/>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53"/>
    </row>
    <row r="32" customHeight="1" spans="4:8">
      <c r="D32" s="46"/>
      <c r="G32" s="47"/>
      <c r="H32" s="48"/>
    </row>
    <row r="33" customHeight="1" spans="4:4">
      <c r="D33"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1:BL31">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1">
    <cfRule type="dataBar" priority="5">
      <dataBar>
        <cfvo type="num" val="0"/>
        <cfvo type="num" val="1"/>
        <color theme="6"/>
      </dataBar>
      <extLst>
        <ext xmlns:x14="http://schemas.microsoft.com/office/spreadsheetml/2009/9/main" uri="{B025F937-C7B1-47D3-B67F-A62EFF666E3E}">
          <x14:id>{1fe13de7-7002-4b34-8ed6-314a6367221e}</x14:id>
        </ext>
      </extLst>
    </cfRule>
  </conditionalFormatting>
  <conditionalFormatting sqref="I7:BL31">
    <cfRule type="expression" dxfId="13" priority="1">
      <formula>AND(TODAY()&gt;=I$7,TODAY()&lt;J$7)</formula>
    </cfRule>
  </conditionalFormatting>
  <conditionalFormatting sqref="I10:BL30">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0">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0"/>
    <dataValidation allowBlank="1" showInputMessage="1" showErrorMessage="1" prompt="This row marks the end of the Gantt milestone data. DO NOT enter anything in this row. &#10;To add more items, insert new rows above this one.&#10;" sqref="A31"/>
  </dataValidations>
  <printOptions horizontalCentered="1"/>
  <pageMargins left="0.25" right="0.25" top="0.5" bottom="0.5" header="0.3" footer="0.3"/>
  <pageSetup paperSize="1" scale="37"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aab3fd45-6bee-4219-9bc6-8c93282a1cab}">
            <x14:iconSet iconSet="3Stars" custom="1" showValue="0">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dataBar" id="{1fe13de7-7002-4b34-8ed6-314a6367221e}">
            <x14:dataBar minLength="0" maxLength="100" gradient="0">
              <x14:cfvo type="num">
                <xm:f>0</xm:f>
              </x14:cfvo>
              <x14:cfvo type="num">
                <xm:f>1</xm:f>
              </x14:cfvo>
              <x14:negativeFillColor rgb="FFFF0000"/>
              <x14:axisColor rgb="FF000000"/>
            </x14:dataBar>
          </x14:cfRule>
          <xm:sqref>E9:E31</xm:sqref>
        </x14:conditionalFormatting>
        <x14:conditionalFormatting xmlns:xm="http://schemas.microsoft.com/office/excel/2006/main">
          <x14:cfRule type="iconSet" priority="32" id="{cbe3cb69-085f-4116-a614-1c472d88ae16}">
            <x14:iconSet iconSet="3Stars" custom="1" showValue="0">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3333333333333" defaultRowHeight="30" customHeight="1"/>
  <cols>
    <col min="1" max="1" width="4.66666666666667" style="2" customWidth="1"/>
    <col min="2" max="2" width="30.6666666666667" customWidth="1"/>
    <col min="3" max="3" width="13.3333333333333" customWidth="1"/>
    <col min="4" max="4" width="20.5" customWidth="1"/>
    <col min="5" max="5" width="15.6666666666667" customWidth="1"/>
    <col min="6" max="6" width="10.5" style="3" customWidth="1"/>
    <col min="7" max="7" width="10.5" customWidth="1"/>
    <col min="8" max="8" width="2.66666666666667" customWidth="1"/>
    <col min="9" max="64" width="3.5" customWidth="1"/>
    <col min="65" max="65" width="2.66666666666667" customWidth="1"/>
  </cols>
  <sheetData>
    <row r="1" ht="25.25" customHeight="1"/>
    <row r="2" ht="50"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20"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47</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44512</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44513</v>
      </c>
      <c r="J7" s="125">
        <f ca="1">I7+1</f>
        <v>44514</v>
      </c>
      <c r="K7" s="125">
        <f ca="1" t="shared" ref="K7:AZ7" si="0">J7+1</f>
        <v>44515</v>
      </c>
      <c r="L7" s="125">
        <f ca="1" t="shared" si="0"/>
        <v>44516</v>
      </c>
      <c r="M7" s="125">
        <f ca="1" t="shared" si="0"/>
        <v>44517</v>
      </c>
      <c r="N7" s="125">
        <f ca="1" t="shared" si="0"/>
        <v>44518</v>
      </c>
      <c r="O7" s="126">
        <f ca="1" t="shared" si="0"/>
        <v>44519</v>
      </c>
      <c r="P7" s="125">
        <f ca="1" t="shared" si="0"/>
        <v>44520</v>
      </c>
      <c r="Q7" s="125">
        <f ca="1" t="shared" si="0"/>
        <v>44521</v>
      </c>
      <c r="R7" s="125">
        <f ca="1" t="shared" si="0"/>
        <v>44522</v>
      </c>
      <c r="S7" s="125">
        <f ca="1" t="shared" si="0"/>
        <v>44523</v>
      </c>
      <c r="T7" s="125">
        <f ca="1" t="shared" si="0"/>
        <v>44524</v>
      </c>
      <c r="U7" s="125">
        <f ca="1" t="shared" si="0"/>
        <v>44525</v>
      </c>
      <c r="V7" s="126">
        <f ca="1" t="shared" si="0"/>
        <v>44526</v>
      </c>
      <c r="W7" s="125">
        <f ca="1" t="shared" si="0"/>
        <v>44527</v>
      </c>
      <c r="X7" s="125">
        <f ca="1" t="shared" si="0"/>
        <v>44528</v>
      </c>
      <c r="Y7" s="125">
        <f ca="1" t="shared" si="0"/>
        <v>44529</v>
      </c>
      <c r="Z7" s="125">
        <f ca="1" t="shared" si="0"/>
        <v>44530</v>
      </c>
      <c r="AA7" s="125">
        <f ca="1" t="shared" si="0"/>
        <v>44531</v>
      </c>
      <c r="AB7" s="125">
        <f ca="1" t="shared" si="0"/>
        <v>44532</v>
      </c>
      <c r="AC7" s="126">
        <f ca="1" t="shared" si="0"/>
        <v>44533</v>
      </c>
      <c r="AD7" s="125">
        <f ca="1" t="shared" si="0"/>
        <v>44534</v>
      </c>
      <c r="AE7" s="125">
        <f ca="1" t="shared" si="0"/>
        <v>44535</v>
      </c>
      <c r="AF7" s="125">
        <f ca="1" t="shared" si="0"/>
        <v>44536</v>
      </c>
      <c r="AG7" s="125">
        <f ca="1" t="shared" si="0"/>
        <v>44537</v>
      </c>
      <c r="AH7" s="125">
        <f ca="1" t="shared" si="0"/>
        <v>44538</v>
      </c>
      <c r="AI7" s="125">
        <f ca="1" t="shared" si="0"/>
        <v>44539</v>
      </c>
      <c r="AJ7" s="126">
        <f ca="1" t="shared" si="0"/>
        <v>44540</v>
      </c>
      <c r="AK7" s="125">
        <f ca="1" t="shared" si="0"/>
        <v>44541</v>
      </c>
      <c r="AL7" s="125">
        <f ca="1" t="shared" si="0"/>
        <v>44542</v>
      </c>
      <c r="AM7" s="125">
        <f ca="1" t="shared" si="0"/>
        <v>44543</v>
      </c>
      <c r="AN7" s="125">
        <f ca="1" t="shared" si="0"/>
        <v>44544</v>
      </c>
      <c r="AO7" s="125">
        <f ca="1" t="shared" si="0"/>
        <v>44545</v>
      </c>
      <c r="AP7" s="125">
        <f ca="1" t="shared" si="0"/>
        <v>44546</v>
      </c>
      <c r="AQ7" s="126">
        <f ca="1" t="shared" si="0"/>
        <v>44547</v>
      </c>
      <c r="AR7" s="125">
        <f ca="1" t="shared" si="0"/>
        <v>44548</v>
      </c>
      <c r="AS7" s="125">
        <f ca="1" t="shared" si="0"/>
        <v>44549</v>
      </c>
      <c r="AT7" s="125">
        <f ca="1" t="shared" si="0"/>
        <v>44550</v>
      </c>
      <c r="AU7" s="125">
        <f ca="1" t="shared" si="0"/>
        <v>44551</v>
      </c>
      <c r="AV7" s="125">
        <f ca="1" t="shared" si="0"/>
        <v>44552</v>
      </c>
      <c r="AW7" s="125">
        <f ca="1" t="shared" si="0"/>
        <v>44553</v>
      </c>
      <c r="AX7" s="126">
        <f ca="1" t="shared" si="0"/>
        <v>44554</v>
      </c>
      <c r="AY7" s="125">
        <f ca="1" t="shared" si="0"/>
        <v>44555</v>
      </c>
      <c r="AZ7" s="125">
        <f ca="1" t="shared" si="0"/>
        <v>44556</v>
      </c>
      <c r="BA7" s="125">
        <f ca="1" t="shared" ref="BA7:BG7" si="1">AZ7+1</f>
        <v>44557</v>
      </c>
      <c r="BB7" s="125">
        <f ca="1" t="shared" si="1"/>
        <v>44558</v>
      </c>
      <c r="BC7" s="125">
        <f ca="1" t="shared" si="1"/>
        <v>44559</v>
      </c>
      <c r="BD7" s="125">
        <f ca="1" t="shared" si="1"/>
        <v>44560</v>
      </c>
      <c r="BE7" s="126">
        <f ca="1" t="shared" si="1"/>
        <v>44561</v>
      </c>
      <c r="BF7" s="125">
        <f ca="1" t="shared" si="1"/>
        <v>44562</v>
      </c>
      <c r="BG7" s="125">
        <f ca="1" t="shared" si="1"/>
        <v>44563</v>
      </c>
      <c r="BH7" s="125">
        <f ca="1" t="shared" ref="BH7:BL7" si="2">BG7+1</f>
        <v>44564</v>
      </c>
      <c r="BI7" s="125">
        <f ca="1" t="shared" si="2"/>
        <v>44565</v>
      </c>
      <c r="BJ7" s="125">
        <f ca="1" t="shared" si="2"/>
        <v>44566</v>
      </c>
      <c r="BK7" s="125">
        <f ca="1" t="shared" si="2"/>
        <v>44567</v>
      </c>
      <c r="BL7" s="136">
        <f ca="1" t="shared" si="2"/>
        <v>44568</v>
      </c>
      <c r="BM7" s="95"/>
    </row>
    <row r="8" ht="20"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25" customHeight="1" spans="1:65">
      <c r="A9" s="4"/>
      <c r="B9" s="105" t="s">
        <v>18</v>
      </c>
      <c r="C9" s="106" t="s">
        <v>19</v>
      </c>
      <c r="D9" s="106" t="s">
        <v>20</v>
      </c>
      <c r="E9" s="106" t="s">
        <v>21</v>
      </c>
      <c r="F9" s="106" t="s">
        <v>22</v>
      </c>
      <c r="G9" s="106" t="s">
        <v>23</v>
      </c>
      <c r="H9" s="107"/>
      <c r="I9" s="129" t="str">
        <f ca="1" t="shared" ref="I9:BL9" si="3">LEFT(TEXT(I7,"ddd"),1)</f>
        <v>S</v>
      </c>
      <c r="J9" s="129" t="str">
        <f ca="1" t="shared" si="3"/>
        <v>S</v>
      </c>
      <c r="K9" s="129" t="str">
        <f ca="1" t="shared" si="3"/>
        <v>M</v>
      </c>
      <c r="L9" s="129" t="str">
        <f ca="1" t="shared" si="3"/>
        <v>T</v>
      </c>
      <c r="M9" s="129" t="str">
        <f ca="1" t="shared" si="3"/>
        <v>W</v>
      </c>
      <c r="N9" s="129" t="str">
        <f ca="1" t="shared" si="3"/>
        <v>T</v>
      </c>
      <c r="O9" s="129" t="str">
        <f ca="1" t="shared" si="3"/>
        <v>F</v>
      </c>
      <c r="P9" s="129" t="str">
        <f ca="1" t="shared" si="3"/>
        <v>S</v>
      </c>
      <c r="Q9" s="129" t="str">
        <f ca="1" t="shared" si="3"/>
        <v>S</v>
      </c>
      <c r="R9" s="129" t="str">
        <f ca="1" t="shared" si="3"/>
        <v>M</v>
      </c>
      <c r="S9" s="129" t="str">
        <f ca="1" t="shared" si="3"/>
        <v>T</v>
      </c>
      <c r="T9" s="129" t="str">
        <f ca="1" t="shared" si="3"/>
        <v>W</v>
      </c>
      <c r="U9" s="129" t="str">
        <f ca="1" t="shared" si="3"/>
        <v>T</v>
      </c>
      <c r="V9" s="129" t="str">
        <f ca="1" t="shared" si="3"/>
        <v>F</v>
      </c>
      <c r="W9" s="129" t="str">
        <f ca="1" t="shared" si="3"/>
        <v>S</v>
      </c>
      <c r="X9" s="129" t="str">
        <f ca="1" t="shared" si="3"/>
        <v>S</v>
      </c>
      <c r="Y9" s="129" t="str">
        <f ca="1" t="shared" si="3"/>
        <v>M</v>
      </c>
      <c r="Z9" s="129" t="str">
        <f ca="1" t="shared" si="3"/>
        <v>T</v>
      </c>
      <c r="AA9" s="129" t="str">
        <f ca="1" t="shared" si="3"/>
        <v>W</v>
      </c>
      <c r="AB9" s="129" t="str">
        <f ca="1" t="shared" si="3"/>
        <v>T</v>
      </c>
      <c r="AC9" s="129" t="str">
        <f ca="1" t="shared" si="3"/>
        <v>F</v>
      </c>
      <c r="AD9" s="129" t="str">
        <f ca="1" t="shared" si="3"/>
        <v>S</v>
      </c>
      <c r="AE9" s="129" t="str">
        <f ca="1" t="shared" si="3"/>
        <v>S</v>
      </c>
      <c r="AF9" s="129" t="str">
        <f ca="1" t="shared" si="3"/>
        <v>M</v>
      </c>
      <c r="AG9" s="129" t="str">
        <f ca="1" t="shared" si="3"/>
        <v>T</v>
      </c>
      <c r="AH9" s="129" t="str">
        <f ca="1" t="shared" si="3"/>
        <v>W</v>
      </c>
      <c r="AI9" s="129" t="str">
        <f ca="1" t="shared" si="3"/>
        <v>T</v>
      </c>
      <c r="AJ9" s="129" t="str">
        <f ca="1" t="shared" si="3"/>
        <v>F</v>
      </c>
      <c r="AK9" s="129" t="str">
        <f ca="1" t="shared" si="3"/>
        <v>S</v>
      </c>
      <c r="AL9" s="129" t="str">
        <f ca="1" t="shared" si="3"/>
        <v>S</v>
      </c>
      <c r="AM9" s="129" t="str">
        <f ca="1" t="shared" si="3"/>
        <v>M</v>
      </c>
      <c r="AN9" s="129" t="str">
        <f ca="1" t="shared" si="3"/>
        <v>T</v>
      </c>
      <c r="AO9" s="129" t="str">
        <f ca="1" t="shared" si="3"/>
        <v>W</v>
      </c>
      <c r="AP9" s="129" t="str">
        <f ca="1" t="shared" si="3"/>
        <v>T</v>
      </c>
      <c r="AQ9" s="129" t="str">
        <f ca="1" t="shared" si="3"/>
        <v>F</v>
      </c>
      <c r="AR9" s="129" t="str">
        <f ca="1" t="shared" si="3"/>
        <v>S</v>
      </c>
      <c r="AS9" s="129" t="str">
        <f ca="1" t="shared" si="3"/>
        <v>S</v>
      </c>
      <c r="AT9" s="129" t="str">
        <f ca="1" t="shared" si="3"/>
        <v>M</v>
      </c>
      <c r="AU9" s="129" t="str">
        <f ca="1" t="shared" si="3"/>
        <v>T</v>
      </c>
      <c r="AV9" s="129" t="str">
        <f ca="1" t="shared" si="3"/>
        <v>W</v>
      </c>
      <c r="AW9" s="129" t="str">
        <f ca="1" t="shared" si="3"/>
        <v>T</v>
      </c>
      <c r="AX9" s="129" t="str">
        <f ca="1" t="shared" si="3"/>
        <v>F</v>
      </c>
      <c r="AY9" s="129" t="str">
        <f ca="1" t="shared" si="3"/>
        <v>S</v>
      </c>
      <c r="AZ9" s="129" t="str">
        <f ca="1" t="shared" si="3"/>
        <v>S</v>
      </c>
      <c r="BA9" s="129" t="str">
        <f ca="1" t="shared" si="3"/>
        <v>M</v>
      </c>
      <c r="BB9" s="129" t="str">
        <f ca="1" t="shared" si="3"/>
        <v>T</v>
      </c>
      <c r="BC9" s="129" t="str">
        <f ca="1" t="shared" si="3"/>
        <v>W</v>
      </c>
      <c r="BD9" s="129" t="str">
        <f ca="1" t="shared" si="3"/>
        <v>T</v>
      </c>
      <c r="BE9" s="129" t="str">
        <f ca="1" t="shared" si="3"/>
        <v>F</v>
      </c>
      <c r="BF9" s="129" t="str">
        <f ca="1" t="shared" si="3"/>
        <v>S</v>
      </c>
      <c r="BG9" s="129" t="str">
        <f ca="1" t="shared" si="3"/>
        <v>S</v>
      </c>
      <c r="BH9" s="129" t="str">
        <f ca="1" t="shared" si="3"/>
        <v>M</v>
      </c>
      <c r="BI9" s="129" t="str">
        <f ca="1" t="shared" si="3"/>
        <v>T</v>
      </c>
      <c r="BJ9" s="129" t="str">
        <f ca="1" t="shared" si="3"/>
        <v>W</v>
      </c>
      <c r="BK9" s="129" t="str">
        <f ca="1" t="shared" si="3"/>
        <v>T</v>
      </c>
      <c r="BL9" s="129" t="str">
        <f ca="1" t="shared" si="3"/>
        <v>F</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25" customHeight="1" spans="1:68">
      <c r="A11" s="4"/>
      <c r="B11" s="108" t="s">
        <v>48</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25" customHeight="1" spans="1:65">
      <c r="A12" s="4"/>
      <c r="B12" s="114" t="s">
        <v>49</v>
      </c>
      <c r="C12" s="109" t="s">
        <v>26</v>
      </c>
      <c r="D12" s="109" t="s">
        <v>50</v>
      </c>
      <c r="E12" s="110">
        <v>0.25</v>
      </c>
      <c r="F12" s="111">
        <f ca="1">TODAY()</f>
        <v>44512</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25" customHeight="1" spans="1:65">
      <c r="A13" s="4"/>
      <c r="B13" s="114" t="s">
        <v>51</v>
      </c>
      <c r="C13" s="109" t="s">
        <v>39</v>
      </c>
      <c r="D13" s="109"/>
      <c r="E13" s="110"/>
      <c r="F13" s="111">
        <f ca="1">TODAY()+5</f>
        <v>44517</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25" customHeight="1" spans="1:65">
      <c r="A14" s="2"/>
      <c r="B14" s="114" t="s">
        <v>52</v>
      </c>
      <c r="C14" s="109" t="s">
        <v>31</v>
      </c>
      <c r="D14" s="109"/>
      <c r="E14" s="110">
        <v>0.5</v>
      </c>
      <c r="F14" s="111">
        <f ca="1">F12-3</f>
        <v>44509</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25" customHeight="1" spans="1:65">
      <c r="A15" s="2"/>
      <c r="B15" s="114" t="s">
        <v>53</v>
      </c>
      <c r="C15" s="109" t="s">
        <v>39</v>
      </c>
      <c r="D15" s="109"/>
      <c r="E15" s="110"/>
      <c r="F15" s="111">
        <f ca="1">F12+20</f>
        <v>44532</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25" customHeight="1" spans="1:65">
      <c r="A16" s="2"/>
      <c r="B16" s="114" t="s">
        <v>54</v>
      </c>
      <c r="C16" s="109" t="s">
        <v>33</v>
      </c>
      <c r="D16" s="109"/>
      <c r="E16" s="110">
        <v>0.1</v>
      </c>
      <c r="F16" s="111">
        <f ca="1">F12+6</f>
        <v>44518</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25" customHeight="1" spans="1:65">
      <c r="A17" s="4"/>
      <c r="B17" s="108" t="s">
        <v>55</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25" customHeight="1" spans="1:65">
      <c r="A18" s="4"/>
      <c r="B18" s="114" t="s">
        <v>49</v>
      </c>
      <c r="C18" s="109" t="s">
        <v>36</v>
      </c>
      <c r="D18" s="109"/>
      <c r="E18" s="110">
        <v>0.6</v>
      </c>
      <c r="F18" s="111">
        <f ca="1">F12+6</f>
        <v>44518</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25" customHeight="1" spans="1:65">
      <c r="A19" s="2"/>
      <c r="B19" s="114" t="s">
        <v>51</v>
      </c>
      <c r="C19" s="109" t="s">
        <v>28</v>
      </c>
      <c r="D19" s="109"/>
      <c r="E19" s="110">
        <v>0.5</v>
      </c>
      <c r="F19" s="111">
        <f ca="1">F18+2</f>
        <v>44520</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25" customHeight="1" spans="1:65">
      <c r="A20" s="2"/>
      <c r="B20" s="114" t="s">
        <v>52</v>
      </c>
      <c r="C20" s="109" t="s">
        <v>31</v>
      </c>
      <c r="D20" s="109"/>
      <c r="E20" s="110">
        <v>0.33</v>
      </c>
      <c r="F20" s="111">
        <f ca="1">F19+5</f>
        <v>44525</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25" customHeight="1" spans="1:65">
      <c r="A21" s="2"/>
      <c r="B21" s="114" t="s">
        <v>53</v>
      </c>
      <c r="C21" s="109" t="s">
        <v>39</v>
      </c>
      <c r="D21" s="109"/>
      <c r="E21" s="110"/>
      <c r="F21" s="111">
        <f ca="1">F20+2</f>
        <v>44527</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25" customHeight="1" spans="1:65">
      <c r="A22" s="2"/>
      <c r="B22" s="114" t="s">
        <v>54</v>
      </c>
      <c r="C22" s="109"/>
      <c r="D22" s="109"/>
      <c r="E22" s="110"/>
      <c r="F22" s="111">
        <f ca="1">F21+1</f>
        <v>44528</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25" customHeight="1" spans="1:65">
      <c r="A23" s="2"/>
      <c r="B23" s="108" t="s">
        <v>56</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25" customHeight="1" spans="1:65">
      <c r="A24" s="2"/>
      <c r="B24" s="114" t="s">
        <v>49</v>
      </c>
      <c r="C24" s="109" t="s">
        <v>28</v>
      </c>
      <c r="D24" s="109"/>
      <c r="E24" s="110"/>
      <c r="F24" s="111">
        <f ca="1">F12+15</f>
        <v>44527</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25" customHeight="1" spans="1:65">
      <c r="A25" s="2"/>
      <c r="B25" s="114" t="s">
        <v>51</v>
      </c>
      <c r="C25" s="109" t="s">
        <v>33</v>
      </c>
      <c r="D25" s="109"/>
      <c r="E25" s="110"/>
      <c r="F25" s="111">
        <f ca="1">F24+3</f>
        <v>44530</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25" customHeight="1" spans="1:65">
      <c r="A26" s="2"/>
      <c r="B26" s="114" t="s">
        <v>52</v>
      </c>
      <c r="C26" s="109" t="s">
        <v>28</v>
      </c>
      <c r="D26" s="109"/>
      <c r="E26" s="110"/>
      <c r="F26" s="111">
        <f ca="1">F25+15</f>
        <v>44545</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25" customHeight="1" spans="1:65">
      <c r="A27" s="2"/>
      <c r="B27" s="114" t="s">
        <v>53</v>
      </c>
      <c r="C27" s="109" t="s">
        <v>26</v>
      </c>
      <c r="D27" s="109"/>
      <c r="E27" s="110"/>
      <c r="F27" s="111">
        <f ca="1">F21+22</f>
        <v>44549</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25" customHeight="1" spans="1:65">
      <c r="A28" s="2"/>
      <c r="B28" s="114" t="s">
        <v>54</v>
      </c>
      <c r="C28" s="109" t="s">
        <v>31</v>
      </c>
      <c r="D28" s="109"/>
      <c r="E28" s="110"/>
      <c r="F28" s="111">
        <f ca="1">F16</f>
        <v>44518</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25" customHeight="1" spans="1:65">
      <c r="A29" s="2"/>
      <c r="B29" s="108" t="s">
        <v>57</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25" customHeight="1" spans="1:65">
      <c r="A30" s="2"/>
      <c r="B30" s="114" t="s">
        <v>49</v>
      </c>
      <c r="C30" s="109"/>
      <c r="D30" s="109"/>
      <c r="E30" s="110"/>
      <c r="F30" s="111">
        <f ca="1">F27+3</f>
        <v>44552</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25" customHeight="1" spans="1:65">
      <c r="A31" s="2"/>
      <c r="B31" s="114" t="s">
        <v>51</v>
      </c>
      <c r="C31" s="109"/>
      <c r="D31" s="109"/>
      <c r="E31" s="110"/>
      <c r="F31" s="111">
        <f ca="1">F30+14</f>
        <v>44566</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25" customHeight="1" spans="1:65">
      <c r="A32" s="2"/>
      <c r="B32" s="114" t="s">
        <v>52</v>
      </c>
      <c r="C32" s="109" t="s">
        <v>39</v>
      </c>
      <c r="D32" s="109"/>
      <c r="E32" s="110"/>
      <c r="F32" s="111">
        <f ca="1">F31+42</f>
        <v>44608</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25" customHeight="1" spans="1:65">
      <c r="A33" s="2"/>
      <c r="B33" s="114" t="s">
        <v>53</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25" customHeight="1" spans="1:65">
      <c r="A34" s="2"/>
      <c r="B34" s="114" t="s">
        <v>54</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2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25" customHeight="1" spans="1:65">
      <c r="A36" s="4"/>
      <c r="B36" s="115" t="s">
        <v>46</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{ddb64252-63db-42b6-aa76-cd96b56afcd4}</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d20faf0a-d1c0-4a6e-80c3-28b70a7cdaf0}">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ddb64252-63db-42b6-aa76-cd96b56afcd4}">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43c89a71-0028-416f-a073-12937c24d5bb}">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3333333333333" defaultRowHeight="30" customHeight="1"/>
  <cols>
    <col min="1" max="1" width="4.66666666666667" style="2" customWidth="1"/>
    <col min="2" max="2" width="30.6666666666667" customWidth="1"/>
    <col min="3" max="3" width="13.3333333333333" customWidth="1"/>
    <col min="4" max="4" width="20.5" customWidth="1"/>
    <col min="5" max="5" width="15.6666666666667" customWidth="1"/>
    <col min="6" max="6" width="10.5" style="3" customWidth="1"/>
    <col min="7" max="7" width="10.5" customWidth="1"/>
    <col min="8" max="8" width="2.66666666666667" customWidth="1"/>
    <col min="9" max="64" width="3.5" customWidth="1"/>
    <col min="65" max="65" width="2.66666666666667" customWidth="1"/>
  </cols>
  <sheetData>
    <row r="1" ht="25.25" customHeight="1"/>
    <row r="2" ht="50"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20"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47</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44512</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17</v>
      </c>
      <c r="C7" s="22">
        <v>5</v>
      </c>
      <c r="D7" s="12"/>
      <c r="E7" s="13"/>
      <c r="F7" s="17"/>
      <c r="G7" s="17"/>
      <c r="H7" s="23"/>
      <c r="I7" s="58">
        <f ca="1">IFERROR(Project_Start+Scrolling_Increment,TODAY())</f>
        <v>44517</v>
      </c>
      <c r="J7" s="59">
        <f ca="1">I7+1</f>
        <v>44518</v>
      </c>
      <c r="K7" s="59">
        <f ca="1" t="shared" ref="K7:AZ7" si="0">J7+1</f>
        <v>44519</v>
      </c>
      <c r="L7" s="59">
        <f ca="1" t="shared" si="0"/>
        <v>44520</v>
      </c>
      <c r="M7" s="59">
        <f ca="1" t="shared" si="0"/>
        <v>44521</v>
      </c>
      <c r="N7" s="59">
        <f ca="1" t="shared" si="0"/>
        <v>44522</v>
      </c>
      <c r="O7" s="60">
        <f ca="1" t="shared" si="0"/>
        <v>44523</v>
      </c>
      <c r="P7" s="59">
        <f ca="1" t="shared" si="0"/>
        <v>44524</v>
      </c>
      <c r="Q7" s="59">
        <f ca="1" t="shared" si="0"/>
        <v>44525</v>
      </c>
      <c r="R7" s="59">
        <f ca="1" t="shared" si="0"/>
        <v>44526</v>
      </c>
      <c r="S7" s="59">
        <f ca="1" t="shared" si="0"/>
        <v>44527</v>
      </c>
      <c r="T7" s="59">
        <f ca="1" t="shared" si="0"/>
        <v>44528</v>
      </c>
      <c r="U7" s="59">
        <f ca="1" t="shared" si="0"/>
        <v>44529</v>
      </c>
      <c r="V7" s="60">
        <f ca="1" t="shared" si="0"/>
        <v>44530</v>
      </c>
      <c r="W7" s="59">
        <f ca="1" t="shared" si="0"/>
        <v>44531</v>
      </c>
      <c r="X7" s="59">
        <f ca="1" t="shared" si="0"/>
        <v>44532</v>
      </c>
      <c r="Y7" s="59">
        <f ca="1" t="shared" si="0"/>
        <v>44533</v>
      </c>
      <c r="Z7" s="59">
        <f ca="1" t="shared" si="0"/>
        <v>44534</v>
      </c>
      <c r="AA7" s="59">
        <f ca="1" t="shared" si="0"/>
        <v>44535</v>
      </c>
      <c r="AB7" s="59">
        <f ca="1" t="shared" si="0"/>
        <v>44536</v>
      </c>
      <c r="AC7" s="60">
        <f ca="1" t="shared" si="0"/>
        <v>44537</v>
      </c>
      <c r="AD7" s="59">
        <f ca="1" t="shared" si="0"/>
        <v>44538</v>
      </c>
      <c r="AE7" s="59">
        <f ca="1" t="shared" si="0"/>
        <v>44539</v>
      </c>
      <c r="AF7" s="59">
        <f ca="1" t="shared" si="0"/>
        <v>44540</v>
      </c>
      <c r="AG7" s="59">
        <f ca="1" t="shared" si="0"/>
        <v>44541</v>
      </c>
      <c r="AH7" s="59">
        <f ca="1" t="shared" si="0"/>
        <v>44542</v>
      </c>
      <c r="AI7" s="59">
        <f ca="1" t="shared" si="0"/>
        <v>44543</v>
      </c>
      <c r="AJ7" s="60">
        <f ca="1" t="shared" si="0"/>
        <v>44544</v>
      </c>
      <c r="AK7" s="59">
        <f ca="1" t="shared" si="0"/>
        <v>44545</v>
      </c>
      <c r="AL7" s="59">
        <f ca="1" t="shared" si="0"/>
        <v>44546</v>
      </c>
      <c r="AM7" s="59">
        <f ca="1" t="shared" si="0"/>
        <v>44547</v>
      </c>
      <c r="AN7" s="59">
        <f ca="1" t="shared" si="0"/>
        <v>44548</v>
      </c>
      <c r="AO7" s="59">
        <f ca="1" t="shared" si="0"/>
        <v>44549</v>
      </c>
      <c r="AP7" s="59">
        <f ca="1" t="shared" si="0"/>
        <v>44550</v>
      </c>
      <c r="AQ7" s="60">
        <f ca="1" t="shared" si="0"/>
        <v>44551</v>
      </c>
      <c r="AR7" s="59">
        <f ca="1" t="shared" si="0"/>
        <v>44552</v>
      </c>
      <c r="AS7" s="59">
        <f ca="1" t="shared" si="0"/>
        <v>44553</v>
      </c>
      <c r="AT7" s="59">
        <f ca="1" t="shared" si="0"/>
        <v>44554</v>
      </c>
      <c r="AU7" s="59">
        <f ca="1" t="shared" si="0"/>
        <v>44555</v>
      </c>
      <c r="AV7" s="59">
        <f ca="1" t="shared" si="0"/>
        <v>44556</v>
      </c>
      <c r="AW7" s="59">
        <f ca="1" t="shared" si="0"/>
        <v>44557</v>
      </c>
      <c r="AX7" s="60">
        <f ca="1" t="shared" si="0"/>
        <v>44558</v>
      </c>
      <c r="AY7" s="59">
        <f ca="1" t="shared" si="0"/>
        <v>44559</v>
      </c>
      <c r="AZ7" s="59">
        <f ca="1" t="shared" si="0"/>
        <v>44560</v>
      </c>
      <c r="BA7" s="59">
        <f ca="1" t="shared" ref="BA7:BG7" si="1">AZ7+1</f>
        <v>44561</v>
      </c>
      <c r="BB7" s="59">
        <f ca="1" t="shared" si="1"/>
        <v>44562</v>
      </c>
      <c r="BC7" s="59">
        <f ca="1" t="shared" si="1"/>
        <v>44563</v>
      </c>
      <c r="BD7" s="59">
        <f ca="1" t="shared" si="1"/>
        <v>44564</v>
      </c>
      <c r="BE7" s="60">
        <f ca="1" t="shared" si="1"/>
        <v>44565</v>
      </c>
      <c r="BF7" s="59">
        <f ca="1" t="shared" si="1"/>
        <v>44566</v>
      </c>
      <c r="BG7" s="59">
        <f ca="1" t="shared" si="1"/>
        <v>44567</v>
      </c>
      <c r="BH7" s="59">
        <f ca="1" t="shared" ref="BH7:BL7" si="2">BG7+1</f>
        <v>44568</v>
      </c>
      <c r="BI7" s="59">
        <f ca="1" t="shared" si="2"/>
        <v>44569</v>
      </c>
      <c r="BJ7" s="59">
        <f ca="1" t="shared" si="2"/>
        <v>44570</v>
      </c>
      <c r="BK7" s="59">
        <f ca="1" t="shared" si="2"/>
        <v>44571</v>
      </c>
      <c r="BL7" s="60">
        <f ca="1" t="shared" si="2"/>
        <v>44572</v>
      </c>
      <c r="BM7" s="34"/>
    </row>
    <row r="8" ht="20"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5" customHeight="1" spans="1:65">
      <c r="A9" s="4"/>
      <c r="B9" s="25" t="s">
        <v>18</v>
      </c>
      <c r="C9" s="26" t="s">
        <v>19</v>
      </c>
      <c r="D9" s="26" t="s">
        <v>20</v>
      </c>
      <c r="E9" s="26" t="s">
        <v>21</v>
      </c>
      <c r="F9" s="26" t="s">
        <v>22</v>
      </c>
      <c r="G9" s="26" t="s">
        <v>23</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5" customHeight="1" spans="1:68">
      <c r="A11" s="4"/>
      <c r="B11" s="35" t="s">
        <v>48</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25" customHeight="1" spans="1:65">
      <c r="A12" s="4"/>
      <c r="B12" s="41" t="s">
        <v>49</v>
      </c>
      <c r="C12" s="36" t="s">
        <v>26</v>
      </c>
      <c r="D12" s="36" t="s">
        <v>50</v>
      </c>
      <c r="E12" s="37">
        <v>0.25</v>
      </c>
      <c r="F12" s="38">
        <f ca="1">TODAY()</f>
        <v>44512</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25" customHeight="1" spans="1:65">
      <c r="A13" s="4"/>
      <c r="B13" s="41" t="s">
        <v>51</v>
      </c>
      <c r="C13" s="36" t="s">
        <v>39</v>
      </c>
      <c r="D13" s="36"/>
      <c r="E13" s="37"/>
      <c r="F13" s="38">
        <f ca="1">TODAY()+5</f>
        <v>44517</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25" customHeight="1" spans="1:65">
      <c r="A14" s="2"/>
      <c r="B14" s="41" t="s">
        <v>52</v>
      </c>
      <c r="C14" s="36" t="s">
        <v>31</v>
      </c>
      <c r="D14" s="36"/>
      <c r="E14" s="37">
        <v>0.5</v>
      </c>
      <c r="F14" s="38">
        <f ca="1">F12-3</f>
        <v>44509</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25" customHeight="1" spans="1:65">
      <c r="A15" s="2"/>
      <c r="B15" s="41" t="s">
        <v>53</v>
      </c>
      <c r="C15" s="36" t="s">
        <v>39</v>
      </c>
      <c r="D15" s="36"/>
      <c r="E15" s="37"/>
      <c r="F15" s="38">
        <f ca="1">F12+20</f>
        <v>44532</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25" customHeight="1" spans="1:65">
      <c r="A16" s="2"/>
      <c r="B16" s="41" t="s">
        <v>54</v>
      </c>
      <c r="C16" s="36" t="s">
        <v>33</v>
      </c>
      <c r="D16" s="36"/>
      <c r="E16" s="37">
        <v>0.1</v>
      </c>
      <c r="F16" s="38">
        <f ca="1">F12+6</f>
        <v>44518</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25" customHeight="1" spans="1:65">
      <c r="A17" s="4"/>
      <c r="B17" s="35" t="s">
        <v>55</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25" customHeight="1" spans="1:65">
      <c r="A18" s="4"/>
      <c r="B18" s="41" t="s">
        <v>49</v>
      </c>
      <c r="C18" s="36" t="s">
        <v>36</v>
      </c>
      <c r="D18" s="36"/>
      <c r="E18" s="37">
        <v>0.6</v>
      </c>
      <c r="F18" s="38">
        <f ca="1">F12+6</f>
        <v>44518</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25" customHeight="1" spans="1:65">
      <c r="A19" s="2"/>
      <c r="B19" s="41" t="s">
        <v>51</v>
      </c>
      <c r="C19" s="36" t="s">
        <v>28</v>
      </c>
      <c r="D19" s="36"/>
      <c r="E19" s="37">
        <v>0.5</v>
      </c>
      <c r="F19" s="38">
        <f ca="1">F18+2</f>
        <v>44520</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25" customHeight="1" spans="1:65">
      <c r="A20" s="2"/>
      <c r="B20" s="41" t="s">
        <v>52</v>
      </c>
      <c r="C20" s="36" t="s">
        <v>31</v>
      </c>
      <c r="D20" s="36"/>
      <c r="E20" s="37">
        <v>0.33</v>
      </c>
      <c r="F20" s="38">
        <f ca="1">F19+5</f>
        <v>44525</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25" customHeight="1" spans="1:65">
      <c r="A21" s="2"/>
      <c r="B21" s="41" t="s">
        <v>53</v>
      </c>
      <c r="C21" s="36" t="s">
        <v>39</v>
      </c>
      <c r="D21" s="36"/>
      <c r="E21" s="37"/>
      <c r="F21" s="38">
        <f ca="1">F20+2</f>
        <v>44527</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25" customHeight="1" spans="1:65">
      <c r="A22" s="2"/>
      <c r="B22" s="41" t="s">
        <v>54</v>
      </c>
      <c r="C22" s="36"/>
      <c r="D22" s="36"/>
      <c r="E22" s="37"/>
      <c r="F22" s="38">
        <f ca="1">F21+1</f>
        <v>44528</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25" customHeight="1" spans="1:65">
      <c r="A23" s="2"/>
      <c r="B23" s="35" t="s">
        <v>56</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25" customHeight="1" spans="1:65">
      <c r="A24" s="2"/>
      <c r="B24" s="41" t="s">
        <v>49</v>
      </c>
      <c r="C24" s="36" t="s">
        <v>28</v>
      </c>
      <c r="D24" s="36"/>
      <c r="E24" s="37"/>
      <c r="F24" s="38">
        <f ca="1">F12+15</f>
        <v>44527</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25" customHeight="1" spans="1:65">
      <c r="A25" s="2"/>
      <c r="B25" s="41" t="s">
        <v>51</v>
      </c>
      <c r="C25" s="36" t="s">
        <v>33</v>
      </c>
      <c r="D25" s="36"/>
      <c r="E25" s="37"/>
      <c r="F25" s="38">
        <f ca="1">F24+3</f>
        <v>44530</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25" customHeight="1" spans="1:65">
      <c r="A26" s="2"/>
      <c r="B26" s="41" t="s">
        <v>52</v>
      </c>
      <c r="C26" s="36" t="s">
        <v>28</v>
      </c>
      <c r="D26" s="36"/>
      <c r="E26" s="37"/>
      <c r="F26" s="38">
        <f ca="1">F25+15</f>
        <v>44545</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25" customHeight="1" spans="1:65">
      <c r="A27" s="2"/>
      <c r="B27" s="41" t="s">
        <v>53</v>
      </c>
      <c r="C27" s="36" t="s">
        <v>26</v>
      </c>
      <c r="D27" s="36"/>
      <c r="E27" s="37"/>
      <c r="F27" s="38">
        <f ca="1">F21+22</f>
        <v>44549</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25" customHeight="1" spans="1:65">
      <c r="A28" s="2"/>
      <c r="B28" s="41" t="s">
        <v>54</v>
      </c>
      <c r="C28" s="36" t="s">
        <v>31</v>
      </c>
      <c r="D28" s="36"/>
      <c r="E28" s="37"/>
      <c r="F28" s="38">
        <f ca="1">F16</f>
        <v>44518</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25" customHeight="1" spans="1:65">
      <c r="A29" s="2"/>
      <c r="B29" s="35" t="s">
        <v>57</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25" customHeight="1" spans="1:65">
      <c r="A30" s="2"/>
      <c r="B30" s="41" t="s">
        <v>49</v>
      </c>
      <c r="C30" s="36"/>
      <c r="D30" s="36"/>
      <c r="E30" s="37"/>
      <c r="F30" s="38">
        <f ca="1">F27+3</f>
        <v>44552</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25" customHeight="1" spans="1:65">
      <c r="A31" s="2"/>
      <c r="B31" s="41" t="s">
        <v>51</v>
      </c>
      <c r="C31" s="36"/>
      <c r="D31" s="36"/>
      <c r="E31" s="37"/>
      <c r="F31" s="38">
        <f ca="1">F30+14</f>
        <v>44566</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25" customHeight="1" spans="1:65">
      <c r="A32" s="2"/>
      <c r="B32" s="41" t="s">
        <v>52</v>
      </c>
      <c r="C32" s="36" t="s">
        <v>39</v>
      </c>
      <c r="D32" s="36"/>
      <c r="E32" s="37"/>
      <c r="F32" s="38">
        <f ca="1">F31+42</f>
        <v>44608</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25" customHeight="1" spans="1:65">
      <c r="A33" s="2"/>
      <c r="B33" s="41" t="s">
        <v>53</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25" customHeight="1" spans="1:65">
      <c r="A34" s="2"/>
      <c r="B34" s="41" t="s">
        <v>54</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2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25" customHeight="1" spans="1:65">
      <c r="A36" s="4"/>
      <c r="B36" s="42" t="s">
        <v>46</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{eb133950-c4a2-43ca-b549-1b0e1e2104ad}</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d82b0e5a-9080-4ac7-b52c-faf6ea3c54d8}">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eb133950-c4a2-43ca-b549-1b0e1e2104a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95c05902-f920-4365-ad9b-0eff2d3eeb7b}">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szj</cp:lastModifiedBy>
  <dcterms:created xsi:type="dcterms:W3CDTF">2021-02-17T05:31:00Z</dcterms:created>
  <dcterms:modified xsi:type="dcterms:W3CDTF">2021-11-12T06:36:09Z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976454C42E944AC8946A7BD904EA446F</vt:lpwstr>
  </property>
  <property fmtid="{D5CDD505-2E9C-101B-9397-08002B2CF9AE}" pid="4" name="KSOProductBuildVer">
    <vt:lpwstr>2052-11.1.0.11045</vt:lpwstr>
  </property>
</Properties>
</file>