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drawings/drawing6.xml" ContentType="application/vnd.openxmlformats-officedocument.drawing+xml"/>
  <Override PartName="/xl/ctrlProps/ctrlProp8.xml" ContentType="application/vnd.ms-excel.controlproperties+xml"/>
  <Override PartName="/xl/drawings/drawing7.xml" ContentType="application/vnd.openxmlformats-officedocument.drawing+xml"/>
  <Override PartName="/xl/ctrlProps/ctrlProp9.xml" ContentType="application/vnd.ms-excel.controlproperties+xml"/>
  <Override PartName="/xl/drawings/drawing8.xml" ContentType="application/vnd.openxmlformats-officedocument.drawing+xml"/>
  <Override PartName="/xl/ctrlProps/ctrlProp10.xml" ContentType="application/vnd.ms-excel.controlproperties+xml"/>
  <Override PartName="/xl/drawings/drawing9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5340" yWindow="2595" windowWidth="12240" windowHeight="7530" activeTab="6"/>
  </bookViews>
  <sheets>
    <sheet name="辅助列-日期" sheetId="4" r:id="rId1"/>
    <sheet name="库存中进件" sheetId="2" r:id="rId2"/>
    <sheet name="库存" sheetId="1" r:id="rId3"/>
    <sheet name="日&amp;周报-初审" sheetId="3" r:id="rId4"/>
    <sheet name="日&amp;周报-终审" sheetId="16" r:id="rId5"/>
    <sheet name="日&amp;周报-复核" sheetId="17" r:id="rId6"/>
    <sheet name="日&amp;周&amp;月报-复议" sheetId="6" r:id="rId7"/>
    <sheet name="月报-初审" sheetId="8" r:id="rId8"/>
    <sheet name="月报-终审" sheetId="20" r:id="rId9"/>
    <sheet name="月报-复核" sheetId="21" r:id="rId10"/>
    <sheet name="周&amp;月报-放款" sheetId="22" r:id="rId11"/>
    <sheet name="周&amp;月报-回退率" sheetId="23" r:id="rId12"/>
    <sheet name="周&amp;月报-协商率" sheetId="24" r:id="rId13"/>
    <sheet name="月报-复议率" sheetId="25" r:id="rId14"/>
    <sheet name="process_node" sheetId="12" r:id="rId15"/>
  </sheets>
  <definedNames>
    <definedName name="_xlnm._FilterDatabase" localSheetId="14" hidden="1">process_node!$C$3:$D$42</definedName>
    <definedName name="_xlnm._FilterDatabase" localSheetId="0" hidden="1">'辅助列-日期'!$B$2:$D$38</definedName>
  </definedNames>
  <calcPr calcId="152511"/>
</workbook>
</file>

<file path=xl/calcChain.xml><?xml version="1.0" encoding="utf-8"?>
<calcChain xmlns="http://schemas.openxmlformats.org/spreadsheetml/2006/main">
  <c r="O3" i="4" l="1"/>
  <c r="P3" i="4"/>
  <c r="O2" i="4"/>
  <c r="J3" i="4"/>
  <c r="J2" i="4"/>
  <c r="I3" i="4"/>
  <c r="I2" i="4"/>
  <c r="C2" i="4"/>
  <c r="D2" i="22" l="1"/>
  <c r="E2" i="22"/>
  <c r="E28" i="22" l="1"/>
  <c r="E39" i="22"/>
  <c r="E79" i="22"/>
  <c r="E27" i="22"/>
  <c r="E38" i="22"/>
  <c r="E78" i="22"/>
  <c r="H1" i="17"/>
  <c r="J73" i="17" s="1"/>
  <c r="H1" i="6"/>
  <c r="H67" i="6" s="1"/>
  <c r="H1" i="16"/>
  <c r="J110" i="16" s="1"/>
  <c r="J47" i="17" l="1"/>
  <c r="J61" i="17"/>
  <c r="J85" i="17"/>
  <c r="J106" i="17"/>
  <c r="J109" i="17"/>
  <c r="J110" i="17"/>
  <c r="J35" i="17"/>
  <c r="J101" i="17"/>
  <c r="H64" i="6"/>
  <c r="H66" i="6"/>
  <c r="H37" i="6"/>
  <c r="J35" i="16"/>
  <c r="J101" i="16"/>
  <c r="J47" i="16"/>
  <c r="J61" i="16"/>
  <c r="J73" i="16"/>
  <c r="J85" i="16"/>
  <c r="J106" i="16"/>
  <c r="J109" i="16"/>
  <c r="H1" i="3"/>
  <c r="J35" i="3" s="1"/>
  <c r="J109" i="3" l="1"/>
  <c r="J101" i="3"/>
  <c r="J73" i="3"/>
  <c r="J47" i="3"/>
  <c r="J110" i="3"/>
  <c r="J106" i="3"/>
  <c r="J85" i="3"/>
  <c r="J61" i="3"/>
  <c r="P2" i="4" l="1"/>
  <c r="E1" i="22" s="1"/>
  <c r="D1" i="22"/>
  <c r="O1" i="22" l="1"/>
  <c r="I104" i="22" s="1"/>
  <c r="B17" i="22"/>
  <c r="D1" i="17"/>
  <c r="I109" i="17" s="1"/>
  <c r="D1" i="3"/>
  <c r="I109" i="3" s="1"/>
  <c r="D1" i="16"/>
  <c r="I109" i="16" s="1"/>
  <c r="E1" i="25" l="1"/>
  <c r="E1" i="24" l="1"/>
  <c r="H51" i="24" s="1"/>
  <c r="H52" i="25"/>
  <c r="E1" i="23"/>
  <c r="H39" i="23" s="1"/>
  <c r="D1" i="20"/>
  <c r="D1" i="21"/>
  <c r="D1" i="8"/>
  <c r="D1" i="25"/>
  <c r="B1" i="2"/>
  <c r="D1" i="24" l="1"/>
  <c r="H50" i="24" s="1"/>
  <c r="H51" i="25"/>
  <c r="D1" i="23"/>
  <c r="H38" i="23" s="1"/>
  <c r="I72" i="20"/>
  <c r="I109" i="20"/>
  <c r="I46" i="20"/>
  <c r="I45" i="20" s="1"/>
  <c r="I100" i="20"/>
  <c r="I99" i="20" s="1"/>
  <c r="C1" i="20"/>
  <c r="C1" i="21"/>
  <c r="I34" i="20"/>
  <c r="I33" i="20" s="1"/>
  <c r="I60" i="20"/>
  <c r="I84" i="20"/>
  <c r="I105" i="20"/>
  <c r="I104" i="20" s="1"/>
  <c r="I109" i="21"/>
  <c r="I105" i="21"/>
  <c r="I104" i="21" s="1"/>
  <c r="I100" i="21"/>
  <c r="I84" i="21"/>
  <c r="I72" i="21"/>
  <c r="I60" i="21"/>
  <c r="I46" i="21"/>
  <c r="I45" i="21" s="1"/>
  <c r="I34" i="21"/>
  <c r="I33" i="21" s="1"/>
  <c r="D1" i="6"/>
  <c r="G66" i="6" s="1"/>
  <c r="I105" i="8"/>
  <c r="I104" i="8" s="1"/>
  <c r="AF109" i="8"/>
  <c r="AF105" i="8"/>
  <c r="AF104" i="8" s="1"/>
  <c r="AF100" i="8"/>
  <c r="AA107" i="8" s="1"/>
  <c r="AF84" i="8"/>
  <c r="AF60" i="8"/>
  <c r="AF72" i="8"/>
  <c r="AF46" i="8"/>
  <c r="AF45" i="8" s="1"/>
  <c r="AF34" i="8"/>
  <c r="AF33" i="8" s="1"/>
  <c r="I84" i="8"/>
  <c r="I100" i="8"/>
  <c r="D107" i="8" s="1"/>
  <c r="I60" i="8"/>
  <c r="I72" i="8"/>
  <c r="I46" i="8"/>
  <c r="I45" i="8" s="1"/>
  <c r="I109" i="8"/>
  <c r="I34" i="8"/>
  <c r="I33" i="8" s="1"/>
  <c r="C1" i="8"/>
  <c r="AF108" i="8" s="1"/>
  <c r="H17" i="2"/>
  <c r="D2" i="4"/>
  <c r="K1" i="22" l="1"/>
  <c r="E1" i="3"/>
  <c r="I35" i="3" s="1"/>
  <c r="I34" i="3" s="1"/>
  <c r="I108" i="20"/>
  <c r="D107" i="20"/>
  <c r="D107" i="21"/>
  <c r="I99" i="21"/>
  <c r="I108" i="21"/>
  <c r="AF99" i="8"/>
  <c r="I99" i="8"/>
  <c r="I108" i="8"/>
  <c r="E1" i="6"/>
  <c r="G67" i="6" s="1"/>
  <c r="E1" i="17"/>
  <c r="E1" i="16"/>
  <c r="I106" i="3" l="1"/>
  <c r="I105" i="3" s="1"/>
  <c r="K2" i="22"/>
  <c r="B18" i="22" s="1"/>
  <c r="G37" i="6"/>
  <c r="G36" i="6" s="1"/>
  <c r="G64" i="6"/>
  <c r="I110" i="17"/>
  <c r="I106" i="17"/>
  <c r="I105" i="17" s="1"/>
  <c r="I85" i="17"/>
  <c r="I73" i="17"/>
  <c r="I61" i="17"/>
  <c r="I47" i="17"/>
  <c r="I46" i="17" s="1"/>
  <c r="I101" i="17"/>
  <c r="I100" i="17" s="1"/>
  <c r="I35" i="17"/>
  <c r="I34" i="17" s="1"/>
  <c r="I73" i="3"/>
  <c r="I85" i="3"/>
  <c r="I110" i="3"/>
  <c r="I61" i="3"/>
  <c r="I47" i="3"/>
  <c r="I46" i="3" s="1"/>
  <c r="I101" i="3"/>
  <c r="I100" i="3" s="1"/>
  <c r="I101" i="16"/>
  <c r="I100" i="16" s="1"/>
  <c r="I110" i="16"/>
  <c r="I85" i="16"/>
  <c r="I61" i="16"/>
  <c r="I35" i="16"/>
  <c r="I34" i="16" s="1"/>
  <c r="I106" i="16"/>
  <c r="I105" i="16" s="1"/>
  <c r="I73" i="16"/>
  <c r="I47" i="16"/>
  <c r="I46" i="16" s="1"/>
</calcChain>
</file>

<file path=xl/sharedStrings.xml><?xml version="1.0" encoding="utf-8"?>
<sst xmlns="http://schemas.openxmlformats.org/spreadsheetml/2006/main" count="1546" uniqueCount="716">
  <si>
    <t>前一个工作日</t>
    <phoneticPr fontId="22" type="noConversion"/>
  </si>
  <si>
    <t>今天</t>
    <phoneticPr fontId="22" type="noConversion"/>
  </si>
  <si>
    <t>from</t>
  </si>
  <si>
    <t xml:space="preserve">(case </t>
  </si>
  <si>
    <t xml:space="preserve">left join </t>
  </si>
  <si>
    <t>(select * from clic_sele_v.v_xg_s_data_dic b</t>
  </si>
  <si>
    <t>where b.SYSTEM_TYPE='COMMON_PRODUCT_TYPE')c</t>
  </si>
  <si>
    <t>on c.SYSTEM_ID=a.PRODUCT_TYPE</t>
  </si>
  <si>
    <t>）</t>
  </si>
  <si>
    <t xml:space="preserve">when substr(c.remark,0,3) in （'新薪贷','精英贷','新薪宜','助业贷','线下金','线下信','新薪（','助业宜','MSE'）then '城市信贷'  </t>
  </si>
  <si>
    <t>group by 日期,分类</t>
  </si>
  <si>
    <t>order by 日期</t>
  </si>
  <si>
    <t xml:space="preserve">              us2.user_name 终审,</t>
  </si>
  <si>
    <t xml:space="preserve">when substr(dic.remark,0,3) in ('线上精','线上码','新线上')   then '宜人线上'  </t>
  </si>
  <si>
    <t>else '其他'  end</t>
  </si>
  <si>
    <t xml:space="preserve">  ) 产品线,</t>
  </si>
  <si>
    <t xml:space="preserve">from </t>
  </si>
  <si>
    <t xml:space="preserve">    from </t>
  </si>
  <si>
    <t xml:space="preserve">    (select row_number() over(PARTITION BY fl.TRANSPORT_ID order by fl.flow_log_id desc) rank,</t>
  </si>
  <si>
    <t xml:space="preserve">              fl.TRANSPORT_ID,</t>
  </si>
  <si>
    <t xml:space="preserve">          from clic_sele_v.v_xg_TC_flow_log fl</t>
  </si>
  <si>
    <t xml:space="preserve">     ) a </t>
  </si>
  <si>
    <t xml:space="preserve">left join  </t>
  </si>
  <si>
    <t xml:space="preserve">              fl.TASK_OWNER,</t>
  </si>
  <si>
    <t xml:space="preserve">              fl.OPER_DATE             </t>
  </si>
  <si>
    <t>where to_date(a.APPLY_SUBMIT_TIME,'yyyy-mm-dd hh24:mi:ss')&gt;=to_date('</t>
    <phoneticPr fontId="22" type="noConversion"/>
  </si>
  <si>
    <t>00:00:00', 'yyyy-mm-dd hh24:mi:ss'))</t>
  </si>
  <si>
    <t>left join clic_sele_v.v_xg_tc_busi_decision b</t>
  </si>
  <si>
    <t>on a.DECESION_ID=b.DECESION_ID</t>
  </si>
  <si>
    <t>left join clic_sele_v.v_xg_tc_bs_department c</t>
  </si>
  <si>
    <t>on a.APPLY_DEPT_ID=c.DEPT_ID</t>
  </si>
  <si>
    <t>left join clic_sele_v.v_xg_tc_mortgagor d</t>
  </si>
  <si>
    <t>on a.TRANSPORT_ID=d.transport_id</t>
  </si>
  <si>
    <t>on a.LAST_STATUS=e.SYSTEM_ID</t>
  </si>
  <si>
    <t>left join clic_sele_v.v_xg_tc_user f</t>
  </si>
  <si>
    <t xml:space="preserve">      to_date(a.APPLY_DATE,'yyyy-mm-dd hh24:mi:ss')&lt;to_date('</t>
    <phoneticPr fontId="22" type="noConversion"/>
  </si>
  <si>
    <t>where to_date(fl.CREATE_DATE,'yyyy-mm-dd hh24:mi:ss')&gt;=to_date('</t>
    <phoneticPr fontId="22" type="noConversion"/>
  </si>
  <si>
    <t>(SELECT k.transport_id 借款编号,</t>
  </si>
  <si>
    <t xml:space="preserve">              t.APPLY_SUBMIT_TIME 进件时间,</t>
  </si>
  <si>
    <t xml:space="preserve">              us1.user_name 初审,</t>
  </si>
  <si>
    <t xml:space="preserve">              fl_1.oper_date 初审时间,</t>
  </si>
  <si>
    <t xml:space="preserve">              dic.remark 进件产品,</t>
  </si>
  <si>
    <t xml:space="preserve">              k.process_node 最终状态,</t>
  </si>
  <si>
    <t xml:space="preserve">when substr(dic.remark,0,3) in ('新薪贷','精英贷','新薪宜','助业贷','线下金','线下信','新薪（','助业宜','MSE') then '城市信贷' </t>
  </si>
  <si>
    <t xml:space="preserve">case when k.process_node in ('12-9','12-2','12-1','12-5') then '1' else '0' end  拒贷,      </t>
  </si>
  <si>
    <t xml:space="preserve"> '1' as 处理,            </t>
  </si>
  <si>
    <t>case when k2.start_time&gt;k3.start_time then '1' end 批贷2,                                            ---如门店提交反欺诈，取最终状态为批贷</t>
  </si>
  <si>
    <t>case when k2.start_time&gt;k3.start_time then '0' end 拒贷2</t>
  </si>
  <si>
    <t>(select a.rank,a.transport_id,a.status1                                                             ---取最终状态</t>
  </si>
  <si>
    <t xml:space="preserve">     ) a</t>
  </si>
  <si>
    <t xml:space="preserve">    left join</t>
  </si>
  <si>
    <t xml:space="preserve">   (select a.rank,a.transport_id,a.status2                                                               ---非冻结和放弃的最终状态</t>
  </si>
  <si>
    <t xml:space="preserve">              fl.PROCESS_NODE   as status2             </t>
  </si>
  <si>
    <t>(select a.rank,a.transport_id,a.TASK_OWNER,a.oper_date                                                   ---对应 初审人 flow_log_id、姓名</t>
  </si>
  <si>
    <t>left join (select a.rank,a.transport_id,a.start_time                                                               ---取反欺诈时间</t>
  </si>
  <si>
    <t xml:space="preserve">              fl.START_TIME              </t>
  </si>
  <si>
    <t xml:space="preserve">            to_date(fl.CREATE_DATE,'yyyy-mm-dd hh24:mi:ss')&lt;to_date('</t>
    <phoneticPr fontId="22" type="noConversion"/>
  </si>
  <si>
    <t xml:space="preserve">          where fl.PROCESS_NODE='2-0' and </t>
    <phoneticPr fontId="22" type="noConversion"/>
  </si>
  <si>
    <t xml:space="preserve">) k3 on k3.transport_id=k2.transport_id        </t>
  </si>
  <si>
    <t xml:space="preserve">            to_date(fl.CREATE_DATE,'yyyy-mm-dd hh24:mi:ss')&gt;=to_date('</t>
    <phoneticPr fontId="22" type="noConversion"/>
  </si>
  <si>
    <t xml:space="preserve">              fl_1.TASK_OWNER 初审编号,</t>
    <phoneticPr fontId="22" type="noConversion"/>
  </si>
  <si>
    <t xml:space="preserve">when substr(dic.remark,0,3) in ('线上瞬','瞬时贷')   then 'k计划'               </t>
    <phoneticPr fontId="22" type="noConversion"/>
  </si>
  <si>
    <t xml:space="preserve">          to_date(fl3.CREATE_DATE,'yyyy-mm-dd hh24:mi:ss')&lt;to_date('</t>
    <phoneticPr fontId="22" type="noConversion"/>
  </si>
  <si>
    <t xml:space="preserve">          to_date(fl3.CREATE_DATE,'yyyy-mm-dd hh24:mi:ss')&gt;=to_date('</t>
    <phoneticPr fontId="22" type="noConversion"/>
  </si>
  <si>
    <t>(select a.rank,a.transport_id,a.TASK_OWNER,a.oper_date                                                   ---对应 终审人 flow_log_id、姓名</t>
    <phoneticPr fontId="22" type="noConversion"/>
  </si>
  <si>
    <t>处理量</t>
    <phoneticPr fontId="22" type="noConversion"/>
  </si>
  <si>
    <t>日</t>
    <phoneticPr fontId="22" type="noConversion"/>
  </si>
  <si>
    <t>月</t>
    <phoneticPr fontId="22" type="noConversion"/>
  </si>
  <si>
    <t>周</t>
    <phoneticPr fontId="22" type="noConversion"/>
  </si>
  <si>
    <t xml:space="preserve"> 00:00:00', 'yyyy-mm-dd hh24:mi:ss') and</t>
  </si>
  <si>
    <t>00:00:00', 'yyyy-mm-dd hh24:mi:ss') and</t>
  </si>
  <si>
    <r>
      <t xml:space="preserve">     where rank=1) </t>
    </r>
    <r>
      <rPr>
        <sz val="9"/>
        <color rgb="FFFF0000"/>
        <rFont val="微软雅黑"/>
        <family val="2"/>
        <charset val="134"/>
      </rPr>
      <t>c</t>
    </r>
    <phoneticPr fontId="22" type="noConversion"/>
  </si>
  <si>
    <r>
      <t xml:space="preserve">     on b.transport_id=c.transport_id     ) </t>
    </r>
    <r>
      <rPr>
        <sz val="9"/>
        <color rgb="FFFF0000"/>
        <rFont val="微软雅黑"/>
        <family val="2"/>
        <charset val="134"/>
      </rPr>
      <t xml:space="preserve">k   </t>
    </r>
    <r>
      <rPr>
        <sz val="9"/>
        <color theme="1"/>
        <rFont val="微软雅黑"/>
        <family val="2"/>
        <charset val="134"/>
      </rPr>
      <t xml:space="preserve">                                                                       </t>
    </r>
    <phoneticPr fontId="22" type="noConversion"/>
  </si>
  <si>
    <r>
      <t xml:space="preserve">     where rank=1) </t>
    </r>
    <r>
      <rPr>
        <sz val="9"/>
        <color rgb="FFFF0000"/>
        <rFont val="微软雅黑"/>
        <family val="2"/>
        <charset val="134"/>
      </rPr>
      <t xml:space="preserve">fl_2 </t>
    </r>
    <r>
      <rPr>
        <sz val="9"/>
        <color theme="1"/>
        <rFont val="微软雅黑"/>
        <family val="2"/>
        <charset val="134"/>
      </rPr>
      <t>on k.transport_id=fl_2.transport_id</t>
    </r>
    <phoneticPr fontId="22" type="noConversion"/>
  </si>
  <si>
    <r>
      <t xml:space="preserve">     where rank=1) </t>
    </r>
    <r>
      <rPr>
        <sz val="9"/>
        <color rgb="FFFF0000"/>
        <rFont val="微软雅黑"/>
        <family val="2"/>
        <charset val="134"/>
      </rPr>
      <t>fl_1</t>
    </r>
    <r>
      <rPr>
        <sz val="9"/>
        <color theme="1"/>
        <rFont val="微软雅黑"/>
        <family val="2"/>
        <charset val="134"/>
      </rPr>
      <t xml:space="preserve"> on k.transport_id=fl_1.transport_id</t>
    </r>
    <phoneticPr fontId="22" type="noConversion"/>
  </si>
  <si>
    <r>
      <t xml:space="preserve">left join clic_sele_v.v_xg_tc_user        </t>
    </r>
    <r>
      <rPr>
        <sz val="9"/>
        <color rgb="FFFF0000"/>
        <rFont val="微软雅黑"/>
        <family val="2"/>
        <charset val="134"/>
      </rPr>
      <t>us1</t>
    </r>
    <r>
      <rPr>
        <sz val="9"/>
        <color theme="1"/>
        <rFont val="微软雅黑"/>
        <family val="2"/>
        <charset val="134"/>
      </rPr>
      <t xml:space="preserve">       on    us1.user_code   = fl_1.TASK_OWNER    </t>
    </r>
    <phoneticPr fontId="22" type="noConversion"/>
  </si>
  <si>
    <r>
      <t xml:space="preserve">left join clic_sele_v.v_xg_tc_bs_transport </t>
    </r>
    <r>
      <rPr>
        <sz val="9"/>
        <color rgb="FFFF0000"/>
        <rFont val="微软雅黑"/>
        <family val="2"/>
        <charset val="134"/>
      </rPr>
      <t xml:space="preserve">t  </t>
    </r>
    <r>
      <rPr>
        <sz val="9"/>
        <color theme="1"/>
        <rFont val="微软雅黑"/>
        <family val="2"/>
        <charset val="134"/>
      </rPr>
      <t xml:space="preserve">        on    t.TRANSPORT_ID=k.transport_id                            ---产品码、名称</t>
    </r>
    <phoneticPr fontId="22" type="noConversion"/>
  </si>
  <si>
    <r>
      <t xml:space="preserve">left join clic_sele_v.v_xg_s_data_dic      </t>
    </r>
    <r>
      <rPr>
        <sz val="9"/>
        <color rgb="FFFF0000"/>
        <rFont val="微软雅黑"/>
        <family val="2"/>
        <charset val="134"/>
      </rPr>
      <t>dic</t>
    </r>
    <r>
      <rPr>
        <sz val="9"/>
        <color theme="1"/>
        <rFont val="微软雅黑"/>
        <family val="2"/>
        <charset val="134"/>
      </rPr>
      <t xml:space="preserve">        on    dic.SYSTEM_ID=t.PRODUCT_TYPE       and  dic.SYSTEM_TYPE='COMMON_PRODUCT_TYPE'</t>
    </r>
    <phoneticPr fontId="22" type="noConversion"/>
  </si>
  <si>
    <r>
      <t xml:space="preserve">          where fl.PROCESS_NODE=</t>
    </r>
    <r>
      <rPr>
        <sz val="9"/>
        <color rgb="FFFF0000"/>
        <rFont val="微软雅黑"/>
        <family val="2"/>
        <charset val="134"/>
      </rPr>
      <t xml:space="preserve">'1-0' </t>
    </r>
    <r>
      <rPr>
        <sz val="9"/>
        <color theme="1"/>
        <rFont val="微软雅黑"/>
        <family val="2"/>
        <charset val="134"/>
      </rPr>
      <t xml:space="preserve"> and</t>
    </r>
    <phoneticPr fontId="22" type="noConversion"/>
  </si>
  <si>
    <r>
      <t xml:space="preserve">     where rank=1) </t>
    </r>
    <r>
      <rPr>
        <sz val="9"/>
        <color rgb="FFFF0000"/>
        <rFont val="微软雅黑"/>
        <family val="2"/>
        <charset val="134"/>
      </rPr>
      <t>k2</t>
    </r>
    <r>
      <rPr>
        <sz val="9"/>
        <color theme="1"/>
        <rFont val="微软雅黑"/>
        <family val="2"/>
        <charset val="134"/>
      </rPr>
      <t xml:space="preserve">   on k2.transport_id=k.transport_id</t>
    </r>
    <phoneticPr fontId="22" type="noConversion"/>
  </si>
  <si>
    <r>
      <t xml:space="preserve">left join (select fl3.TRANSPORT_ID,fl3.start_time from clic_sele_v.v_xg_TC_flow_log fl3 where fl3.PROCESS_NODE in </t>
    </r>
    <r>
      <rPr>
        <sz val="9"/>
        <color rgb="FFFF0000"/>
        <rFont val="微软雅黑"/>
        <family val="2"/>
        <charset val="134"/>
      </rPr>
      <t xml:space="preserve">('11-2','11-1') </t>
    </r>
    <r>
      <rPr>
        <sz val="9"/>
        <color theme="1"/>
        <rFont val="微软雅黑"/>
        <family val="2"/>
        <charset val="134"/>
      </rPr>
      <t xml:space="preserve">and fl3.STATUS=1 and </t>
    </r>
    <phoneticPr fontId="22" type="noConversion"/>
  </si>
  <si>
    <t>'19-4'</t>
  </si>
  <si>
    <t>'12-9'</t>
  </si>
  <si>
    <t>'12-6'</t>
  </si>
  <si>
    <t>'12-5'</t>
  </si>
  <si>
    <t>'11-1'</t>
  </si>
  <si>
    <t>'16-2'</t>
  </si>
  <si>
    <t>'16-1'</t>
  </si>
  <si>
    <t>'11-2'</t>
  </si>
  <si>
    <t>'13-1'</t>
  </si>
  <si>
    <t>'20-1'</t>
  </si>
  <si>
    <t>'14-2'</t>
  </si>
  <si>
    <t>'14-5'</t>
  </si>
  <si>
    <t>'14-3'</t>
  </si>
  <si>
    <t>'16-3'</t>
  </si>
  <si>
    <t>'12-11'</t>
  </si>
  <si>
    <t>'14-4'</t>
  </si>
  <si>
    <t>'9-4'</t>
  </si>
  <si>
    <t>'4-0'</t>
  </si>
  <si>
    <t>'3-3'</t>
  </si>
  <si>
    <t>'6-1'</t>
  </si>
  <si>
    <t>'4-1'</t>
  </si>
  <si>
    <t>'6-0'</t>
  </si>
  <si>
    <t>'3-2'</t>
  </si>
  <si>
    <t>'9-1'</t>
  </si>
  <si>
    <t>'9-2'</t>
  </si>
  <si>
    <t>'9-3'</t>
  </si>
  <si>
    <t>'19-5'</t>
  </si>
  <si>
    <t>'4-2'</t>
  </si>
  <si>
    <t>'15-1'</t>
  </si>
  <si>
    <t>'12-3'</t>
  </si>
  <si>
    <t>'12-2'</t>
  </si>
  <si>
    <t>'12-1'</t>
  </si>
  <si>
    <t>'3-0'</t>
  </si>
  <si>
    <t>'3-1'</t>
  </si>
  <si>
    <t>'14-1'</t>
  </si>
  <si>
    <t>'4-3'</t>
  </si>
  <si>
    <t>'7-1'</t>
  </si>
  <si>
    <t>'7-0'</t>
  </si>
  <si>
    <t>等待签订合同</t>
  </si>
  <si>
    <t>等待放款</t>
  </si>
  <si>
    <t>完成放款</t>
  </si>
  <si>
    <t>等待有条件签订合同</t>
  </si>
  <si>
    <t>合同签订完毕</t>
  </si>
  <si>
    <t>投标中</t>
  </si>
  <si>
    <t>等待客户确认</t>
  </si>
  <si>
    <t>拒绝放款</t>
  </si>
  <si>
    <t>审核通过</t>
  </si>
  <si>
    <t>客户放弃-调额调期</t>
  </si>
  <si>
    <t>流标</t>
  </si>
  <si>
    <t>初审拒贷</t>
  </si>
  <si>
    <t>审核拒贷</t>
  </si>
  <si>
    <t>风险事件处理拒贷</t>
  </si>
  <si>
    <t>欺诈拒贷</t>
  </si>
  <si>
    <t>黑名单自动拒贷</t>
  </si>
  <si>
    <t>等待补充信息</t>
  </si>
  <si>
    <t>等待补充共同借款人</t>
  </si>
  <si>
    <t>FICO拒贷</t>
  </si>
  <si>
    <t>评分拒贷</t>
  </si>
  <si>
    <t>拒贷转产品</t>
  </si>
  <si>
    <t>等待变更方案</t>
  </si>
  <si>
    <t>人行拒贷</t>
  </si>
  <si>
    <t>等待更换共同借款人</t>
  </si>
  <si>
    <t>客户放弃</t>
  </si>
  <si>
    <t>冻结</t>
  </si>
  <si>
    <t>正在终审</t>
  </si>
  <si>
    <t>正在终审复核</t>
  </si>
  <si>
    <t>等待实地征信</t>
  </si>
  <si>
    <t>进件等待终审</t>
  </si>
  <si>
    <t>打回等待终审</t>
  </si>
  <si>
    <t>终审复议等待处理</t>
  </si>
  <si>
    <t>进件等待终审复核</t>
  </si>
  <si>
    <t>终审复议正在处理</t>
  </si>
  <si>
    <t>实地征信报告返回等待终审</t>
  </si>
  <si>
    <t>打回等待终审复核</t>
  </si>
  <si>
    <t>实地征信报告返回等待终审复核</t>
  </si>
  <si>
    <t>终审复议等待终审协商</t>
  </si>
  <si>
    <t>终审复议正在终审协商</t>
  </si>
  <si>
    <t>(select a.TRANSPORT_ID,d.MORTGAGOR_NAME,i.remark as product,e.REMARK as sqzt,k.REMARK as node,a.APPLY_DATE,c.DEPT_NAME,</t>
  </si>
  <si>
    <t>left join(select * from clic_sele_v.v_xg_s_data_dic</t>
  </si>
  <si>
    <t>where SYSTEM_TYPE='COMMON_STATUS_CATEGORY_DETAIL') e</t>
  </si>
  <si>
    <t>on a.FUYI_TASK_OWNER=f.USER_CODE</t>
  </si>
  <si>
    <t>where SYSTEM_TYPE='COMMON_PASS')h</t>
  </si>
  <si>
    <t>on h.system_id=b.INSPECTION_RESULT</t>
  </si>
  <si>
    <t>where SYSTEM_TYPE='COMMON_PRODUCT_TYPE')i</t>
  </si>
  <si>
    <t>where SYSTEM_TYPE='COMMON_NOPASS_STATUS')j</t>
  </si>
  <si>
    <t>on j.system_id=b.UNPASSED_RESULT</t>
  </si>
  <si>
    <t>where SYSTEM_TYPE='COMMON_STATUS_CATEGORY_DETAIL') k</t>
  </si>
  <si>
    <t>on g.PROCESS_NODE=k.SYSTEM_ID</t>
  </si>
  <si>
    <t>left join(select a.TRANSPORT_ID,e.remark as sqzt2,a.APPLY_DATE</t>
  </si>
  <si>
    <t>from  clic_sele_v.v_xg_tc_appeal a</t>
  </si>
  <si>
    <t>from（select  TRANSPORT_ID,product,sqzt,newnode,</t>
  </si>
  <si>
    <t>USER_NAME,jg1,jg2 ,APPLY_DATE,INSPECTION_TIME,fyse,</t>
  </si>
  <si>
    <t>case when jg1 in ('通过','有条件通过') then '1'else '0'end fytg,</t>
  </si>
  <si>
    <t>case when jg1 in ('不通过') then '1'else '0'end fyjj,</t>
  </si>
  <si>
    <t>case when newnode in ('人行拒贷','FICO拒贷','进件不符拒贷','评分拒贷','初审拒贷','审核拒贷','黑名单自动拒贷','风险事件处理拒贷','欺诈拒贷') then '1'else '0'end zzjj,</t>
  </si>
  <si>
    <t>case when newnode in ('等待签订合同','等待有条件签订合同','等待放款','完成放款','合同签订完毕') then '1'else '0'end zztg,</t>
  </si>
  <si>
    <t>(case when sqzt in ('人行拒贷','FICO拒贷','进件不符拒贷','评分拒贷') then '系统拒绝'</t>
  </si>
  <si>
    <t xml:space="preserve">     when sqzt in ('初审拒贷','审核拒贷') then '审核拒绝'</t>
  </si>
  <si>
    <t xml:space="preserve">     when  sqzt in ('等待签订合同','等待有条件签订合同','等待实地征信') then '审核通过'</t>
  </si>
  <si>
    <t>f.USER_NAME,b.INSPECTION_TIME,h.remark as jg1,j.remark as jg2,ap.sqzt2,case when ap.sqzt2 is not null then ap.sqzt2 else k.REMARK end as newnode,</t>
  </si>
  <si>
    <t>case when ap.sqzt2 is not null then '1' else '0' end as fyse</t>
  </si>
  <si>
    <t xml:space="preserve">left join (select a.transport_id,a.PROCESS_NODE                                                                                                   </t>
  </si>
  <si>
    <t xml:space="preserve">    from                                       </t>
  </si>
  <si>
    <t xml:space="preserve">    (select row_number() over(PARTITION BY fl.TRANSPORT_ID order by fl.flow_log_id desc) rank,                                      </t>
  </si>
  <si>
    <t xml:space="preserve">              fl.TRANSPORT_ID,                                      </t>
  </si>
  <si>
    <t xml:space="preserve">              fl.PROCESS_NODE                                                  </t>
  </si>
  <si>
    <t xml:space="preserve">          from clic_sele_v.v_xg_TC_flow_log fl                                      </t>
  </si>
  <si>
    <t xml:space="preserve">     ) a                                       </t>
  </si>
  <si>
    <t xml:space="preserve">     where rank=1) g</t>
  </si>
  <si>
    <t xml:space="preserve">     on g.transport_id=a.transport_id</t>
  </si>
  <si>
    <t>left join clic_sele_v.v_xg_tc_bs_transport t</t>
  </si>
  <si>
    <t>on t.transport_id=a.transport_id</t>
  </si>
  <si>
    <t>on i.system_id=t.PRODUCT_TYPE</t>
  </si>
  <si>
    <t xml:space="preserve">on a.FUYI_TASK_OWNER=f.USER_CODE </t>
  </si>
  <si>
    <t>on ap.transport_id=a.TRANSPORT_ID and ap.APPLY_DATE&gt;a.APPLY_DATE</t>
  </si>
  <si>
    <t>order by a.APPLY_DATE desc))</t>
  </si>
  <si>
    <t>group by user_name,type</t>
  </si>
  <si>
    <t>where to_date(a.APPLY_DATE,'yyyy-mm-dd hh24:mi:ss')&gt;=to_date('</t>
    <phoneticPr fontId="22" type="noConversion"/>
  </si>
  <si>
    <t>where  to_date(fl.CREATE_DATE,'yyyy-mm-dd hh24:mi:ss')&gt;=to_date('</t>
    <phoneticPr fontId="22" type="noConversion"/>
  </si>
  <si>
    <t xml:space="preserve">00:00:00',  'yyyy-mm-dd hh24:mi:ss') </t>
  </si>
  <si>
    <t xml:space="preserve">and to_date(fl.CREATE_DATE,'yyyy-mm-dd hh24:mi:ss')&lt;to_date('                                                 </t>
    <phoneticPr fontId="22" type="noConversion"/>
  </si>
  <si>
    <t>where to_date(a.APPLY_DATE,'yyyy-mm-dd hh24:mi:ss')&lt;to_date('</t>
    <phoneticPr fontId="22" type="noConversion"/>
  </si>
  <si>
    <r>
      <t>select user_name as 复议审核人,type as 复议申请时状态,sum(fytg) as 复议通过,sum(fyjj) as 复议拒绝,sum(zztg) as 最终通过,sum(zzjj) as 最终拒绝,sum(fyse) as 二次复议量,</t>
    </r>
    <r>
      <rPr>
        <sz val="9"/>
        <color theme="1"/>
        <rFont val="微软雅黑"/>
        <family val="2"/>
        <charset val="134"/>
      </rPr>
      <t>count(transport_id)</t>
    </r>
    <r>
      <rPr>
        <sz val="9"/>
        <color theme="1"/>
        <rFont val="微软雅黑"/>
        <family val="2"/>
        <charset val="134"/>
      </rPr>
      <t xml:space="preserve"> as 处理量</t>
    </r>
    <phoneticPr fontId="22" type="noConversion"/>
  </si>
  <si>
    <t>where user_name is not null</t>
    <phoneticPr fontId="22" type="noConversion"/>
  </si>
  <si>
    <t xml:space="preserve">       </t>
    <phoneticPr fontId="22" type="noConversion"/>
  </si>
  <si>
    <t xml:space="preserve">              fl.PROCESS_NODE as status1             </t>
    <phoneticPr fontId="22" type="noConversion"/>
  </si>
  <si>
    <t xml:space="preserve">(  select  b.transport_id,( case when b.status1 in (  '12-3', '15-1','14-1','12-2','12-1','15-3' )  then  nvl(c.status2,b.status1) else b.status1 end ) as  process_node </t>
    <phoneticPr fontId="22" type="noConversion"/>
  </si>
  <si>
    <t>风险事件冻结</t>
  </si>
  <si>
    <t>select 日期,分类,count（transport_id）</t>
  </si>
  <si>
    <t>from（select a.TRANSPORT_ID,substr(c.remark,0,3),substr(a.APPLY_SUBMIT_TIME,0,10) as 日期,</t>
  </si>
  <si>
    <t xml:space="preserve">          where fl.PROCESS_NODE in('4-0' )and </t>
    <phoneticPr fontId="22" type="noConversion"/>
  </si>
  <si>
    <t>(select a.rank,a.transport_id,a.TASK_OWNER,a.oper_date                                                   ---对应 复核人 flow_log_id、姓名</t>
    <phoneticPr fontId="22" type="noConversion"/>
  </si>
  <si>
    <t xml:space="preserve">          where fl.PROCESS_NODE in('3-0')and </t>
    <phoneticPr fontId="22" type="noConversion"/>
  </si>
  <si>
    <t>and  to_date(nvl(fl_3.OPER_DATE,nvl(fl_2.OPER_DATE,fl_1.OPER_DATE)),'yyyy-mm-dd hh24:mi:ss')&gt;=to_date('</t>
  </si>
  <si>
    <t xml:space="preserve">where t.APPLY_SUBMIT_TIME&gt;'2015-10-01' </t>
    <phoneticPr fontId="22" type="noConversion"/>
  </si>
  <si>
    <r>
      <t xml:space="preserve">     where rank=1) </t>
    </r>
    <r>
      <rPr>
        <sz val="9"/>
        <color rgb="FFFF0000"/>
        <rFont val="微软雅黑"/>
        <family val="2"/>
        <charset val="134"/>
      </rPr>
      <t xml:space="preserve">fl_3 </t>
    </r>
    <r>
      <rPr>
        <sz val="9"/>
        <color theme="1"/>
        <rFont val="微软雅黑"/>
        <family val="2"/>
        <charset val="134"/>
      </rPr>
      <t>on k.transport_id=fl_3.transport_id</t>
    </r>
    <phoneticPr fontId="22" type="noConversion"/>
  </si>
  <si>
    <t>（select p.借款编号,p.进件时间,p.初审,p.初审编号,p.初审时间,p.产品线,p.处理,nvl(p.批贷2,p.批贷) 批贷,nvl(p.拒贷2,p.拒贷) 拒贷,进件产品</t>
    <phoneticPr fontId="22" type="noConversion"/>
  </si>
  <si>
    <r>
      <t xml:space="preserve">) </t>
    </r>
    <r>
      <rPr>
        <sz val="9"/>
        <color rgb="FFFF0000"/>
        <rFont val="微软雅黑"/>
        <family val="2"/>
        <charset val="134"/>
      </rPr>
      <t>p</t>
    </r>
    <r>
      <rPr>
        <sz val="9"/>
        <rFont val="微软雅黑"/>
        <family val="2"/>
        <charset val="134"/>
      </rPr>
      <t>）</t>
    </r>
    <phoneticPr fontId="22" type="noConversion"/>
  </si>
  <si>
    <t>group by 产品线,初审,初审编号</t>
    <phoneticPr fontId="22" type="noConversion"/>
  </si>
  <si>
    <t>order by 产品线</t>
    <phoneticPr fontId="22" type="noConversion"/>
  </si>
  <si>
    <t>日</t>
    <phoneticPr fontId="22" type="noConversion"/>
  </si>
  <si>
    <t>月</t>
    <phoneticPr fontId="22" type="noConversion"/>
  </si>
  <si>
    <t>日期轴</t>
    <phoneticPr fontId="22" type="noConversion"/>
  </si>
  <si>
    <t xml:space="preserve"> 00:00:00', 'yyyy-mm-dd hh24:mi:ss') and</t>
    <phoneticPr fontId="22" type="noConversion"/>
  </si>
  <si>
    <t>',  'yyyy-mm-dd hh24:mi:ss')</t>
  </si>
  <si>
    <t xml:space="preserve">', 'yyyy-mm-dd hh24:mi:ss') </t>
  </si>
  <si>
    <t>', 'yyyy-mm-dd hh24:mi:ss')</t>
  </si>
  <si>
    <t>截止时间</t>
    <phoneticPr fontId="22" type="noConversion"/>
  </si>
  <si>
    <t>截止时间</t>
    <phoneticPr fontId="22" type="noConversion"/>
  </si>
  <si>
    <t xml:space="preserve"> 00:00:00</t>
  </si>
  <si>
    <t xml:space="preserve"> 00:00:00</t>
    <phoneticPr fontId="22" type="noConversion"/>
  </si>
  <si>
    <r>
      <t xml:space="preserve">              fl_2</t>
    </r>
    <r>
      <rPr>
        <sz val="9"/>
        <color theme="1"/>
        <rFont val="微软雅黑"/>
        <family val="2"/>
        <charset val="134"/>
      </rPr>
      <t>.TASK_OWNER 终审编号,</t>
    </r>
    <phoneticPr fontId="22" type="noConversion"/>
  </si>
  <si>
    <r>
      <t xml:space="preserve">              us2</t>
    </r>
    <r>
      <rPr>
        <sz val="9"/>
        <color theme="1"/>
        <rFont val="微软雅黑"/>
        <family val="2"/>
        <charset val="134"/>
      </rPr>
      <t>.user_name 终审,</t>
    </r>
    <phoneticPr fontId="22" type="noConversion"/>
  </si>
  <si>
    <r>
      <t xml:space="preserve">              fl_2</t>
    </r>
    <r>
      <rPr>
        <sz val="9"/>
        <color theme="1"/>
        <rFont val="微软雅黑"/>
        <family val="2"/>
        <charset val="134"/>
      </rPr>
      <t>.oper_date 终审时间,</t>
    </r>
    <phoneticPr fontId="22" type="noConversion"/>
  </si>
  <si>
    <t>（select p.借款编号,p.进件时间,p.终审,p.终审编号,p.终审时间,p.产品线,p.处理,nvl(p.批贷2,p.批贷) 批贷,nvl(p.拒贷2,p.拒贷) 拒贷,进件产品</t>
    <phoneticPr fontId="22" type="noConversion"/>
  </si>
  <si>
    <t>group by 产品线,终审,终审编号</t>
    <phoneticPr fontId="22" type="noConversion"/>
  </si>
  <si>
    <t xml:space="preserve"> 17:30:00</t>
    <phoneticPr fontId="22" type="noConversion"/>
  </si>
  <si>
    <r>
      <t xml:space="preserve">left join clic_sele_v.v_xg_tc_user        </t>
    </r>
    <r>
      <rPr>
        <sz val="9"/>
        <color rgb="FFFF0000"/>
        <rFont val="微软雅黑"/>
        <family val="2"/>
        <charset val="134"/>
      </rPr>
      <t>us2</t>
    </r>
    <r>
      <rPr>
        <sz val="9"/>
        <color theme="1"/>
        <rFont val="微软雅黑"/>
        <family val="2"/>
        <charset val="134"/>
      </rPr>
      <t xml:space="preserve">       on    us2.user_code   = fl_2.TASK_OWNER    </t>
    </r>
    <phoneticPr fontId="22" type="noConversion"/>
  </si>
  <si>
    <r>
      <t xml:space="preserve">left join clic_sele_v.v_xg_tc_user        </t>
    </r>
    <r>
      <rPr>
        <sz val="9"/>
        <color rgb="FFFF0000"/>
        <rFont val="微软雅黑"/>
        <family val="2"/>
        <charset val="134"/>
      </rPr>
      <t>us3</t>
    </r>
    <r>
      <rPr>
        <sz val="9"/>
        <color theme="1"/>
        <rFont val="微软雅黑"/>
        <family val="2"/>
        <charset val="134"/>
      </rPr>
      <t xml:space="preserve">       on    us3.user_code   = fl_3.TASK_OWNER    </t>
    </r>
    <phoneticPr fontId="22" type="noConversion"/>
  </si>
  <si>
    <t>日期轴</t>
    <phoneticPr fontId="22" type="noConversion"/>
  </si>
  <si>
    <t xml:space="preserve">',  'yyyy-mm-dd hh24:mi:ss')        </t>
  </si>
  <si>
    <t>',  'yyyy-mm-dd hh24:mi:ss'))ap</t>
  </si>
  <si>
    <t>', 'yyyy-mm-dd hh24:mi:ss') and</t>
  </si>
  <si>
    <r>
      <t xml:space="preserve">              us3</t>
    </r>
    <r>
      <rPr>
        <sz val="9"/>
        <color theme="1"/>
        <rFont val="微软雅黑"/>
        <family val="2"/>
        <charset val="134"/>
      </rPr>
      <t>.user_name 复核,</t>
    </r>
    <phoneticPr fontId="22" type="noConversion"/>
  </si>
  <si>
    <r>
      <t xml:space="preserve">              fl_3</t>
    </r>
    <r>
      <rPr>
        <sz val="9"/>
        <color theme="1"/>
        <rFont val="微软雅黑"/>
        <family val="2"/>
        <charset val="134"/>
      </rPr>
      <t>.oper_date 复核时间,</t>
    </r>
    <phoneticPr fontId="22" type="noConversion"/>
  </si>
  <si>
    <r>
      <t xml:space="preserve">              fl_3</t>
    </r>
    <r>
      <rPr>
        <sz val="9"/>
        <color theme="1"/>
        <rFont val="微软雅黑"/>
        <family val="2"/>
        <charset val="134"/>
      </rPr>
      <t>.TASK_OWNER 复核编号,</t>
    </r>
    <phoneticPr fontId="22" type="noConversion"/>
  </si>
  <si>
    <t>group by 产品线,复核,复核编号</t>
    <phoneticPr fontId="22" type="noConversion"/>
  </si>
  <si>
    <t>select p.借款编号,p.进件时间,p.初审,p.初审编号,p.初审时间,p.产品线,p.处理,nvl(p.批贷2,p.批贷) 批贷,nvl(p.拒贷2,p.拒贷) 拒贷,进件产品</t>
    <phoneticPr fontId="22" type="noConversion"/>
  </si>
  <si>
    <r>
      <t xml:space="preserve">) </t>
    </r>
    <r>
      <rPr>
        <sz val="9"/>
        <color rgb="FFFF0000"/>
        <rFont val="微软雅黑"/>
        <family val="2"/>
        <charset val="134"/>
      </rPr>
      <t>p</t>
    </r>
    <phoneticPr fontId="22" type="noConversion"/>
  </si>
  <si>
    <t>周</t>
    <phoneticPr fontId="22" type="noConversion"/>
  </si>
  <si>
    <t>(select a.rank,a.transport_id,a.status1                                                             ---取最终状态</t>
    <phoneticPr fontId="22" type="noConversion"/>
  </si>
  <si>
    <t>where t.APPLY_SUBMIT_TIME&gt;'</t>
    <phoneticPr fontId="22" type="noConversion"/>
  </si>
  <si>
    <t xml:space="preserve">' </t>
  </si>
  <si>
    <t>and  to_date(nvl(fl_3.OPER_DATE,fl_2.OPER_DATE),'yyyy-mm-dd hh24:mi:ss')&gt;=to_date('</t>
    <phoneticPr fontId="22" type="noConversion"/>
  </si>
  <si>
    <t>select p.借款编号,p.进件时间,p.终审,p.终审编号,p.终审时间,p.产品线,p.处理,nvl(p.批贷2,p.批贷) 批贷,nvl(p.拒贷2,p.拒贷) 拒贷,进件产品</t>
  </si>
  <si>
    <t xml:space="preserve">              fl_2.oper_date 终审时间,</t>
  </si>
  <si>
    <t xml:space="preserve">              fl_2.TASK_OWNER 终审编号,</t>
  </si>
  <si>
    <t xml:space="preserve">              us3.user_name 复核,</t>
  </si>
  <si>
    <t xml:space="preserve">              fl_3.oper_date 复核时间,</t>
  </si>
  <si>
    <t xml:space="preserve">              fl_3.TASK_OWNER 复核编号,</t>
  </si>
  <si>
    <t>and  to_date(fl_3.OPER_DATE,'yyyy-mm-dd hh24:mi:ss')&gt;=to_date('</t>
    <phoneticPr fontId="22" type="noConversion"/>
  </si>
  <si>
    <r>
      <t xml:space="preserve">) </t>
    </r>
    <r>
      <rPr>
        <sz val="9"/>
        <color rgb="FFFF0000"/>
        <rFont val="微软雅黑"/>
        <family val="2"/>
        <charset val="134"/>
      </rPr>
      <t>k3</t>
    </r>
    <r>
      <rPr>
        <sz val="9"/>
        <color theme="1"/>
        <rFont val="微软雅黑"/>
        <family val="2"/>
        <charset val="134"/>
      </rPr>
      <t xml:space="preserve"> on k3.transport_id=k2.transport_id        </t>
    </r>
    <phoneticPr fontId="22" type="noConversion"/>
  </si>
  <si>
    <r>
      <t xml:space="preserve">) </t>
    </r>
    <r>
      <rPr>
        <sz val="9"/>
        <color rgb="FFFF0000"/>
        <rFont val="微软雅黑"/>
        <family val="2"/>
        <charset val="134"/>
      </rPr>
      <t xml:space="preserve">k3 </t>
    </r>
    <r>
      <rPr>
        <sz val="9"/>
        <color theme="1"/>
        <rFont val="微软雅黑"/>
        <family val="2"/>
        <charset val="134"/>
      </rPr>
      <t xml:space="preserve">on k3.transport_id=k2.transport_id        </t>
    </r>
    <phoneticPr fontId="22" type="noConversion"/>
  </si>
  <si>
    <r>
      <t>)</t>
    </r>
    <r>
      <rPr>
        <sz val="9"/>
        <color rgb="FFFF0000"/>
        <rFont val="微软雅黑"/>
        <family val="2"/>
        <charset val="134"/>
      </rPr>
      <t xml:space="preserve"> k3 </t>
    </r>
    <r>
      <rPr>
        <sz val="9"/>
        <color theme="1"/>
        <rFont val="微软雅黑"/>
        <family val="2"/>
        <charset val="134"/>
      </rPr>
      <t xml:space="preserve">on k3.transport_id=k2.transport_id        </t>
    </r>
    <phoneticPr fontId="22" type="noConversion"/>
  </si>
  <si>
    <t>and to_date(nvl(fl_3.OPER_DATE,nvl(fl_2.OPER_DATE,fl_1.OPER_DATE)),'yyyy-mm-dd hh24:mi:ss')&lt;to_date('</t>
    <phoneticPr fontId="22" type="noConversion"/>
  </si>
  <si>
    <t>and to_date(nvl(fl_3.OPER_DATE,fl_2.OPER_DATE),'yyyy-mm-dd hh24:mi:ss')&lt;to_date('</t>
    <phoneticPr fontId="22" type="noConversion"/>
  </si>
  <si>
    <t>and to_date(fl_3.OPER_DATE,'yyyy-mm-dd hh24:mi:ss')&lt;to_date('</t>
    <phoneticPr fontId="22" type="noConversion"/>
  </si>
  <si>
    <t>and  to_date(fl_1.OPER_DATE,'yyyy-mm-dd hh24:mi:ss')&gt;=to_date('</t>
    <phoneticPr fontId="22" type="noConversion"/>
  </si>
  <si>
    <t>and to_date(fl_1.OPER_DATE,'yyyy-mm-dd hh24:mi:ss')&lt;to_date('</t>
    <phoneticPr fontId="22" type="noConversion"/>
  </si>
  <si>
    <t>select p.借款编号,p.进件时间,p.复核,p.复核编号,p.复核时间,p.产品线,p.处理,进件产品</t>
    <phoneticPr fontId="22" type="noConversion"/>
  </si>
  <si>
    <t>（select p.借款编号,p.进件时间,p.复核,p.复核编号,p.复核时间,p.产品线,p.处理,nvl(p.批贷2,p.批贷) 批贷,nvl(p.拒贷2,p.拒贷) 拒贷,进件产品</t>
  </si>
  <si>
    <t>libname db5dg oracle user=jingliang_sele password="tsla234#$" path="db5dg" schema=SELLMANAGER_SELE_V2;</t>
  </si>
  <si>
    <t>proc sql;</t>
  </si>
  <si>
    <t>(case when productclass='1' then '新薪贷'</t>
  </si>
  <si>
    <t>when productclass='3' then '精英贷'</t>
  </si>
  <si>
    <t>when productclass='5' then '助业贷'</t>
  </si>
  <si>
    <t>when productclass='6' then '助业宜楼贷'</t>
  </si>
  <si>
    <t>when productclass='7' then '新薪宜楼贷'</t>
  </si>
  <si>
    <t xml:space="preserve">union all </t>
  </si>
  <si>
    <t>on co.borrow_id=bo.borrow_id</t>
  </si>
  <si>
    <t>left join bidb.ce_borrow_sort as so</t>
  </si>
  <si>
    <t>on so.sort_id=co.borrow_sort</t>
  </si>
  <si>
    <t>and so.p_name in ('企合','个贷')</t>
  </si>
  <si>
    <t>union all</t>
  </si>
  <si>
    <t>select bo1.apply_id,so1.sort_name,co1.amount</t>
  </si>
  <si>
    <t>(select borrow_id, apply_id from bidb.CE_borrow) as bo1</t>
  </si>
  <si>
    <t>on co1.borrow_id=bo1.borrow_id</t>
  </si>
  <si>
    <t>left join bidb.ce_borrow_sort as so1</t>
  </si>
  <si>
    <t>on so1.sort_id=co1.borrow_sort</t>
  </si>
  <si>
    <t>and so1.sort_name in ('精英贷(农贷)');</t>
  </si>
  <si>
    <t>quit;</t>
  </si>
  <si>
    <t>data new;</t>
  </si>
  <si>
    <t>set cx;</t>
  </si>
  <si>
    <t>id=input(saleid,17.);</t>
  </si>
  <si>
    <t>run;</t>
  </si>
  <si>
    <t>create table hj as</t>
    <phoneticPr fontId="22" type="noConversion"/>
  </si>
  <si>
    <t xml:space="preserve">when fl_2.PROCESS_NODE in ('3-0') then '终审'     </t>
  </si>
  <si>
    <t xml:space="preserve">when fl_2.PROCESS_NODE in ('4-0') then '终审复核'  </t>
  </si>
  <si>
    <t xml:space="preserve">when fl_2.PROCESS_NODE in ('5-0') then '初审复议' </t>
  </si>
  <si>
    <t xml:space="preserve">when fl_2.PROCESS_NODE in ('6-0') then '终审复议'             </t>
  </si>
  <si>
    <t>else '其他' end ) as node,</t>
  </si>
  <si>
    <t xml:space="preserve">when substr(dicPrdct.remark,0,6) in ('精英贷','新薪贷','助业贷','助业宜','新薪宜','线下金','线下宜','线下信') then '城市信贷' </t>
  </si>
  <si>
    <t>(select tc.transport_id,new.name,new.contractamt from new</t>
  </si>
  <si>
    <t>left join (select bs_apply_id,transport_id from db4dg.v_xg_tc_bs_transport</t>
    <phoneticPr fontId="22" type="noConversion"/>
  </si>
  <si>
    <t>on tc.bs_apply_id=new.id</t>
  </si>
  <si>
    <t>select d.clic_apply_id,c.product_name,d.audit_amount_contract</t>
  </si>
  <si>
    <t>left join bidb.yrd_application_info b</t>
  </si>
  <si>
    <t>on a.apply_id=b.apply_id</t>
  </si>
  <si>
    <t>left join bidb.yrd_p_product c</t>
  </si>
  <si>
    <t>on b.product_id=c.product_id</t>
  </si>
  <si>
    <t>left join bidb.yrd_audit_application d</t>
  </si>
  <si>
    <t>on a.apply_id=d.apply_id</t>
  </si>
  <si>
    <t>on fk.transport_id=tc.transport_id</t>
  </si>
  <si>
    <t xml:space="preserve">         (select  max(fl.flow_log_id) as flow_log_id,fl.process_node,fl.TRANSPORT_ID    </t>
  </si>
  <si>
    <t xml:space="preserve">          from  db4dg.v_xg_tc_flow_log fl</t>
  </si>
  <si>
    <t xml:space="preserve">          where fl.PROCESS_NODE in ('2-0','3-0','4-0','5-0','6-0') </t>
  </si>
  <si>
    <t xml:space="preserve">          group by fl.TRANSPORT_ID,fl.process_node) csr</t>
  </si>
  <si>
    <t xml:space="preserve">   on     fk.transport_id=csr.transport_id</t>
  </si>
  <si>
    <t>left join  db4dg.v_xg_tc_flow_log fl_2</t>
  </si>
  <si>
    <t xml:space="preserve">   on     fl_2.FLOW_LOG_ID=csr.flow_log_id</t>
  </si>
  <si>
    <t xml:space="preserve">   left join db4dg.v_xg_tc_user us2</t>
  </si>
  <si>
    <t xml:space="preserve">    on us2.user_code = fl_2.TASK_OWNER</t>
  </si>
  <si>
    <t>LEFT JOIN db4dg.v_xg_S_DATA_DIC as dicPrdct ON tc.product_type = dicPrdct.system_id AND dicPrdct.system_type = 'COMMON_PRODUCT_TYPE'</t>
    <phoneticPr fontId="22" type="noConversion"/>
  </si>
  <si>
    <t>LEFT JOIN db4dg.v_xg_TC_BS_DEPARTMENT as DEPT ON tc.submit_dept_no = DEPT.dept_id;</t>
    <phoneticPr fontId="22" type="noConversion"/>
  </si>
  <si>
    <t>create table fk as</t>
    <phoneticPr fontId="22" type="noConversion"/>
  </si>
  <si>
    <t>select hj.user_name,hj.node,hj.type,sum(hj.contractamt),count(hj.transport_id) from hj</t>
    <phoneticPr fontId="22" type="noConversion"/>
  </si>
  <si>
    <t>group by hj.user_name,hj.node,hj.type;</t>
  </si>
  <si>
    <t>:00:00:00'dt</t>
  </si>
  <si>
    <t>:00:00:00'dt</t>
    <phoneticPr fontId="22" type="noConversion"/>
  </si>
  <si>
    <t>:00:00:00'dt) as fk</t>
  </si>
  <si>
    <t>1、批贷</t>
    <phoneticPr fontId="22" type="noConversion"/>
  </si>
  <si>
    <t>2、拒贷</t>
    <phoneticPr fontId="22" type="noConversion"/>
  </si>
  <si>
    <t>3、不计入通过率的最终状态</t>
    <phoneticPr fontId="22" type="noConversion"/>
  </si>
  <si>
    <t>4、初审决策</t>
    <phoneticPr fontId="22" type="noConversion"/>
  </si>
  <si>
    <t>*状态1/2/3计入终审处理量（日、周、月报）;</t>
    <phoneticPr fontId="22" type="noConversion"/>
  </si>
  <si>
    <t>*状态1/2/3/4计入初审月报处理量，状态1/2/3计入初审日、周报处理量；</t>
    <phoneticPr fontId="22" type="noConversion"/>
  </si>
  <si>
    <t>*蓝色为需前推取信审决策结果的部分;</t>
    <phoneticPr fontId="22" type="noConversion"/>
  </si>
  <si>
    <t>15-3'</t>
    <phoneticPr fontId="22" type="noConversion"/>
  </si>
  <si>
    <t>*如门店提交反欺诈，则需前推取信审决策结果的部分;</t>
    <phoneticPr fontId="22" type="noConversion"/>
  </si>
  <si>
    <r>
      <t xml:space="preserve">     where rank=1 and status1 in ( '11-1','16-2','16-1','11-2','13-1','14-3','14-2','16-3','20-1','14-5','14-4','12-9','12-5',</t>
    </r>
    <r>
      <rPr>
        <sz val="9"/>
        <color rgb="FFFF0000"/>
        <rFont val="微软雅黑"/>
        <family val="2"/>
        <charset val="134"/>
      </rPr>
      <t>'12-3','12-1','12-2'</t>
    </r>
    <r>
      <rPr>
        <sz val="9"/>
        <color theme="1"/>
        <rFont val="微软雅黑"/>
        <family val="2"/>
        <charset val="134"/>
      </rPr>
      <t>,'19-4','12-6','12-11','19-5',</t>
    </r>
    <r>
      <rPr>
        <sz val="9"/>
        <color rgb="FFFF0000"/>
        <rFont val="微软雅黑"/>
        <family val="2"/>
        <charset val="134"/>
      </rPr>
      <t>'15-3','14-1','15-1'</t>
    </r>
    <r>
      <rPr>
        <sz val="9"/>
        <color theme="1"/>
        <rFont val="微软雅黑"/>
        <family val="2"/>
        <charset val="134"/>
      </rPr>
      <t xml:space="preserve">)  </t>
    </r>
    <r>
      <rPr>
        <sz val="9"/>
        <color theme="1"/>
        <rFont val="微软雅黑"/>
        <family val="2"/>
        <charset val="134"/>
      </rPr>
      <t xml:space="preserve">) </t>
    </r>
    <r>
      <rPr>
        <sz val="9"/>
        <color rgb="FFFF0000"/>
        <rFont val="微软雅黑"/>
        <family val="2"/>
        <charset val="134"/>
      </rPr>
      <t>b</t>
    </r>
    <phoneticPr fontId="22" type="noConversion"/>
  </si>
  <si>
    <r>
      <t xml:space="preserve">       and process_node in </t>
    </r>
    <r>
      <rPr>
        <sz val="9"/>
        <color theme="1"/>
        <rFont val="微软雅黑"/>
        <family val="2"/>
        <charset val="134"/>
      </rPr>
      <t xml:space="preserve"> ( '11-1','16-2','16-1','11-2','13-1','14-3','14-2','16-3','20-1','14-5','14-4','12-9','12-5','19-4','12-6','12-11','19-5')  </t>
    </r>
    <phoneticPr fontId="22" type="noConversion"/>
  </si>
  <si>
    <r>
      <t xml:space="preserve">     where rank=1 and status1 in ( '11-1','16-2','16-1','11-2','13-1','14-3','14-2','16-3','20-1','14-5','14-4','12-9','12-5',</t>
    </r>
    <r>
      <rPr>
        <sz val="9"/>
        <color rgb="FFC00000"/>
        <rFont val="微软雅黑"/>
        <family val="2"/>
        <charset val="134"/>
      </rPr>
      <t>'12-3','12-1','12-2'</t>
    </r>
    <r>
      <rPr>
        <sz val="9"/>
        <color theme="1"/>
        <rFont val="微软雅黑"/>
        <family val="2"/>
        <charset val="134"/>
      </rPr>
      <t>,'19-4','12-6','12-11','19-5','9-1' ,'9-2' ,'9-3','9-4',</t>
    </r>
    <r>
      <rPr>
        <sz val="9"/>
        <color rgb="FFC00000"/>
        <rFont val="微软雅黑"/>
        <family val="2"/>
        <charset val="134"/>
      </rPr>
      <t>'15-3'</t>
    </r>
    <r>
      <rPr>
        <sz val="9"/>
        <color theme="1"/>
        <rFont val="微软雅黑"/>
        <family val="2"/>
        <charset val="134"/>
      </rPr>
      <t>,</t>
    </r>
    <r>
      <rPr>
        <sz val="9"/>
        <color rgb="FFC00000"/>
        <rFont val="微软雅黑"/>
        <family val="2"/>
        <charset val="134"/>
      </rPr>
      <t>'14-1','15-1'</t>
    </r>
    <r>
      <rPr>
        <sz val="9"/>
        <color theme="1"/>
        <rFont val="微软雅黑"/>
        <family val="2"/>
        <charset val="134"/>
      </rPr>
      <t>,</t>
    </r>
    <r>
      <rPr>
        <sz val="9"/>
        <color rgb="FF0070C0"/>
        <rFont val="微软雅黑"/>
        <family val="2"/>
        <charset val="134"/>
      </rPr>
      <t>'3-0','4-0','10-1','3-1','3-3','6-1','4-1','6-0','3-2','4-2','4-3','7-1','7-0'</t>
    </r>
    <r>
      <rPr>
        <sz val="9"/>
        <color theme="1"/>
        <rFont val="微软雅黑"/>
        <family val="2"/>
        <charset val="134"/>
      </rPr>
      <t xml:space="preserve">)  ) </t>
    </r>
    <r>
      <rPr>
        <sz val="9"/>
        <color rgb="FFFF0000"/>
        <rFont val="微软雅黑"/>
        <family val="2"/>
        <charset val="134"/>
      </rPr>
      <t>b</t>
    </r>
    <phoneticPr fontId="22" type="noConversion"/>
  </si>
  <si>
    <t>日期轴</t>
  </si>
  <si>
    <r>
      <t>when substr(dic.remark,0,3) in ('网商贷','乐购分','宜学贷','pos贷','供应链','汽车金'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宜车购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  then '渠道'        </t>
    </r>
    <phoneticPr fontId="22" type="noConversion"/>
  </si>
  <si>
    <r>
      <t>when substr(c.remark,0,3) in （'网商贷','乐购分','pos贷','供应链','汽车金','宜学贷','企合消'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宜车购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） then '企合'</t>
    </r>
    <phoneticPr fontId="22" type="noConversion"/>
  </si>
  <si>
    <t>select a.TRANSPORT_ID,tc.bs_apply_id,f.REMARK,j.remark,us1.us2.USER_NAME,a.SUPPLY_CONTACT_TYPE,a.ENHANCE_CONTENT_TYPE,dept.DEPT_NAME,</t>
  </si>
  <si>
    <t xml:space="preserve">when substr(j.remark,0,3) in （'新薪贷','精英贷','新薪宜','助业贷','线下金','线下信','新薪（','助业宜','MSE'）then '城市信贷'  </t>
  </si>
  <si>
    <t>from clic_sele_v.v_xg_tc_busi_decision_ext a</t>
  </si>
  <si>
    <t>left join（select  max(fl.flow_log_id) flow_log_id, fl.TRANSPORT_ID    ---初审人 flow_log_id</t>
  </si>
  <si>
    <t xml:space="preserve">          from  clic_sele_v.v_xg_tc_flow_log fl</t>
  </si>
  <si>
    <t xml:space="preserve">          where fl.PROCESS_NODE='2-0'</t>
  </si>
  <si>
    <t xml:space="preserve">          group by fl.TRANSPORT_ID) csr</t>
  </si>
  <si>
    <t xml:space="preserve">   on     a.transport_id=csr.transport_id</t>
  </si>
  <si>
    <t>left join  clic_sele_v.v_xg_tc_flow_log fl_2</t>
  </si>
  <si>
    <t xml:space="preserve">   left join clic_sele_v.v_xg_tc_user us2</t>
  </si>
  <si>
    <t xml:space="preserve"> </t>
  </si>
  <si>
    <t>left join(select d.REMARK,e.TRANSPORT_ID</t>
  </si>
  <si>
    <t xml:space="preserve"> from clic_sele_v.v_xg_s_data_dic d</t>
  </si>
  <si>
    <t>left join clic_sele_v.v_xg_tc_bs_transport e</t>
  </si>
  <si>
    <t>on d.SYSTEM_ID=e.PROCESS_NODE</t>
  </si>
  <si>
    <t>where d.SYSTEM_TYPE='COMMON_STATUS_CATEGORY_DETAIL')f</t>
  </si>
  <si>
    <t>on f.TRANSPORT_ID=a.TRANSPORT_ID</t>
  </si>
  <si>
    <t>left join(select h.REMARK,i.TRANSPORT_ID</t>
  </si>
  <si>
    <t xml:space="preserve"> from clic_sele_v.v_xg_s_data_dic h</t>
  </si>
  <si>
    <t>left join clic_sele_v.v_xg_tc_bs_transport i</t>
  </si>
  <si>
    <t>on h.SYSTEM_ID=i.product_type</t>
  </si>
  <si>
    <t>where h.SYSTEM_TYPE='COMMON_PRODUCT_TYPE')j</t>
  </si>
  <si>
    <t>on j.TRANSPORT_ID=a.TRANSPORT_ID</t>
  </si>
  <si>
    <t>left join  clic_sele_v.v_xg_tc_busi_decision g</t>
  </si>
  <si>
    <t>on a.DECESION_ID=g.DECESION_ID</t>
  </si>
  <si>
    <t>left join clic_sele_v.v_xg_tc_bs_transport tc on tc.transport_id=a.transport_id</t>
  </si>
  <si>
    <t>LEFT JOIN clic_sele_v.v_xg_TC_BS_DEPARTMENT DEPT ON tc.submit_dept_no = DEPT.dept_id</t>
  </si>
  <si>
    <t>left join clic_sele_v.v_xg_tc_flow_log fl</t>
  </si>
  <si>
    <t>on fl.decesion_id=a.decesion_id</t>
  </si>
  <si>
    <t>and g.DATA_SOURCE='2'</t>
  </si>
  <si>
    <t>and (a.SUPPLY_CONTACT_TYPE is not null or a.ENHANCE_CONTENT_TYPE is not null)</t>
  </si>
  <si>
    <t>and fl.process_node is not null</t>
  </si>
  <si>
    <t>when substr(j.remark,0,3) in （'网商贷','乐购分','宜学贷','pos贷','供应链','汽车金','企合消','宜车购'）then '渠道'</t>
    <phoneticPr fontId="22" type="noConversion"/>
  </si>
  <si>
    <t>where to_date(a.CREATE_DATE,'yyyy-mm-dd hh24:mi:ss')&gt;=to_date('</t>
    <phoneticPr fontId="22" type="noConversion"/>
  </si>
  <si>
    <t xml:space="preserve"> 00:00:00', 'yyyy-mm-dd hh24:mi:ss')</t>
  </si>
  <si>
    <t>and to_date(a.CREATE_DATE,'yyyy-mm-dd hh24:mi:ss')&lt;to_date('</t>
    <phoneticPr fontId="22" type="noConversion"/>
  </si>
  <si>
    <t xml:space="preserve"> 00:00:00',  'yyyy-mm-dd hh24:mi:ss')</t>
  </si>
  <si>
    <t>select a.TRANSPORT_ID,b.MORTGAGOR_NAME,dic.REMARK,dic2.remark,f.code1,f.code2,e.INSPECTION_RESULT_DESC,us2.USER_NAME,us1.USER_NAME,</t>
  </si>
  <si>
    <t xml:space="preserve">when substr(dic.remark,0,3) in （'新薪贷','精英贷','新薪宜','助业贷','线下金','线下信','新薪（','助业宜','MSE'）then '城市信贷'  </t>
  </si>
  <si>
    <t xml:space="preserve">from (select distinct decesion_id,transport_id,create_date from </t>
  </si>
  <si>
    <t xml:space="preserve">clic_sele_v.v_xg_tc_busi_dec_negotiation </t>
  </si>
  <si>
    <t>order by decesion_id)a</t>
  </si>
  <si>
    <t>left join clic_sele_v.v_xg_tc_bs_transport c</t>
  </si>
  <si>
    <t>on a.TRANSPORT_ID=c.TRANSPORT_ID</t>
  </si>
  <si>
    <t>left join clic_sele_v.v_xg_s_data_dic dic</t>
  </si>
  <si>
    <t>on c.product_type = dic.system_id and dic.system_type = 'COMMON_PRODUCT_TYPE'</t>
  </si>
  <si>
    <t>left join clic_sele_v.v_xg_s_data_dic dic2</t>
  </si>
  <si>
    <t>on dic2.SYSTEM_ID=c.PROCESS_NODE and dic2.SYSTEM_TYPE='COMMON_STATUS_CATEGORY_DETAIL'</t>
  </si>
  <si>
    <t>left join clic_sele_v.v_xg_tc_mortgagor b</t>
  </si>
  <si>
    <t>on b.TRANSPORT_ID = a.TRANSPORT_ID and b.MORTGAGOR_TYPE='0'</t>
  </si>
  <si>
    <t xml:space="preserve">         (select  max(fl.flow_log_id) flow_log_id, fl.TRANSPORT_ID     ---终审人 flow_log_id</t>
  </si>
  <si>
    <t xml:space="preserve">          where fl.PROCESS_NODE='3-0'</t>
  </si>
  <si>
    <t xml:space="preserve">          group by fl.TRANSPORT_ID) zsr</t>
  </si>
  <si>
    <t xml:space="preserve">    on    a.transport_id=zsr.transport_id</t>
  </si>
  <si>
    <t>left join  clic_sele_v.v_xg_tc_flow_log fl_1</t>
  </si>
  <si>
    <t xml:space="preserve">    on    fl_1.FLOW_LOG_ID=zsr.flow_log_id</t>
  </si>
  <si>
    <t>left join clic_sele_v.v_xg_tc_user us2</t>
  </si>
  <si>
    <t>on us2.user_code = fl_1.TASK_OWNER</t>
  </si>
  <si>
    <t xml:space="preserve">         (select  max(fl.flow_log_id) flow_log_id, fl.TRANSPORT_ID    ---初审人 flow_log_id</t>
  </si>
  <si>
    <t>left join clic_sele_v.v_xg_tc_user us1</t>
  </si>
  <si>
    <t>on us1.user_code = fl_2.TASK_OWNER</t>
  </si>
  <si>
    <t>left join clic_sele_v.v_xg_tc_busi_decision e</t>
  </si>
  <si>
    <t>on e.DECESION_ID=a.DECESION_ID</t>
  </si>
  <si>
    <t xml:space="preserve"> (select a.DECESION_ID,wm_concat(a.FIRST_CODE) code1,wm_concat(a.SECOND_CODE) code2</t>
  </si>
  <si>
    <t xml:space="preserve"> from clic_sele_v.v_xg_tc_busi_dec_negotiation a</t>
  </si>
  <si>
    <t>group by a.DECESION_ID)f</t>
  </si>
  <si>
    <t>on f.decesion_id=a.DECESION_ID</t>
  </si>
  <si>
    <t xml:space="preserve">and fl.process_node is not null </t>
  </si>
  <si>
    <t>where  to_date(a.CREATE_DATE,'yyyy-mm-dd hh24:mi:ss')&gt;=to_date('</t>
    <phoneticPr fontId="22" type="noConversion"/>
  </si>
  <si>
    <t>when substr(dic.remark,0,3) in （'网商贷','乐购分','宜学贷','pos贷','供应链','汽车金','企合消','宜车购'）then '渠道'</t>
    <phoneticPr fontId="22" type="noConversion"/>
  </si>
  <si>
    <t xml:space="preserve">select       </t>
  </si>
  <si>
    <t xml:space="preserve">c.TRANSPORT_ID  进件编号  , </t>
  </si>
  <si>
    <t>s1.remark  复议申请状态 ,</t>
  </si>
  <si>
    <t>s3.remark  最新状态  ,</t>
  </si>
  <si>
    <t xml:space="preserve">n.REMARK  进件产品  ,           </t>
  </si>
  <si>
    <t>us1.USER_NAME 初审,</t>
  </si>
  <si>
    <t>us2.USER_NAME 终审,</t>
  </si>
  <si>
    <t>f.USER_NAME 复议处理人,</t>
  </si>
  <si>
    <t xml:space="preserve">c.APPLY_DATE 复议申请时间 </t>
  </si>
  <si>
    <t xml:space="preserve">from  </t>
  </si>
  <si>
    <t xml:space="preserve">  CLIC_SELE_v.v_Xg_Tc_Appeal c   </t>
  </si>
  <si>
    <t xml:space="preserve">  left join clic_sele_v.v_xg_tc_user f</t>
  </si>
  <si>
    <t xml:space="preserve">on c.FUYI_TASK_OWNER=f.USER_CODE  </t>
  </si>
  <si>
    <t xml:space="preserve">      </t>
  </si>
  <si>
    <t xml:space="preserve">left join  CLIC_SELE_V.V_XG_S_DATA_DIC s1      </t>
  </si>
  <si>
    <t xml:space="preserve">on  s1.system_id=c.last_status and s1.system_type='COMMON_STATUS_CATEGORY_DETAIL'      </t>
  </si>
  <si>
    <t>left join  CLIC_SELE_V.V_XG_TC_BS_TRANSPORT k</t>
  </si>
  <si>
    <t xml:space="preserve">on k.TRANSPORT_ID=c.TRANSPORT_ID  </t>
  </si>
  <si>
    <t xml:space="preserve">       </t>
  </si>
  <si>
    <t xml:space="preserve"> left join clic_sele_v.v_xg_s_data_dic n</t>
  </si>
  <si>
    <t xml:space="preserve">    on n.system_id = k.product_type</t>
  </si>
  <si>
    <t xml:space="preserve">   and n.system_type = 'COMMON_PRODUCT_TYPE'</t>
  </si>
  <si>
    <t xml:space="preserve">left join  CLIC_SELE_V.V_XG_S_DATA_DIC s3      </t>
  </si>
  <si>
    <t xml:space="preserve">on  s3.system_id=k.PROCESS_NODE and s3.system_type='COMMON_STATUS_CATEGORY_DETAIL'  </t>
  </si>
  <si>
    <t xml:space="preserve">  left JOIN (SELECT MAX(d.decesion_id) decesion_id, d.transport_id</t>
  </si>
  <si>
    <t xml:space="preserve">               FROM clic_sele_v.v_xg_tc_busi_decision d</t>
  </si>
  <si>
    <t xml:space="preserve">              WHERE d.data_source = '2'</t>
  </si>
  <si>
    <t xml:space="preserve">                and d.is_decision = '1'</t>
  </si>
  <si>
    <t xml:space="preserve">              GROUP BY d.transport_id) chushen_d</t>
  </si>
  <si>
    <t xml:space="preserve">    ON k.transport_id = chushen_d.transport_id</t>
  </si>
  <si>
    <t xml:space="preserve">  left join clic_sele_v.v_xg_tc_busi_decision d</t>
  </si>
  <si>
    <t xml:space="preserve">    on d.decesion_id = chushen_d.decesion_id</t>
  </si>
  <si>
    <t xml:space="preserve">  left join clic_sele_v.v_xg_tc_user us1</t>
  </si>
  <si>
    <t xml:space="preserve">    on us1.user_code = d.inspection_man</t>
  </si>
  <si>
    <t xml:space="preserve">      left JOIN (SELECT MAX(d.decesion_id) decesion_id, d.transport_id</t>
  </si>
  <si>
    <t xml:space="preserve">              WHERE (d.data_source = '3' or d.data_source = '18')</t>
  </si>
  <si>
    <t xml:space="preserve">              GROUP BY d.transport_id) zhongshen_d</t>
  </si>
  <si>
    <t xml:space="preserve">    ON k.transport_id = zhongshen_d.transport_id</t>
  </si>
  <si>
    <t xml:space="preserve">  left join clic_sele_v.v_xg_tc_busi_decision d2</t>
  </si>
  <si>
    <t xml:space="preserve">    on d2.decesion_id = zhongshen_d.decesion_id</t>
  </si>
  <si>
    <t xml:space="preserve">  left join clic_sele_v.v_xg_tc_user us2</t>
  </si>
  <si>
    <t xml:space="preserve">    on us2.user_code = d2.inspection_man</t>
  </si>
  <si>
    <t>where to_date(c.APPLY_DATE,'yyyy-mm-dd hh24:mi:ss')&gt;=to_date('</t>
    <phoneticPr fontId="22" type="noConversion"/>
  </si>
  <si>
    <t xml:space="preserve"> 00:00:00', 'yyyy-mm-dd hh24:mi:ss'）</t>
  </si>
  <si>
    <t>and  to_date(c.APPLY_DATE,'yyyy-mm-dd hh24:mi:ss')&lt;to_date('</t>
    <phoneticPr fontId="22" type="noConversion"/>
  </si>
  <si>
    <t>周日</t>
    <phoneticPr fontId="22" type="noConversion"/>
  </si>
  <si>
    <t>上周日</t>
    <phoneticPr fontId="22" type="noConversion"/>
  </si>
  <si>
    <r>
      <t>case when k.process_node in ('11-1','16-2','16-1','11-2','13-1',</t>
    </r>
    <r>
      <rPr>
        <sz val="9"/>
        <color theme="1"/>
        <rFont val="微软雅黑"/>
        <family val="2"/>
        <charset val="134"/>
      </rPr>
      <t xml:space="preserve">'14-3','14-2','16-3','20-1','14-5','14-4')   then '1' else '0' end 批贷, </t>
    </r>
    <phoneticPr fontId="22" type="noConversion"/>
  </si>
  <si>
    <t xml:space="preserve">case when k.process_node in ('11-1','16-2','16-1','11-2','13-1','14-3','14-2','16-3','20-1','14-5','14-4')   then '1' else '0' end 批贷, </t>
  </si>
  <si>
    <r>
      <t xml:space="preserve">     where rank=1 and status1 in ( '11-1','16-2','16-1','11-2','13-1','14-3','14-2','16-3','20-1','14-5','14-4','12-9','12-5',</t>
    </r>
    <r>
      <rPr>
        <sz val="9"/>
        <color rgb="FFC00000"/>
        <rFont val="微软雅黑"/>
        <family val="2"/>
        <charset val="134"/>
      </rPr>
      <t>'12-3','12-1','12-2'</t>
    </r>
    <r>
      <rPr>
        <sz val="9"/>
        <color theme="1"/>
        <rFont val="微软雅黑"/>
        <family val="2"/>
        <charset val="134"/>
      </rPr>
      <t>,'19-4','12-6','12-11','19-5',</t>
    </r>
    <r>
      <rPr>
        <sz val="9"/>
        <color rgb="FFC00000"/>
        <rFont val="微软雅黑"/>
        <family val="2"/>
        <charset val="134"/>
      </rPr>
      <t>'15-3'</t>
    </r>
    <r>
      <rPr>
        <sz val="9"/>
        <color theme="1"/>
        <rFont val="微软雅黑"/>
        <family val="2"/>
        <charset val="134"/>
      </rPr>
      <t>,</t>
    </r>
    <r>
      <rPr>
        <sz val="9"/>
        <color rgb="FFC00000"/>
        <rFont val="微软雅黑"/>
        <family val="2"/>
        <charset val="134"/>
      </rPr>
      <t>'14-1','15-1'</t>
    </r>
    <r>
      <rPr>
        <sz val="9"/>
        <color theme="1"/>
        <rFont val="微软雅黑"/>
        <family val="2"/>
        <charset val="134"/>
      </rPr>
      <t xml:space="preserve"> )) </t>
    </r>
    <r>
      <rPr>
        <sz val="9"/>
        <color rgb="FFFF0000"/>
        <rFont val="微软雅黑"/>
        <family val="2"/>
        <charset val="134"/>
      </rPr>
      <t>b</t>
    </r>
    <phoneticPr fontId="22" type="noConversion"/>
  </si>
  <si>
    <t xml:space="preserve">       and process_node in  ( '11-1','16-2','16-1','11-2','13-1','14-3','14-2','16-3','20-1','14-5','14-4','12-9','12-5','19-4','12-6','12-11','19-5')   </t>
    <phoneticPr fontId="22" type="noConversion"/>
  </si>
  <si>
    <r>
      <t xml:space="preserve">     where rank=1 and status1 in ( '11-1','16-2','16-1','11-2','13-1','14-3','14-2','16-3','20-1','14-5','14-4','12-9','12-5',</t>
    </r>
    <r>
      <rPr>
        <sz val="9"/>
        <color rgb="FFC00000"/>
        <rFont val="微软雅黑"/>
        <family val="2"/>
        <charset val="134"/>
      </rPr>
      <t>'12-3','12-1','12-2'</t>
    </r>
    <r>
      <rPr>
        <sz val="9"/>
        <color theme="1"/>
        <rFont val="微软雅黑"/>
        <family val="2"/>
        <charset val="134"/>
      </rPr>
      <t>,'19-4','12-6','12-11','19-5',</t>
    </r>
    <r>
      <rPr>
        <sz val="9"/>
        <color rgb="FFC00000"/>
        <rFont val="微软雅黑"/>
        <family val="2"/>
        <charset val="134"/>
      </rPr>
      <t>'15-3'</t>
    </r>
    <r>
      <rPr>
        <sz val="9"/>
        <color theme="1"/>
        <rFont val="微软雅黑"/>
        <family val="2"/>
        <charset val="134"/>
      </rPr>
      <t>,</t>
    </r>
    <r>
      <rPr>
        <sz val="9"/>
        <color rgb="FFC00000"/>
        <rFont val="微软雅黑"/>
        <family val="2"/>
        <charset val="134"/>
      </rPr>
      <t>'14-1','15-1'</t>
    </r>
    <r>
      <rPr>
        <sz val="9"/>
        <color theme="1"/>
        <rFont val="微软雅黑"/>
        <family val="2"/>
        <charset val="134"/>
      </rPr>
      <t xml:space="preserve"> ) )</t>
    </r>
    <r>
      <rPr>
        <sz val="9"/>
        <color rgb="FFFF0000"/>
        <rFont val="微软雅黑"/>
        <family val="2"/>
        <charset val="134"/>
      </rPr>
      <t>b</t>
    </r>
    <phoneticPr fontId="22" type="noConversion"/>
  </si>
  <si>
    <r>
      <t xml:space="preserve">     where rank=1 and status1 in ( '11-1','16-2','16-1','11-2','13-1','14-3','14-2','16-3','20-1','14-5','14-4','12-9','12-5',</t>
    </r>
    <r>
      <rPr>
        <sz val="9"/>
        <color rgb="FFC00000"/>
        <rFont val="微软雅黑"/>
        <family val="2"/>
        <charset val="134"/>
      </rPr>
      <t>'12-3','12-1','12-2'</t>
    </r>
    <r>
      <rPr>
        <sz val="9"/>
        <color theme="1"/>
        <rFont val="微软雅黑"/>
        <family val="2"/>
        <charset val="134"/>
      </rPr>
      <t>,'19-4','12-6','12-11','19-5',</t>
    </r>
    <r>
      <rPr>
        <sz val="9"/>
        <color rgb="FF0070C0"/>
        <rFont val="微软雅黑"/>
        <family val="2"/>
        <charset val="134"/>
      </rPr>
      <t>'9-1' ,'9-2' ,'9-3','9-4',</t>
    </r>
    <r>
      <rPr>
        <sz val="9"/>
        <color rgb="FFC00000"/>
        <rFont val="微软雅黑"/>
        <family val="2"/>
        <charset val="134"/>
      </rPr>
      <t>'15-3'</t>
    </r>
    <r>
      <rPr>
        <sz val="9"/>
        <color theme="1"/>
        <rFont val="微软雅黑"/>
        <family val="2"/>
        <charset val="134"/>
      </rPr>
      <t>,</t>
    </r>
    <r>
      <rPr>
        <sz val="9"/>
        <color rgb="FFC00000"/>
        <rFont val="微软雅黑"/>
        <family val="2"/>
        <charset val="134"/>
      </rPr>
      <t>'14-1','15-1'</t>
    </r>
    <r>
      <rPr>
        <sz val="9"/>
        <color theme="1"/>
        <rFont val="微软雅黑"/>
        <family val="2"/>
        <charset val="134"/>
      </rPr>
      <t>,</t>
    </r>
    <r>
      <rPr>
        <sz val="9"/>
        <color rgb="FF0070C0"/>
        <rFont val="微软雅黑"/>
        <family val="2"/>
        <charset val="134"/>
      </rPr>
      <t>'3-0','4-0','10-1','3-1','3-3','6-1','4-1','6-0','3-2','4-2','4-3','7-1','7-0'</t>
    </r>
    <r>
      <rPr>
        <sz val="9"/>
        <color theme="1"/>
        <rFont val="微软雅黑"/>
        <family val="2"/>
        <charset val="134"/>
      </rPr>
      <t xml:space="preserve">)  ) </t>
    </r>
    <r>
      <rPr>
        <sz val="9"/>
        <color rgb="FFFF0000"/>
        <rFont val="微软雅黑"/>
        <family val="2"/>
        <charset val="134"/>
      </rPr>
      <t>b</t>
    </r>
    <phoneticPr fontId="22" type="noConversion"/>
  </si>
  <si>
    <t xml:space="preserve"> and co.cashier_time&lt;'</t>
    <phoneticPr fontId="22" type="noConversion"/>
  </si>
  <si>
    <t>where co1.cashier_time&gt;='</t>
    <phoneticPr fontId="22" type="noConversion"/>
  </si>
  <si>
    <t xml:space="preserve"> and co1.cashier_time&lt;'</t>
    <phoneticPr fontId="22" type="noConversion"/>
  </si>
  <si>
    <t>where a.timecashier_time&gt;='</t>
    <phoneticPr fontId="22" type="noConversion"/>
  </si>
  <si>
    <t>and a.timecashier_time&lt;'</t>
    <phoneticPr fontId="22" type="noConversion"/>
  </si>
  <si>
    <t>where to_date(fl.CREATE_DATE,'yyyy-mm-dd hh24:mi:ss')&gt;=to_date('</t>
    <phoneticPr fontId="22" type="noConversion"/>
  </si>
  <si>
    <r>
      <t xml:space="preserve">select </t>
    </r>
    <r>
      <rPr>
        <sz val="9"/>
        <color theme="1"/>
        <rFont val="微软雅黑"/>
        <family val="2"/>
        <charset val="134"/>
      </rPr>
      <t>'复核' as 阶段,</t>
    </r>
    <r>
      <rPr>
        <sz val="9"/>
        <color theme="1"/>
        <rFont val="微软雅黑"/>
        <family val="2"/>
        <charset val="134"/>
      </rPr>
      <t xml:space="preserve">产品线,复核,复核编号,sum(处理) from </t>
    </r>
    <phoneticPr fontId="22" type="noConversion"/>
  </si>
  <si>
    <r>
      <t xml:space="preserve">select </t>
    </r>
    <r>
      <rPr>
        <sz val="9"/>
        <color theme="1"/>
        <rFont val="微软雅黑"/>
        <family val="2"/>
        <charset val="134"/>
      </rPr>
      <t xml:space="preserve">'初审' as </t>
    </r>
    <r>
      <rPr>
        <sz val="9"/>
        <color theme="1"/>
        <rFont val="微软雅黑"/>
        <family val="2"/>
        <charset val="134"/>
      </rPr>
      <t>阶段</t>
    </r>
    <r>
      <rPr>
        <sz val="9"/>
        <color theme="1"/>
        <rFont val="微软雅黑"/>
        <family val="2"/>
        <charset val="134"/>
      </rPr>
      <t>,</t>
    </r>
    <r>
      <rPr>
        <sz val="9"/>
        <color theme="1"/>
        <rFont val="微软雅黑"/>
        <family val="2"/>
        <charset val="134"/>
      </rPr>
      <t xml:space="preserve">产品线,初审,初审编号,sum(处理),sum(批贷),sum(拒贷) from </t>
    </r>
    <phoneticPr fontId="22" type="noConversion"/>
  </si>
  <si>
    <r>
      <t xml:space="preserve">select 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终审</t>
    </r>
    <r>
      <rPr>
        <sz val="9"/>
        <color theme="1"/>
        <rFont val="微软雅黑"/>
        <family val="2"/>
        <charset val="134"/>
      </rPr>
      <t xml:space="preserve">' as </t>
    </r>
    <r>
      <rPr>
        <sz val="9"/>
        <color theme="1"/>
        <rFont val="微软雅黑"/>
        <family val="2"/>
        <charset val="134"/>
      </rPr>
      <t>阶段</t>
    </r>
    <r>
      <rPr>
        <sz val="9"/>
        <color theme="1"/>
        <rFont val="微软雅黑"/>
        <family val="2"/>
        <charset val="134"/>
      </rPr>
      <t>,</t>
    </r>
    <r>
      <rPr>
        <sz val="9"/>
        <color theme="1"/>
        <rFont val="微软雅黑"/>
        <family val="2"/>
        <charset val="134"/>
      </rPr>
      <t xml:space="preserve">产品线,终审,终审编号,sum(处理),sum(批贷),sum(拒贷) from 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</si>
  <si>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dic.remark</t>
    </r>
    <r>
      <rPr>
        <sz val="9"/>
        <color theme="1"/>
        <rFont val="微软雅黑"/>
        <family val="2"/>
        <charset val="134"/>
      </rPr>
      <t xml:space="preserve">  end</t>
    </r>
    <phoneticPr fontId="22" type="noConversion"/>
  </si>
  <si>
    <r>
      <t xml:space="preserve">     else </t>
    </r>
    <r>
      <rPr>
        <sz val="9"/>
        <color theme="1"/>
        <rFont val="微软雅黑"/>
        <family val="2"/>
        <charset val="134"/>
      </rPr>
      <t>sqzt</t>
    </r>
    <r>
      <rPr>
        <sz val="9"/>
        <color theme="1"/>
        <rFont val="微软雅黑"/>
        <family val="2"/>
        <charset val="134"/>
      </rPr>
      <t xml:space="preserve"> end) as type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</si>
  <si>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 xml:space="preserve">productclass </t>
    </r>
    <r>
      <rPr>
        <sz val="9"/>
        <color theme="1"/>
        <rFont val="微软雅黑"/>
        <family val="2"/>
        <charset val="134"/>
      </rPr>
      <t>end )as name,contractamt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</si>
  <si>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dicPrdct.remark</t>
    </r>
    <r>
      <rPr>
        <sz val="9"/>
        <color theme="1"/>
        <rFont val="微软雅黑"/>
        <family val="2"/>
        <charset val="134"/>
      </rPr>
      <t xml:space="preserve"> end ) as type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</si>
  <si>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j.remark</t>
    </r>
    <r>
      <rPr>
        <sz val="9"/>
        <color theme="1"/>
        <rFont val="微软雅黑"/>
        <family val="2"/>
        <charset val="134"/>
      </rPr>
      <t xml:space="preserve">  end ）产品线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</si>
  <si>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dic.remark</t>
    </r>
    <r>
      <rPr>
        <sz val="9"/>
        <color theme="1"/>
        <rFont val="微软雅黑"/>
        <family val="2"/>
        <charset val="134"/>
      </rPr>
      <t xml:space="preserve"> end ）产品线,substr(a.CREATE_DATE,0,10) as 日期</t>
    </r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</si>
  <si>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c.remark</t>
    </r>
    <r>
      <rPr>
        <sz val="9"/>
        <color theme="1"/>
        <rFont val="微软雅黑"/>
        <family val="2"/>
        <charset val="134"/>
      </rPr>
      <t xml:space="preserve"> end ）分类</t>
    </r>
    <phoneticPr fontId="22" type="noConversion"/>
  </si>
  <si>
    <t>when substr(c.remark,0,3) in （'商通贷'）then '商通贷'</t>
    <phoneticPr fontId="22" type="noConversion"/>
  </si>
  <si>
    <t>where issuetime&gt;='</t>
  </si>
  <si>
    <t xml:space="preserve">case when k.process_node in ('11-1','16-2','16-1','11-2','13-1','14-3','14-2','16-3','20-1','14-5','14-4')   then '1' else '0' end 批贷, </t>
    <phoneticPr fontId="22" type="noConversion"/>
  </si>
  <si>
    <r>
      <t>case when k.process_node in ('11-1','16-2','16-1','11-2','13-1','14-3',</t>
    </r>
    <r>
      <rPr>
        <sz val="9"/>
        <color theme="1"/>
        <rFont val="微软雅黑"/>
        <family val="2"/>
        <charset val="134"/>
      </rPr>
      <t>'14-2',</t>
    </r>
    <r>
      <rPr>
        <sz val="9"/>
        <color theme="1"/>
        <rFont val="微软雅黑"/>
        <family val="2"/>
        <charset val="134"/>
      </rPr>
      <t xml:space="preserve">'16-3','20-1','14-5','14-4')   then '1' else '0' end 批贷, </t>
    </r>
    <phoneticPr fontId="22" type="noConversion"/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</si>
  <si>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</si>
  <si>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</si>
  <si>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</si>
  <si>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</si>
  <si>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</si>
  <si>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</si>
  <si>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</si>
  <si>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</si>
  <si>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</si>
  <si>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</si>
  <si>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</si>
  <si>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</si>
  <si>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</si>
  <si>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</si>
  <si>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</si>
  <si>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</si>
  <si>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</si>
  <si>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</si>
  <si>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</si>
  <si>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</si>
  <si>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</si>
  <si>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</si>
  <si>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</si>
  <si>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</si>
  <si>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</si>
  <si>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</si>
  <si>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</si>
  <si>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</si>
  <si>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</si>
  <si>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</si>
  <si>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</si>
  <si>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</si>
  <si>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</si>
  <si>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</si>
  <si>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</si>
  <si>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</si>
  <si>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</si>
  <si>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</si>
  <si>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</si>
  <si>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</si>
  <si>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</si>
  <si>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</si>
  <si>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</si>
  <si>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</si>
  <si>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</si>
  <si>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</si>
  <si>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</si>
  <si>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</si>
  <si>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</si>
  <si>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</si>
  <si>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</si>
  <si>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</si>
  <si>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</si>
  <si>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</si>
  <si>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</si>
  <si>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</si>
  <si>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</si>
  <si>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</si>
  <si>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</si>
  <si>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</si>
  <si>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</si>
  <si>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</si>
  <si>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</si>
  <si>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</si>
  <si>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</si>
  <si>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</si>
  <si>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</si>
  <si>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</si>
  <si>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</si>
  <si>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</si>
  <si>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</si>
  <si>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</si>
  <si>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</si>
  <si>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</si>
  <si>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</si>
  <si>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</si>
  <si>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</si>
  <si>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2016-01-01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</si>
  <si>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</si>
  <si>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</si>
  <si>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</si>
  <si>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</si>
  <si>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</si>
  <si>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</si>
  <si>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</si>
  <si>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</si>
  <si>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2015-12-01</t>
    <phoneticPr fontId="22" type="noConversion"/>
  </si>
  <si>
    <t>2015-11-01</t>
    <phoneticPr fontId="22" type="noConversion"/>
  </si>
  <si>
    <t>2015-10-01</t>
    <phoneticPr fontId="22" type="noConversion"/>
  </si>
  <si>
    <t>2015-09-01</t>
    <phoneticPr fontId="22" type="noConversion"/>
  </si>
  <si>
    <t>2015-08-01</t>
    <phoneticPr fontId="22" type="noConversion"/>
  </si>
  <si>
    <t>2016-12-31</t>
    <phoneticPr fontId="22" type="noConversion"/>
  </si>
  <si>
    <t>2016-12-30</t>
    <phoneticPr fontId="22" type="noConversion"/>
  </si>
  <si>
    <t>2016-12-29</t>
    <phoneticPr fontId="22" type="noConversion"/>
  </si>
  <si>
    <t>2016-12-28</t>
    <phoneticPr fontId="22" type="noConversion"/>
  </si>
  <si>
    <t>2016-12-25</t>
    <phoneticPr fontId="22" type="noConversion"/>
  </si>
  <si>
    <t>2016-12-24</t>
    <phoneticPr fontId="22" type="noConversion"/>
  </si>
  <si>
    <t>2016-12-23</t>
    <phoneticPr fontId="22" type="noConversion"/>
  </si>
  <si>
    <t xml:space="preserve"> 00:00:00'     </t>
    <phoneticPr fontId="22" type="noConversion"/>
  </si>
  <si>
    <t xml:space="preserve"> 00:00:00'</t>
    <phoneticPr fontId="22" type="noConversion"/>
  </si>
  <si>
    <t>2016-05-01</t>
    <phoneticPr fontId="22" type="noConversion"/>
  </si>
  <si>
    <t>2016-04-24</t>
    <phoneticPr fontId="22" type="noConversion"/>
  </si>
  <si>
    <t>2016-04-17</t>
    <phoneticPr fontId="22" type="noConversion"/>
  </si>
  <si>
    <t>2016-04-10</t>
    <phoneticPr fontId="22" type="noConversion"/>
  </si>
  <si>
    <t>2016-04-03</t>
    <phoneticPr fontId="22" type="noConversion"/>
  </si>
  <si>
    <t>2016-03-27</t>
    <phoneticPr fontId="22" type="noConversion"/>
  </si>
  <si>
    <t>2016-03-20</t>
    <phoneticPr fontId="22" type="noConversion"/>
  </si>
  <si>
    <t>2016-03-13</t>
    <phoneticPr fontId="22" type="noConversion"/>
  </si>
  <si>
    <t>2016-03-06</t>
    <phoneticPr fontId="22" type="noConversion"/>
  </si>
  <si>
    <t>月初</t>
    <phoneticPr fontId="22" type="noConversion"/>
  </si>
  <si>
    <t>下月初</t>
    <phoneticPr fontId="22" type="noConversion"/>
  </si>
  <si>
    <t>文本格式</t>
    <phoneticPr fontId="22" type="noConversion"/>
  </si>
  <si>
    <t>日期格式</t>
    <phoneticPr fontId="22" type="noConversion"/>
  </si>
  <si>
    <t>2017-01-01</t>
    <phoneticPr fontId="22" type="noConversion"/>
  </si>
  <si>
    <t>2017-02-01</t>
    <phoneticPr fontId="22" type="noConversion"/>
  </si>
  <si>
    <t>create table dept as</t>
  </si>
  <si>
    <t xml:space="preserve">when fl_2.PROCESS_NODE in ('2-0') then '初审' </t>
    <phoneticPr fontId="22" type="noConversion"/>
  </si>
  <si>
    <r>
      <t>where hj.node</t>
    </r>
    <r>
      <rPr>
        <sz val="9"/>
        <color theme="1"/>
        <rFont val="微软雅黑"/>
        <family val="2"/>
        <charset val="134"/>
      </rPr>
      <t xml:space="preserve"> in (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初审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)</t>
    </r>
    <phoneticPr fontId="22" type="noConversion"/>
  </si>
  <si>
    <r>
      <t>group by hj.DEPT_NAME,hj.</t>
    </r>
    <r>
      <rPr>
        <sz val="9"/>
        <color theme="1"/>
        <rFont val="微软雅黑"/>
        <family val="2"/>
        <charset val="134"/>
      </rPr>
      <t>remark</t>
    </r>
    <r>
      <rPr>
        <sz val="9"/>
        <color theme="1"/>
        <rFont val="微软雅黑"/>
        <family val="2"/>
        <charset val="134"/>
      </rPr>
      <t>;</t>
    </r>
    <phoneticPr fontId="22" type="noConversion"/>
  </si>
  <si>
    <t xml:space="preserve"> from hj</t>
    <phoneticPr fontId="22" type="noConversion"/>
  </si>
  <si>
    <t>'</t>
  </si>
  <si>
    <t>月'</t>
    <phoneticPr fontId="22" type="noConversion"/>
  </si>
  <si>
    <t xml:space="preserve"> as month</t>
  </si>
  <si>
    <t>and issuetime&lt;'</t>
    <phoneticPr fontId="22" type="noConversion"/>
  </si>
  <si>
    <t>;</t>
    <phoneticPr fontId="22" type="noConversion"/>
  </si>
  <si>
    <r>
      <t>select hj.DEPT_id</t>
    </r>
    <r>
      <rPr>
        <sz val="9"/>
        <color theme="1"/>
        <rFont val="微软雅黑"/>
        <family val="2"/>
        <charset val="134"/>
      </rPr>
      <t>,</t>
    </r>
    <r>
      <rPr>
        <sz val="9"/>
        <color theme="1"/>
        <rFont val="微软雅黑"/>
        <family val="2"/>
        <charset val="134"/>
      </rPr>
      <t>hj.DEPT_name,</t>
    </r>
    <r>
      <rPr>
        <sz val="9"/>
        <color theme="1"/>
        <rFont val="微软雅黑"/>
        <family val="2"/>
        <charset val="134"/>
      </rPr>
      <t>hj.remark,sum(hj.contractamt) as amount,count(hj.transport_id) as nb,</t>
    </r>
    <phoneticPr fontId="22" type="noConversion"/>
  </si>
  <si>
    <t>2016-05-02</t>
    <phoneticPr fontId="22" type="noConversion"/>
  </si>
  <si>
    <t>2016-05-03</t>
  </si>
  <si>
    <t>2016-05-04</t>
  </si>
  <si>
    <t>2016-05-05</t>
  </si>
  <si>
    <t>2016-05-06</t>
  </si>
  <si>
    <t>2016-05-08</t>
    <phoneticPr fontId="22" type="noConversion"/>
  </si>
  <si>
    <t>自然周不是工作日</t>
    <phoneticPr fontId="22" type="noConversion"/>
  </si>
  <si>
    <r>
      <t>when substr(dic.remark,0,3) in ('线上精','线上码','新线上'</t>
    </r>
    <r>
      <rPr>
        <sz val="9"/>
        <color theme="1"/>
        <rFont val="微软雅黑"/>
        <family val="2"/>
        <charset val="134"/>
      </rPr>
      <t xml:space="preserve">)   then '宜人线上'  </t>
    </r>
    <phoneticPr fontId="22" type="noConversion"/>
  </si>
  <si>
    <r>
      <t>when substr(dic.remark,0,3) in ('线上瞬','瞬时贷'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  then 'k计划'               </t>
    </r>
    <phoneticPr fontId="22" type="noConversion"/>
  </si>
  <si>
    <r>
      <t>when substr(dic.remark,0,3) in ('线上精','线上码','新线上'</t>
    </r>
    <r>
      <rPr>
        <sz val="9"/>
        <color theme="1"/>
        <rFont val="微软雅黑"/>
        <family val="2"/>
        <charset val="134"/>
      </rPr>
      <t xml:space="preserve">)   then '宜人线上'  </t>
    </r>
    <phoneticPr fontId="22" type="noConversion"/>
  </si>
  <si>
    <r>
      <t>when substr(dic.remark,0,3) in ('线上瞬','瞬时贷','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  then 'k计划'               </t>
    </r>
    <phoneticPr fontId="22" type="noConversion"/>
  </si>
  <si>
    <r>
      <t>when substr(dicPrdct.remark,0,6) in ('线上金','线上码','新线上'</t>
    </r>
    <r>
      <rPr>
        <sz val="9"/>
        <color theme="1"/>
        <rFont val="微软雅黑"/>
        <family val="2"/>
        <charset val="134"/>
      </rPr>
      <t xml:space="preserve">) then '宜人线上'  </t>
    </r>
    <phoneticPr fontId="22" type="noConversion"/>
  </si>
  <si>
    <r>
      <t>when substr(dicPrdct.remark,0,6) in ('线上瞬','瞬时贷'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then 'k计划' </t>
    </r>
    <phoneticPr fontId="22" type="noConversion"/>
  </si>
  <si>
    <r>
      <t>when substr(j.remark,0,3) in （'线上精','线上码','新线上'</t>
    </r>
    <r>
      <rPr>
        <sz val="9"/>
        <color theme="1"/>
        <rFont val="微软雅黑"/>
        <family val="2"/>
        <charset val="134"/>
      </rPr>
      <t>） then '宜人线上'</t>
    </r>
    <phoneticPr fontId="22" type="noConversion"/>
  </si>
  <si>
    <r>
      <t>when substr(j.remark,0,3) in （'线上瞬','瞬时贷'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） then 'k计划'</t>
    </r>
    <phoneticPr fontId="22" type="noConversion"/>
  </si>
  <si>
    <r>
      <t>when substr(dic.remark,0,3) in （'线上精','线上码','新线上'</t>
    </r>
    <r>
      <rPr>
        <sz val="9"/>
        <color theme="1"/>
        <rFont val="微软雅黑"/>
        <family val="2"/>
        <charset val="134"/>
      </rPr>
      <t>） then '宜人线上'</t>
    </r>
    <phoneticPr fontId="22" type="noConversion"/>
  </si>
  <si>
    <r>
      <t>when substr(dic.remark,0,3) in （'线上瞬','瞬时贷'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>） then 'k计划'</t>
    </r>
    <phoneticPr fontId="22" type="noConversion"/>
  </si>
  <si>
    <t>2016-05-09</t>
    <phoneticPr fontId="22" type="noConversion"/>
  </si>
  <si>
    <t>2016-05-10</t>
  </si>
  <si>
    <t>2016-05-11</t>
  </si>
  <si>
    <t>2016-05-12</t>
  </si>
  <si>
    <t xml:space="preserve">when substr(dic.remark,0,3) in ('网商贷','乐购分','宜学贷','pos贷','供应链','汽车金','宜车购','企合消费金融')   then '渠道'        </t>
    <phoneticPr fontId="22" type="noConversion"/>
  </si>
  <si>
    <r>
      <t>when substr(dicPrdct.remark,0,6) in ('汽车金','pos贷','宜学贷','网商贷','乐购分','供应链'</t>
    </r>
    <r>
      <rPr>
        <sz val="9"/>
        <color theme="1"/>
        <rFont val="微软雅黑"/>
        <family val="2"/>
        <charset val="134"/>
      </rPr>
      <t xml:space="preserve">,'宜车购','企合消费金融') then '渠道' </t>
    </r>
    <phoneticPr fontId="22" type="noConversion"/>
  </si>
  <si>
    <r>
      <t>when substr(dic.remark,0,3) in ('线上精','线上码','新线上'</t>
    </r>
    <r>
      <rPr>
        <sz val="9"/>
        <color theme="1"/>
        <rFont val="微软雅黑"/>
        <family val="2"/>
        <charset val="134"/>
      </rPr>
      <t xml:space="preserve">)   then '宜人线上'  </t>
    </r>
    <phoneticPr fontId="22" type="noConversion"/>
  </si>
  <si>
    <r>
      <t>when substr(dic.remark,0,3) in ('线上瞬','瞬时贷'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  then 'k计划'               </t>
    </r>
    <phoneticPr fontId="22" type="noConversion"/>
  </si>
  <si>
    <t>WHEN substr(c.remark,0,3) IN （'线上精','线上码','新线上','线上瞬','瞬时贷','公积金'）THEN '线上宜人'</t>
    <phoneticPr fontId="22" type="noConversion"/>
  </si>
  <si>
    <t>SELECT 分类,COUNT(transport_id) AS 库存</t>
  </si>
  <si>
    <t>FROM</t>
  </si>
  <si>
    <t>（SELECT a.TRANSPORT_ID,a.PROCESS_NODE,a.PRODUCT_TYPE,c.remark,substr(c.remark,0,3),a.create_date,</t>
    <phoneticPr fontId="22" type="noConversion"/>
  </si>
  <si>
    <t xml:space="preserve">(CASE </t>
  </si>
  <si>
    <t xml:space="preserve">WHEN substr(c.remark,0,3) IN （'新薪贷','精英贷','新薪宜','助业贷','线下金','线下信','新薪（','助业宜','MSE'）AND a.PROCESS_NODE IN ('0','2-0','2-1','2-2','2-3','2-4')  THEN '城市信贷初审'  </t>
  </si>
  <si>
    <t>WHEN substr(c.remark,0,3) IN （'新薪贷','精英贷','新薪宜','助业贷','线下金','线下信','新薪（','助业宜','MSE'）AND a.PROCESS_NODE IN ('3-0','3-1','3-2','3-3','4-0','4-1','4-2','4-3')  THEN '城市信贷终审'</t>
  </si>
  <si>
    <t>WHEN substr(c.remark,0,3) IN （'网商贷','乐购分','宜学贷','pos贷','供应链','汽车金','企合消','宜车购'）AND a.PROCESS_NODE IN ('0','2-0','2-1','2-2','2-3','2-4')  THEN '企合初审'</t>
  </si>
  <si>
    <t>WHEN substr(c.remark,0,3) IN （'网商贷','乐购分','宜学贷','pos贷','供应链','汽车金','企合消','宜车购'）AND a.PROCESS_NODE IN ('3-0','3-1','3-2','3-3','4-0','4-1','4-2','4-3')  THEN '企合终审'</t>
  </si>
  <si>
    <t>WHEN substr(c.remark,0,3) IN （'线上精','线上码','线上瞬','新线上','瞬时贷'，'公积金'）AND a.PROCESS_NODE IN ('0','2-0','2-1','2-2','2-3','2-4')  THEN '线上宜人初审'</t>
    <phoneticPr fontId="22" type="noConversion"/>
  </si>
  <si>
    <t>WHEN substr(c.remark,0,3) IN （'线上精','线上码','新线上'）AND a.PROCESS_NODE IN ('3-0','3-1','3-2','3-3','4-0','4-1','4-2','4-3')  THEN '线上宜人终审'</t>
    <phoneticPr fontId="22" type="noConversion"/>
  </si>
  <si>
    <t xml:space="preserve">  WHEN substr(c.remark,0,3) IN （'商通贷'）AND a.PROCESS_NODE IN ('0','2-0','2-1','2-2','2-3','2-4')  THEN '商通贷初审'</t>
  </si>
  <si>
    <t>WHEN substr(c.remark,0,3) IN （'商通贷'）AND a.PROCESS_NODE IN ('3-0','3-1','3-2','3-3','4-0','4-1','4-2','4-3') THEN '商通贷终审'</t>
  </si>
  <si>
    <t>WHEN process_node IN ('5-0','5-1','6-0','6-1')  THEN '复议'</t>
  </si>
  <si>
    <t>WHEN process_node IN ('15-3','1-0','1-2','1-1')  THEN '反欺诈'</t>
    <phoneticPr fontId="22" type="noConversion"/>
  </si>
  <si>
    <t>ELSE '其他'  END ）分类</t>
  </si>
  <si>
    <t xml:space="preserve">FROM clic_sele_v.v_xg_tc_bs_transport a </t>
    <phoneticPr fontId="22" type="noConversion"/>
  </si>
  <si>
    <t xml:space="preserve">LEFT JOIN </t>
  </si>
  <si>
    <t>(SELECT * FROM clic_sele_v.v_xg_s_data_dic b</t>
  </si>
  <si>
    <t>WHERE b.SYSTEM_TYPE='COMMON_PRODUCT_TYPE')c</t>
    <phoneticPr fontId="22" type="noConversion"/>
  </si>
  <si>
    <t>ON c.SYSTEM_ID=a.PRODUCT_TYPE</t>
    <phoneticPr fontId="22" type="noConversion"/>
  </si>
  <si>
    <t>WHERE a.process_node IN ('0','2-1','2-2','2-3','2-4','2-0','3-0','3-1','3-2','3-3','4-1','4-2','4-0','4-3','5-0','5-1','6-0','6-1','1-1','1-0','1-2','15-3')</t>
    <phoneticPr fontId="22" type="noConversion"/>
  </si>
  <si>
    <t>AND TO_DATE(a.create_date,'yyyy-mm-dd hh24:mi:ss')&gt;=TO_DATE('2015-10-01 00:00:00', 'yyyy-mm-dd hh24:mi:ss')</t>
  </si>
  <si>
    <t>GROUP BY 分类</t>
  </si>
  <si>
    <t xml:space="preserve">when substr(dic.remark,0,3) in ('网商贷','乐购分','宜学贷','pos贷','供应链','汽车金','宜车购','企合消费金融')   then '渠道' </t>
    <phoneticPr fontId="22" type="noConversion"/>
  </si>
  <si>
    <t xml:space="preserve"> </t>
    <phoneticPr fontId="22" type="noConversion"/>
  </si>
  <si>
    <r>
      <t xml:space="preserve">else </t>
    </r>
    <r>
      <rPr>
        <sz val="9"/>
        <color theme="1"/>
        <rFont val="微软雅黑"/>
        <family val="2"/>
        <charset val="134"/>
      </rPr>
      <t>dic.remark</t>
    </r>
    <r>
      <rPr>
        <sz val="9"/>
        <color theme="1"/>
        <rFont val="微软雅黑"/>
        <family val="2"/>
        <charset val="134"/>
      </rPr>
      <t xml:space="preserve">  end</t>
    </r>
    <phoneticPr fontId="22" type="noConversion"/>
  </si>
  <si>
    <t>2016-05-13</t>
  </si>
  <si>
    <t>2016-05-16</t>
    <phoneticPr fontId="22" type="noConversion"/>
  </si>
  <si>
    <t>2016-05-15</t>
    <phoneticPr fontId="22" type="noConversion"/>
  </si>
  <si>
    <r>
      <t>when substr(dic.remark,0,3) in ('线上瞬','瞬时贷'</t>
    </r>
    <r>
      <rPr>
        <sz val="9"/>
        <color theme="1"/>
        <rFont val="微软雅黑"/>
        <family val="2"/>
        <charset val="134"/>
      </rPr>
      <t>,'</t>
    </r>
    <r>
      <rPr>
        <sz val="9"/>
        <color theme="1"/>
        <rFont val="微软雅黑"/>
        <family val="2"/>
        <charset val="134"/>
      </rPr>
      <t>公积金</t>
    </r>
    <r>
      <rPr>
        <sz val="9"/>
        <color theme="1"/>
        <rFont val="微软雅黑"/>
        <family val="2"/>
        <charset val="134"/>
      </rPr>
      <t>'</t>
    </r>
    <r>
      <rPr>
        <sz val="9"/>
        <color theme="1"/>
        <rFont val="微软雅黑"/>
        <family val="2"/>
        <charset val="134"/>
      </rPr>
      <t xml:space="preserve">)   then 'k计划'               </t>
    </r>
    <phoneticPr fontId="22" type="noConversion"/>
  </si>
  <si>
    <t>2016-05-17</t>
  </si>
  <si>
    <t>2016-05-18</t>
  </si>
  <si>
    <t>2016-05-19</t>
  </si>
  <si>
    <t>2016-05-20</t>
  </si>
  <si>
    <t>from bidb.core_lnscontractinfo</t>
    <phoneticPr fontId="22" type="noConversion"/>
  </si>
  <si>
    <t>from bidb.v_CE_borrow_contract as co</t>
    <phoneticPr fontId="22" type="noConversion"/>
  </si>
  <si>
    <t>(select borrow_id, apply_id from bidb.CE_borrow) as bo</t>
    <phoneticPr fontId="22" type="noConversion"/>
  </si>
  <si>
    <t>select saleid,</t>
    <phoneticPr fontId="22" type="noConversion"/>
  </si>
  <si>
    <t>from bidb.yrd_contract_clause a</t>
    <phoneticPr fontId="22" type="noConversion"/>
  </si>
  <si>
    <t>where co.cashier_time&gt;='</t>
    <phoneticPr fontId="22" type="noConversion"/>
  </si>
  <si>
    <t xml:space="preserve">from clic_sele_v.v_xg_tc_bs_transport a </t>
    <phoneticPr fontId="22" type="noConversion"/>
  </si>
  <si>
    <t>left join db4dg.v_xg_tc_bs_transport as tc</t>
    <phoneticPr fontId="22" type="noConversion"/>
  </si>
  <si>
    <t>proc sql;</t>
    <phoneticPr fontId="22" type="noConversion"/>
  </si>
  <si>
    <t>2016-05-23</t>
    <phoneticPr fontId="22" type="noConversion"/>
  </si>
  <si>
    <t>2016-05-24</t>
  </si>
  <si>
    <t>2016-05-25</t>
  </si>
  <si>
    <t>2016-05-26</t>
  </si>
  <si>
    <t>2016-05-27</t>
  </si>
  <si>
    <t>2016-05-22</t>
    <phoneticPr fontId="22" type="noConversion"/>
  </si>
  <si>
    <t>from bidb.v_CE_borrow_contract as co1</t>
    <phoneticPr fontId="22" type="noConversion"/>
  </si>
  <si>
    <t>libname bidb oracle user=bi_jpc_sele password="pwdxgjpc321" path="bidb" schema=bi_ods;</t>
    <phoneticPr fontId="22" type="noConversion"/>
  </si>
  <si>
    <t>select bo.apply_id,so.sort_name,co.amount</t>
    <phoneticPr fontId="22" type="noConversion"/>
  </si>
  <si>
    <t>2016-05-30</t>
  </si>
  <si>
    <t>2016-05-31</t>
  </si>
  <si>
    <t>2016-05-29</t>
    <phoneticPr fontId="22" type="noConversion"/>
  </si>
  <si>
    <t>libname db4dg oracle user=lj_sele password="r73nFgyQ" path="db4dg" schema=clic_sele_v;</t>
    <phoneticPr fontId="22" type="noConversion"/>
  </si>
  <si>
    <t>create table cx as</t>
    <phoneticPr fontId="22" type="noConversion"/>
  </si>
  <si>
    <r>
      <t>where apply_submit_time&gt;='</t>
    </r>
    <r>
      <rPr>
        <sz val="9"/>
        <color rgb="FF0070C0"/>
        <rFont val="微软雅黑"/>
        <family val="2"/>
        <charset val="134"/>
      </rPr>
      <t>2015-10-01</t>
    </r>
    <r>
      <rPr>
        <sz val="9"/>
        <color theme="1"/>
        <rFont val="微软雅黑"/>
        <family val="2"/>
        <charset val="134"/>
      </rPr>
      <t xml:space="preserve"> 00:00:00')as tc</t>
    </r>
    <phoneticPr fontId="22" type="noConversion"/>
  </si>
  <si>
    <t>2016-06-01</t>
    <phoneticPr fontId="22" type="noConversion"/>
  </si>
  <si>
    <t>2016-06-02</t>
  </si>
  <si>
    <t>2016-06-03</t>
  </si>
  <si>
    <t>2016-06-06</t>
  </si>
  <si>
    <t xml:space="preserve">from clic_sele_v.v_xg_tc_appeal a </t>
    <phoneticPr fontId="22" type="noConversion"/>
  </si>
  <si>
    <r>
      <t>select fk.transport_id,fk.name,fk.contractamt,us2.USER_NAME,tc.product_type,dicPrdct.remark,dept.DEPT_NAME,</t>
    </r>
    <r>
      <rPr>
        <sz val="9"/>
        <color theme="1"/>
        <rFont val="微软雅黑"/>
        <family val="2"/>
        <charset val="134"/>
      </rPr>
      <t>dept.DEPT_id,</t>
    </r>
    <phoneticPr fontId="22" type="noConversion"/>
  </si>
  <si>
    <t>2016-06-07</t>
  </si>
  <si>
    <t>2016-06-08</t>
  </si>
  <si>
    <t>2016-06-05</t>
    <phoneticPr fontId="22" type="noConversion"/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</si>
  <si>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</si>
  <si>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</si>
  <si>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</si>
  <si>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</si>
  <si>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</si>
  <si>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</si>
  <si>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</si>
  <si>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2016-06-12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</si>
</sst>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\-mm\-dd"/>
    <numFmt numFmtId="177" formatCode="[$-804]aaaa;@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  <numFmt numFmtId="182" formatCode="0_);[Red]\(0\)"/>
    <numFmt numFmtId="183" formatCode="ddmmmyyyy"/>
  </numFmts>
  <fonts count="6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9" tint="-0.249977111117893"/>
      <name val="微软雅黑"/>
      <family val="2"/>
      <charset val="134"/>
    </font>
    <font>
      <b/>
      <sz val="9"/>
      <color theme="1" tint="0.49998474074526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Tahoma"/>
      <family val="2"/>
    </font>
    <font>
      <b/>
      <sz val="9"/>
      <color indexed="8"/>
      <name val="Tahoma"/>
      <family val="2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0"/>
      <color theme="9" tint="-0.249977111117893"/>
      <name val="微软雅黑"/>
      <family val="2"/>
      <charset val="134"/>
    </font>
    <font>
      <b/>
      <sz val="14"/>
      <color rgb="FF0070C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0"/>
      <color theme="5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rgb="FFC00000"/>
      <name val="微软雅黑"/>
      <family val="2"/>
      <charset val="134"/>
    </font>
    <font>
      <b/>
      <sz val="9"/>
      <color rgb="FFC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9"/>
      <color theme="0" tint="-0.499984740745262"/>
      <name val="微软雅黑"/>
      <family val="2"/>
      <charset val="134"/>
    </font>
    <font>
      <sz val="9"/>
      <color theme="1" tint="0.14999847407452621"/>
      <name val="微软雅黑"/>
      <family val="2"/>
      <charset val="134"/>
    </font>
    <font>
      <b/>
      <sz val="9"/>
      <color theme="5"/>
      <name val="微软雅黑"/>
      <family val="2"/>
      <charset val="134"/>
    </font>
    <font>
      <b/>
      <sz val="9"/>
      <color theme="3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0">
    <xf numFmtId="0" fontId="0" fillId="0" borderId="0"/>
    <xf numFmtId="177" fontId="25" fillId="10" borderId="0" applyNumberFormat="0" applyBorder="0" applyAlignment="0" applyProtection="0"/>
    <xf numFmtId="177" fontId="25" fillId="14" borderId="0" applyNumberFormat="0" applyBorder="0" applyAlignment="0" applyProtection="0"/>
    <xf numFmtId="177" fontId="25" fillId="18" borderId="0" applyNumberFormat="0" applyBorder="0" applyAlignment="0" applyProtection="0"/>
    <xf numFmtId="177" fontId="25" fillId="22" borderId="0" applyNumberFormat="0" applyBorder="0" applyAlignment="0" applyProtection="0"/>
    <xf numFmtId="177" fontId="25" fillId="26" borderId="0" applyNumberFormat="0" applyBorder="0" applyAlignment="0" applyProtection="0"/>
    <xf numFmtId="177" fontId="25" fillId="30" borderId="0" applyNumberFormat="0" applyBorder="0" applyAlignment="0" applyProtection="0"/>
    <xf numFmtId="177" fontId="25" fillId="11" borderId="0" applyNumberFormat="0" applyBorder="0" applyAlignment="0" applyProtection="0"/>
    <xf numFmtId="177" fontId="25" fillId="15" borderId="0" applyNumberFormat="0" applyBorder="0" applyAlignment="0" applyProtection="0"/>
    <xf numFmtId="177" fontId="25" fillId="19" borderId="0" applyNumberFormat="0" applyBorder="0" applyAlignment="0" applyProtection="0"/>
    <xf numFmtId="177" fontId="25" fillId="23" borderId="0" applyNumberFormat="0" applyBorder="0" applyAlignment="0" applyProtection="0"/>
    <xf numFmtId="177" fontId="25" fillId="27" borderId="0" applyNumberFormat="0" applyBorder="0" applyAlignment="0" applyProtection="0"/>
    <xf numFmtId="177" fontId="25" fillId="31" borderId="0" applyNumberFormat="0" applyBorder="0" applyAlignment="0" applyProtection="0"/>
    <xf numFmtId="177" fontId="26" fillId="12" borderId="0" applyNumberFormat="0" applyBorder="0" applyAlignment="0" applyProtection="0"/>
    <xf numFmtId="177" fontId="26" fillId="16" borderId="0" applyNumberFormat="0" applyBorder="0" applyAlignment="0" applyProtection="0"/>
    <xf numFmtId="177" fontId="26" fillId="20" borderId="0" applyNumberFormat="0" applyBorder="0" applyAlignment="0" applyProtection="0"/>
    <xf numFmtId="177" fontId="26" fillId="24" borderId="0" applyNumberFormat="0" applyBorder="0" applyAlignment="0" applyProtection="0"/>
    <xf numFmtId="177" fontId="26" fillId="28" borderId="0" applyNumberFormat="0" applyBorder="0" applyAlignment="0" applyProtection="0"/>
    <xf numFmtId="177" fontId="26" fillId="32" borderId="0" applyNumberFormat="0" applyBorder="0" applyAlignment="0" applyProtection="0"/>
    <xf numFmtId="177" fontId="27" fillId="0" borderId="0"/>
    <xf numFmtId="177" fontId="28" fillId="33" borderId="10">
      <alignment vertical="center"/>
    </xf>
    <xf numFmtId="9" fontId="19" fillId="0" borderId="0" applyFont="0" applyFill="0" applyBorder="0" applyAlignment="0" applyProtection="0">
      <alignment vertical="center"/>
    </xf>
    <xf numFmtId="177" fontId="29" fillId="0" borderId="1" applyNumberFormat="0" applyFill="0" applyAlignment="0" applyProtection="0"/>
    <xf numFmtId="177" fontId="30" fillId="0" borderId="2" applyNumberFormat="0" applyFill="0" applyAlignment="0" applyProtection="0"/>
    <xf numFmtId="177" fontId="31" fillId="0" borderId="3" applyNumberFormat="0" applyFill="0" applyAlignment="0" applyProtection="0"/>
    <xf numFmtId="177" fontId="31" fillId="0" borderId="0" applyNumberFormat="0" applyFill="0" applyBorder="0" applyAlignment="0" applyProtection="0"/>
    <xf numFmtId="177" fontId="32" fillId="0" borderId="0" applyNumberFormat="0" applyFill="0" applyBorder="0" applyAlignment="0" applyProtection="0"/>
    <xf numFmtId="177" fontId="33" fillId="3" borderId="0" applyNumberFormat="0" applyBorder="0" applyAlignment="0" applyProtection="0"/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177" fontId="33" fillId="3" borderId="0" applyNumberFormat="0" applyBorder="0" applyAlignment="0" applyProtection="0">
      <alignment vertical="center"/>
    </xf>
    <xf numFmtId="0" fontId="34" fillId="0" borderId="0"/>
    <xf numFmtId="177" fontId="20" fillId="0" borderId="0"/>
    <xf numFmtId="177" fontId="35" fillId="0" borderId="0">
      <alignment vertical="center"/>
    </xf>
    <xf numFmtId="177" fontId="36" fillId="0" borderId="0"/>
    <xf numFmtId="177" fontId="25" fillId="0" borderId="0"/>
    <xf numFmtId="177" fontId="25" fillId="0" borderId="0">
      <alignment vertical="center"/>
    </xf>
    <xf numFmtId="0" fontId="37" fillId="0" borderId="0"/>
    <xf numFmtId="177" fontId="25" fillId="0" borderId="0"/>
    <xf numFmtId="177" fontId="35" fillId="0" borderId="0">
      <alignment vertical="center"/>
    </xf>
    <xf numFmtId="177" fontId="36" fillId="0" borderId="0"/>
    <xf numFmtId="177" fontId="35" fillId="0" borderId="0">
      <alignment vertical="center"/>
    </xf>
    <xf numFmtId="177" fontId="25" fillId="0" borderId="0">
      <alignment vertical="center"/>
    </xf>
    <xf numFmtId="0" fontId="37" fillId="0" borderId="0"/>
    <xf numFmtId="177" fontId="25" fillId="0" borderId="0">
      <alignment vertical="center"/>
    </xf>
    <xf numFmtId="177" fontId="36" fillId="0" borderId="0"/>
    <xf numFmtId="177" fontId="35" fillId="0" borderId="0">
      <alignment vertical="center"/>
    </xf>
    <xf numFmtId="177" fontId="3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7" fontId="38" fillId="2" borderId="0" applyNumberFormat="0" applyBorder="0" applyAlignment="0" applyProtection="0"/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8" fillId="2" borderId="0" applyNumberFormat="0" applyBorder="0" applyAlignment="0" applyProtection="0">
      <alignment vertical="center"/>
    </xf>
    <xf numFmtId="177" fontId="39" fillId="0" borderId="9" applyNumberFormat="0" applyFill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7" fontId="40" fillId="6" borderId="4" applyNumberFormat="0" applyAlignment="0" applyProtection="0"/>
    <xf numFmtId="177" fontId="41" fillId="7" borderId="7" applyNumberFormat="0" applyAlignment="0" applyProtection="0"/>
    <xf numFmtId="177" fontId="42" fillId="0" borderId="0" applyNumberFormat="0" applyFill="0" applyBorder="0" applyAlignment="0" applyProtection="0"/>
    <xf numFmtId="177" fontId="43" fillId="0" borderId="0" applyNumberFormat="0" applyFill="0" applyBorder="0" applyAlignment="0" applyProtection="0"/>
    <xf numFmtId="177" fontId="44" fillId="0" borderId="6" applyNumberFormat="0" applyFill="0" applyAlignment="0" applyProtection="0"/>
    <xf numFmtId="180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77" fontId="26" fillId="9" borderId="0" applyNumberFormat="0" applyBorder="0" applyAlignment="0" applyProtection="0"/>
    <xf numFmtId="177" fontId="26" fillId="13" borderId="0" applyNumberFormat="0" applyBorder="0" applyAlignment="0" applyProtection="0"/>
    <xf numFmtId="177" fontId="26" fillId="17" borderId="0" applyNumberFormat="0" applyBorder="0" applyAlignment="0" applyProtection="0"/>
    <xf numFmtId="177" fontId="26" fillId="21" borderId="0" applyNumberFormat="0" applyBorder="0" applyAlignment="0" applyProtection="0"/>
    <xf numFmtId="177" fontId="26" fillId="25" borderId="0" applyNumberFormat="0" applyBorder="0" applyAlignment="0" applyProtection="0"/>
    <xf numFmtId="177" fontId="26" fillId="29" borderId="0" applyNumberFormat="0" applyBorder="0" applyAlignment="0" applyProtection="0"/>
    <xf numFmtId="177" fontId="45" fillId="4" borderId="0" applyNumberFormat="0" applyBorder="0" applyAlignment="0" applyProtection="0"/>
    <xf numFmtId="177" fontId="46" fillId="6" borderId="5" applyNumberFormat="0" applyAlignment="0" applyProtection="0"/>
    <xf numFmtId="177" fontId="47" fillId="5" borderId="4" applyNumberFormat="0" applyAlignment="0" applyProtection="0"/>
    <xf numFmtId="0" fontId="19" fillId="8" borderId="8" applyNumberFormat="0" applyFont="0" applyAlignment="0" applyProtection="0">
      <alignment vertical="center"/>
    </xf>
  </cellStyleXfs>
  <cellXfs count="158">
    <xf numFmtId="0" fontId="0" fillId="0" borderId="0" xfId="0"/>
    <xf numFmtId="176" fontId="21" fillId="0" borderId="0" xfId="0" applyNumberFormat="1" applyFont="1"/>
    <xf numFmtId="176" fontId="23" fillId="0" borderId="0" xfId="0" applyNumberFormat="1" applyFont="1"/>
    <xf numFmtId="0" fontId="48" fillId="0" borderId="0" xfId="0" applyFont="1"/>
    <xf numFmtId="0" fontId="48" fillId="0" borderId="17" xfId="0" applyFont="1" applyBorder="1"/>
    <xf numFmtId="176" fontId="23" fillId="0" borderId="0" xfId="0" applyNumberFormat="1" applyFont="1" applyBorder="1"/>
    <xf numFmtId="0" fontId="48" fillId="0" borderId="0" xfId="0" applyFont="1" applyBorder="1"/>
    <xf numFmtId="0" fontId="18" fillId="0" borderId="18" xfId="0" applyFont="1" applyBorder="1"/>
    <xf numFmtId="0" fontId="17" fillId="0" borderId="17" xfId="0" applyFont="1" applyFill="1" applyBorder="1"/>
    <xf numFmtId="176" fontId="23" fillId="0" borderId="0" xfId="0" applyNumberFormat="1" applyFont="1" applyFill="1" applyBorder="1"/>
    <xf numFmtId="0" fontId="17" fillId="0" borderId="13" xfId="0" applyFont="1" applyBorder="1"/>
    <xf numFmtId="0" fontId="17" fillId="0" borderId="11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0" xfId="0" applyFont="1" applyBorder="1"/>
    <xf numFmtId="0" fontId="17" fillId="0" borderId="17" xfId="0" applyFont="1" applyBorder="1"/>
    <xf numFmtId="0" fontId="17" fillId="0" borderId="12" xfId="0" applyFont="1" applyBorder="1"/>
    <xf numFmtId="0" fontId="17" fillId="0" borderId="21" xfId="0" applyFont="1" applyBorder="1"/>
    <xf numFmtId="0" fontId="17" fillId="0" borderId="19" xfId="0" applyFont="1" applyBorder="1"/>
    <xf numFmtId="0" fontId="17" fillId="0" borderId="22" xfId="0" applyFont="1" applyBorder="1"/>
    <xf numFmtId="0" fontId="17" fillId="0" borderId="23" xfId="0" applyFont="1" applyBorder="1"/>
    <xf numFmtId="0" fontId="17" fillId="0" borderId="20" xfId="0" applyFont="1" applyBorder="1"/>
    <xf numFmtId="0" fontId="17" fillId="0" borderId="24" xfId="0" applyFont="1" applyBorder="1"/>
    <xf numFmtId="0" fontId="17" fillId="0" borderId="0" xfId="0" quotePrefix="1" applyFont="1" applyBorder="1"/>
    <xf numFmtId="0" fontId="17" fillId="0" borderId="0" xfId="0" applyFont="1" applyFill="1" applyBorder="1"/>
    <xf numFmtId="0" fontId="17" fillId="0" borderId="12" xfId="0" applyFont="1" applyFill="1" applyBorder="1"/>
    <xf numFmtId="0" fontId="18" fillId="0" borderId="13" xfId="0" applyFont="1" applyBorder="1"/>
    <xf numFmtId="0" fontId="18" fillId="0" borderId="11" xfId="0" applyFont="1" applyBorder="1"/>
    <xf numFmtId="0" fontId="18" fillId="0" borderId="0" xfId="0" applyFont="1"/>
    <xf numFmtId="0" fontId="18" fillId="0" borderId="0" xfId="0" applyFont="1" applyBorder="1"/>
    <xf numFmtId="0" fontId="18" fillId="0" borderId="12" xfId="0" applyFont="1" applyBorder="1"/>
    <xf numFmtId="176" fontId="50" fillId="0" borderId="0" xfId="0" applyNumberFormat="1" applyFont="1" applyBorder="1"/>
    <xf numFmtId="0" fontId="17" fillId="0" borderId="17" xfId="0" applyFont="1" applyFill="1" applyBorder="1" applyAlignment="1">
      <alignment horizontal="left" vertical="top"/>
    </xf>
    <xf numFmtId="0" fontId="15" fillId="0" borderId="21" xfId="0" applyFont="1" applyBorder="1"/>
    <xf numFmtId="0" fontId="16" fillId="0" borderId="30" xfId="0" applyFont="1" applyBorder="1"/>
    <xf numFmtId="0" fontId="48" fillId="0" borderId="31" xfId="0" applyFont="1" applyBorder="1"/>
    <xf numFmtId="0" fontId="48" fillId="0" borderId="32" xfId="0" applyFont="1" applyBorder="1"/>
    <xf numFmtId="0" fontId="48" fillId="0" borderId="12" xfId="0" applyFont="1" applyBorder="1"/>
    <xf numFmtId="0" fontId="16" fillId="0" borderId="17" xfId="0" applyFont="1" applyBorder="1"/>
    <xf numFmtId="0" fontId="48" fillId="0" borderId="18" xfId="0" applyFont="1" applyBorder="1"/>
    <xf numFmtId="0" fontId="48" fillId="0" borderId="11" xfId="0" applyFont="1" applyBorder="1"/>
    <xf numFmtId="0" fontId="48" fillId="0" borderId="13" xfId="0" applyFont="1" applyBorder="1"/>
    <xf numFmtId="0" fontId="55" fillId="0" borderId="0" xfId="0" applyFont="1"/>
    <xf numFmtId="0" fontId="56" fillId="0" borderId="0" xfId="0" applyFont="1"/>
    <xf numFmtId="0" fontId="14" fillId="0" borderId="0" xfId="0" applyFont="1" applyFill="1" applyBorder="1"/>
    <xf numFmtId="0" fontId="15" fillId="0" borderId="17" xfId="0" applyFont="1" applyFill="1" applyBorder="1"/>
    <xf numFmtId="0" fontId="14" fillId="0" borderId="17" xfId="0" applyFont="1" applyFill="1" applyBorder="1"/>
    <xf numFmtId="0" fontId="14" fillId="0" borderId="17" xfId="0" applyFont="1" applyBorder="1"/>
    <xf numFmtId="0" fontId="14" fillId="0" borderId="23" xfId="0" applyFont="1" applyBorder="1"/>
    <xf numFmtId="0" fontId="14" fillId="0" borderId="18" xfId="0" applyFont="1" applyBorder="1"/>
    <xf numFmtId="182" fontId="54" fillId="0" borderId="0" xfId="0" applyNumberFormat="1" applyFont="1"/>
    <xf numFmtId="0" fontId="57" fillId="0" borderId="0" xfId="0" applyFont="1" applyFill="1" applyBorder="1"/>
    <xf numFmtId="21" fontId="57" fillId="0" borderId="0" xfId="0" applyNumberFormat="1" applyFont="1" applyBorder="1"/>
    <xf numFmtId="0" fontId="57" fillId="0" borderId="0" xfId="0" applyFont="1" applyBorder="1"/>
    <xf numFmtId="21" fontId="57" fillId="0" borderId="0" xfId="0" applyNumberFormat="1" applyFont="1" applyFill="1" applyBorder="1" applyAlignment="1">
      <alignment horizontal="left"/>
    </xf>
    <xf numFmtId="0" fontId="57" fillId="0" borderId="0" xfId="0" applyFont="1" applyFill="1"/>
    <xf numFmtId="0" fontId="59" fillId="0" borderId="0" xfId="0" applyFont="1"/>
    <xf numFmtId="0" fontId="51" fillId="0" borderId="0" xfId="0" applyFont="1" applyFill="1" applyBorder="1"/>
    <xf numFmtId="0" fontId="52" fillId="0" borderId="0" xfId="0" applyFont="1" applyFill="1" applyBorder="1"/>
    <xf numFmtId="0" fontId="52" fillId="0" borderId="20" xfId="0" applyFont="1" applyBorder="1"/>
    <xf numFmtId="0" fontId="52" fillId="0" borderId="0" xfId="0" applyFont="1" applyBorder="1"/>
    <xf numFmtId="21" fontId="52" fillId="0" borderId="0" xfId="0" applyNumberFormat="1" applyFont="1" applyFill="1" applyBorder="1" applyAlignment="1">
      <alignment horizontal="left"/>
    </xf>
    <xf numFmtId="21" fontId="52" fillId="0" borderId="0" xfId="0" applyNumberFormat="1" applyFont="1" applyBorder="1"/>
    <xf numFmtId="0" fontId="52" fillId="0" borderId="19" xfId="0" applyFont="1" applyBorder="1"/>
    <xf numFmtId="0" fontId="13" fillId="0" borderId="23" xfId="0" applyFont="1" applyBorder="1"/>
    <xf numFmtId="0" fontId="13" fillId="0" borderId="17" xfId="0" applyFont="1" applyFill="1" applyBorder="1"/>
    <xf numFmtId="0" fontId="12" fillId="0" borderId="0" xfId="0" applyFont="1"/>
    <xf numFmtId="0" fontId="12" fillId="0" borderId="30" xfId="0" applyFont="1" applyBorder="1"/>
    <xf numFmtId="0" fontId="12" fillId="0" borderId="31" xfId="0" applyFont="1" applyBorder="1"/>
    <xf numFmtId="0" fontId="12" fillId="0" borderId="17" xfId="0" applyFont="1" applyBorder="1"/>
    <xf numFmtId="0" fontId="12" fillId="0" borderId="0" xfId="0" applyFont="1" applyBorder="1"/>
    <xf numFmtId="0" fontId="12" fillId="0" borderId="17" xfId="0" applyFont="1" applyFill="1" applyBorder="1"/>
    <xf numFmtId="0" fontId="12" fillId="0" borderId="0" xfId="0" applyFont="1" applyFill="1" applyBorder="1"/>
    <xf numFmtId="0" fontId="12" fillId="0" borderId="32" xfId="0" applyFont="1" applyBorder="1"/>
    <xf numFmtId="0" fontId="12" fillId="0" borderId="12" xfId="0" applyFont="1" applyBorder="1"/>
    <xf numFmtId="0" fontId="12" fillId="0" borderId="18" xfId="0" applyFont="1" applyBorder="1"/>
    <xf numFmtId="0" fontId="12" fillId="0" borderId="11" xfId="0" applyFont="1" applyBorder="1"/>
    <xf numFmtId="0" fontId="12" fillId="0" borderId="13" xfId="0" applyFont="1" applyBorder="1"/>
    <xf numFmtId="0" fontId="59" fillId="0" borderId="0" xfId="0" applyFont="1" applyAlignment="1">
      <alignment horizontal="center"/>
    </xf>
    <xf numFmtId="183" fontId="23" fillId="0" borderId="0" xfId="0" applyNumberFormat="1" applyFont="1" applyFill="1"/>
    <xf numFmtId="0" fontId="11" fillId="0" borderId="17" xfId="0" applyFont="1" applyFill="1" applyBorder="1"/>
    <xf numFmtId="0" fontId="11" fillId="0" borderId="17" xfId="0" applyFont="1" applyBorder="1"/>
    <xf numFmtId="0" fontId="61" fillId="0" borderId="25" xfId="0" applyFont="1" applyFill="1" applyBorder="1"/>
    <xf numFmtId="0" fontId="61" fillId="0" borderId="26" xfId="0" applyFont="1" applyFill="1" applyBorder="1"/>
    <xf numFmtId="0" fontId="61" fillId="0" borderId="27" xfId="0" applyFont="1" applyFill="1" applyBorder="1"/>
    <xf numFmtId="0" fontId="61" fillId="0" borderId="35" xfId="0" applyFont="1" applyFill="1" applyBorder="1"/>
    <xf numFmtId="0" fontId="57" fillId="0" borderId="26" xfId="0" applyFont="1" applyFill="1" applyBorder="1"/>
    <xf numFmtId="0" fontId="57" fillId="0" borderId="27" xfId="0" applyFont="1" applyFill="1" applyBorder="1"/>
    <xf numFmtId="0" fontId="57" fillId="0" borderId="26" xfId="0" quotePrefix="1" applyFont="1" applyFill="1" applyBorder="1"/>
    <xf numFmtId="0" fontId="61" fillId="0" borderId="0" xfId="0" applyFont="1" applyFill="1"/>
    <xf numFmtId="0" fontId="14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0" fontId="13" fillId="0" borderId="30" xfId="0" applyFont="1" applyBorder="1"/>
    <xf numFmtId="176" fontId="50" fillId="0" borderId="0" xfId="0" applyNumberFormat="1" applyFont="1"/>
    <xf numFmtId="183" fontId="50" fillId="0" borderId="0" xfId="0" applyNumberFormat="1" applyFont="1"/>
    <xf numFmtId="0" fontId="55" fillId="0" borderId="0" xfId="0" applyFont="1" applyFill="1" applyBorder="1"/>
    <xf numFmtId="0" fontId="50" fillId="0" borderId="0" xfId="0" applyFont="1"/>
    <xf numFmtId="0" fontId="50" fillId="0" borderId="0" xfId="0" applyFont="1" applyBorder="1"/>
    <xf numFmtId="0" fontId="62" fillId="0" borderId="0" xfId="0" applyFont="1" applyFill="1" applyBorder="1"/>
    <xf numFmtId="0" fontId="11" fillId="0" borderId="0" xfId="0" applyFont="1"/>
    <xf numFmtId="14" fontId="50" fillId="0" borderId="0" xfId="0" applyNumberFormat="1" applyFont="1" applyBorder="1"/>
    <xf numFmtId="0" fontId="21" fillId="0" borderId="0" xfId="0" applyFont="1" applyFill="1"/>
    <xf numFmtId="0" fontId="21" fillId="0" borderId="17" xfId="0" applyFont="1" applyFill="1" applyBorder="1"/>
    <xf numFmtId="0" fontId="10" fillId="0" borderId="17" xfId="0" applyFont="1" applyFill="1" applyBorder="1"/>
    <xf numFmtId="0" fontId="10" fillId="0" borderId="17" xfId="0" applyFont="1" applyBorder="1"/>
    <xf numFmtId="0" fontId="9" fillId="0" borderId="17" xfId="0" applyFont="1" applyFill="1" applyBorder="1"/>
    <xf numFmtId="0" fontId="8" fillId="0" borderId="17" xfId="0" applyFont="1" applyFill="1" applyBorder="1"/>
    <xf numFmtId="0" fontId="7" fillId="0" borderId="14" xfId="0" applyFont="1" applyBorder="1"/>
    <xf numFmtId="0" fontId="7" fillId="0" borderId="17" xfId="0" applyFont="1" applyBorder="1"/>
    <xf numFmtId="0" fontId="7" fillId="0" borderId="0" xfId="0" applyFont="1"/>
    <xf numFmtId="0" fontId="6" fillId="0" borderId="0" xfId="0" applyFont="1"/>
    <xf numFmtId="14" fontId="23" fillId="0" borderId="0" xfId="0" applyNumberFormat="1" applyFont="1" applyFill="1" applyBorder="1"/>
    <xf numFmtId="0" fontId="5" fillId="0" borderId="17" xfId="0" applyFont="1" applyBorder="1"/>
    <xf numFmtId="49" fontId="21" fillId="0" borderId="0" xfId="0" applyNumberFormat="1" applyFont="1"/>
    <xf numFmtId="49" fontId="57" fillId="0" borderId="0" xfId="0" applyNumberFormat="1" applyFont="1" applyFill="1"/>
    <xf numFmtId="49" fontId="21" fillId="0" borderId="0" xfId="0" applyNumberFormat="1" applyFont="1" applyFill="1"/>
    <xf numFmtId="0" fontId="23" fillId="0" borderId="17" xfId="0" applyFont="1" applyBorder="1"/>
    <xf numFmtId="0" fontId="59" fillId="0" borderId="0" xfId="0" applyNumberFormat="1" applyFont="1" applyFill="1" applyAlignment="1">
      <alignment horizontal="left"/>
    </xf>
    <xf numFmtId="0" fontId="21" fillId="0" borderId="0" xfId="0" applyNumberFormat="1" applyFont="1"/>
    <xf numFmtId="0" fontId="23" fillId="0" borderId="0" xfId="0" applyNumberFormat="1" applyFont="1"/>
    <xf numFmtId="0" fontId="57" fillId="0" borderId="0" xfId="0" applyNumberFormat="1" applyFont="1" applyFill="1"/>
    <xf numFmtId="0" fontId="24" fillId="0" borderId="0" xfId="0" applyNumberFormat="1" applyFont="1" applyAlignment="1">
      <alignment horizontal="center"/>
    </xf>
    <xf numFmtId="0" fontId="63" fillId="0" borderId="0" xfId="0" applyNumberFormat="1" applyFont="1" applyAlignment="1">
      <alignment horizontal="center"/>
    </xf>
    <xf numFmtId="0" fontId="64" fillId="0" borderId="0" xfId="0" quotePrefix="1" applyNumberFormat="1" applyFont="1"/>
    <xf numFmtId="0" fontId="59" fillId="0" borderId="0" xfId="0" applyNumberFormat="1" applyFont="1" applyFill="1" applyBorder="1"/>
    <xf numFmtId="0" fontId="4" fillId="0" borderId="0" xfId="0" quotePrefix="1" applyNumberFormat="1" applyFont="1"/>
    <xf numFmtId="176" fontId="65" fillId="0" borderId="0" xfId="0" applyNumberFormat="1" applyFont="1"/>
    <xf numFmtId="0" fontId="57" fillId="0" borderId="0" xfId="0" applyFont="1" applyBorder="1" applyAlignment="1">
      <alignment horizontal="left"/>
    </xf>
    <xf numFmtId="0" fontId="3" fillId="0" borderId="17" xfId="0" applyFont="1" applyBorder="1"/>
    <xf numFmtId="0" fontId="3" fillId="0" borderId="0" xfId="0" applyFont="1" applyBorder="1"/>
    <xf numFmtId="0" fontId="21" fillId="0" borderId="0" xfId="0" applyFont="1" applyBorder="1"/>
    <xf numFmtId="0" fontId="21" fillId="0" borderId="0" xfId="0" applyFont="1"/>
    <xf numFmtId="0" fontId="21" fillId="0" borderId="0" xfId="0" applyFont="1" applyFill="1" applyBorder="1"/>
    <xf numFmtId="0" fontId="61" fillId="0" borderId="0" xfId="0" applyFont="1" applyAlignment="1">
      <alignment horizontal="right"/>
    </xf>
    <xf numFmtId="14" fontId="61" fillId="0" borderId="0" xfId="0" applyNumberFormat="1" applyFont="1"/>
    <xf numFmtId="0" fontId="23" fillId="0" borderId="0" xfId="0" applyFont="1"/>
    <xf numFmtId="0" fontId="23" fillId="0" borderId="0" xfId="0" applyFont="1" applyBorder="1" applyAlignment="1">
      <alignment horizontal="left"/>
    </xf>
    <xf numFmtId="0" fontId="2" fillId="0" borderId="17" xfId="0" applyFont="1" applyBorder="1"/>
    <xf numFmtId="0" fontId="1" fillId="0" borderId="17" xfId="0" applyFont="1" applyBorder="1"/>
    <xf numFmtId="0" fontId="66" fillId="0" borderId="0" xfId="0" applyNumberFormat="1" applyFont="1"/>
    <xf numFmtId="0" fontId="1" fillId="0" borderId="0" xfId="0" applyFont="1"/>
    <xf numFmtId="0" fontId="1" fillId="34" borderId="0" xfId="0" applyFont="1" applyFill="1"/>
    <xf numFmtId="0" fontId="1" fillId="0" borderId="0" xfId="0" applyFont="1" applyAlignment="1"/>
    <xf numFmtId="0" fontId="1" fillId="0" borderId="0" xfId="0" applyFont="1" applyBorder="1"/>
    <xf numFmtId="0" fontId="12" fillId="35" borderId="17" xfId="0" applyFont="1" applyFill="1" applyBorder="1"/>
    <xf numFmtId="0" fontId="12" fillId="35" borderId="0" xfId="0" applyFont="1" applyFill="1" applyBorder="1"/>
    <xf numFmtId="0" fontId="67" fillId="0" borderId="0" xfId="0" applyFont="1"/>
    <xf numFmtId="0" fontId="1" fillId="35" borderId="17" xfId="0" applyFont="1" applyFill="1" applyBorder="1"/>
    <xf numFmtId="0" fontId="1" fillId="0" borderId="17" xfId="0" applyFont="1" applyFill="1" applyBorder="1"/>
    <xf numFmtId="0" fontId="1" fillId="0" borderId="30" xfId="0" applyFont="1" applyBorder="1"/>
    <xf numFmtId="0" fontId="60" fillId="0" borderId="28" xfId="0" applyFont="1" applyFill="1" applyBorder="1" applyAlignment="1">
      <alignment horizontal="center"/>
    </xf>
    <xf numFmtId="0" fontId="60" fillId="0" borderId="34" xfId="0" applyFont="1" applyFill="1" applyBorder="1" applyAlignment="1">
      <alignment horizontal="center"/>
    </xf>
    <xf numFmtId="0" fontId="60" fillId="0" borderId="29" xfId="0" applyFont="1" applyFill="1" applyBorder="1" applyAlignment="1">
      <alignment horizontal="center"/>
    </xf>
    <xf numFmtId="0" fontId="21" fillId="0" borderId="26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</cellXfs>
  <cellStyles count="130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Normal_MicroCharts 3 Samples" xfId="19"/>
    <cellStyle name="OBI_ColHeader" xfId="20"/>
    <cellStyle name="百分比 2" xfId="21"/>
    <cellStyle name="标题 1 2" xfId="22"/>
    <cellStyle name="标题 2 2" xfId="23"/>
    <cellStyle name="标题 3 2" xfId="24"/>
    <cellStyle name="标题 4 2" xfId="25"/>
    <cellStyle name="标题 5" xfId="26"/>
    <cellStyle name="差 2" xfId="27"/>
    <cellStyle name="差_mob6违约" xfId="28"/>
    <cellStyle name="差_mob6违约_1" xfId="29"/>
    <cellStyle name="差_Sheet1" xfId="30"/>
    <cellStyle name="差_Sheet1_mob6违约" xfId="31"/>
    <cellStyle name="差_Sheet1_Sheet2" xfId="32"/>
    <cellStyle name="差_Sheet2" xfId="33"/>
    <cellStyle name="差_Sheet2_1" xfId="34"/>
    <cellStyle name="差_Sheet2_mob6违约" xfId="35"/>
    <cellStyle name="差_Sheet2_Sheet2" xfId="36"/>
    <cellStyle name="差_Sheet3" xfId="37"/>
    <cellStyle name="差_Sheet3_mob6违约" xfId="38"/>
    <cellStyle name="差_Sheet3_Sheet2" xfId="39"/>
    <cellStyle name="差_复议" xfId="40"/>
    <cellStyle name="差_复议_1" xfId="41"/>
    <cellStyle name="差_复议_1_mob6违约" xfId="42"/>
    <cellStyle name="差_复议_1_Sheet2" xfId="43"/>
    <cellStyle name="差_复议_mob6违约" xfId="44"/>
    <cellStyle name="差_复议_Sheet2" xfId="45"/>
    <cellStyle name="差_检查系统拒绝" xfId="46"/>
    <cellStyle name="差_门店" xfId="47"/>
    <cellStyle name="差_前两期连续违约" xfId="48"/>
    <cellStyle name="差_前两期连续违约_mob6违约" xfId="49"/>
    <cellStyle name="差_前两期连续违约_Sheet2" xfId="50"/>
    <cellStyle name="差_审核人员" xfId="51"/>
    <cellStyle name="差_审核人员_mob6违约" xfId="52"/>
    <cellStyle name="差_审核人员_Sheet2" xfId="53"/>
    <cellStyle name="差_通过率" xfId="54"/>
    <cellStyle name="差_新核心违约" xfId="55"/>
    <cellStyle name="差_账龄" xfId="56"/>
    <cellStyle name="差_账龄_mob6违约" xfId="57"/>
    <cellStyle name="差_账龄_Sheet2" xfId="58"/>
    <cellStyle name="常规" xfId="0" builtinId="0"/>
    <cellStyle name="常规 10" xfId="59"/>
    <cellStyle name="常规 12" xfId="60"/>
    <cellStyle name="常规 2" xfId="61"/>
    <cellStyle name="常规 2 2" xfId="62"/>
    <cellStyle name="常规 2 2 2" xfId="63"/>
    <cellStyle name="常规 2 3" xfId="64"/>
    <cellStyle name="常规 2 4" xfId="65"/>
    <cellStyle name="常规 2_mob6违约" xfId="66"/>
    <cellStyle name="常规 3" xfId="67"/>
    <cellStyle name="常规 3 2" xfId="68"/>
    <cellStyle name="常规 3_mob6违约" xfId="69"/>
    <cellStyle name="常规 4" xfId="70"/>
    <cellStyle name="常规 4 2" xfId="71"/>
    <cellStyle name="常规 4_mob6违约" xfId="72"/>
    <cellStyle name="常规 5" xfId="73"/>
    <cellStyle name="常规 6" xfId="74"/>
    <cellStyle name="常规 7" xfId="75"/>
    <cellStyle name="常规 8" xfId="76"/>
    <cellStyle name="常规 9" xfId="77"/>
    <cellStyle name="好 2" xfId="78"/>
    <cellStyle name="好_mob6违约" xfId="79"/>
    <cellStyle name="好_mob6违约_1" xfId="80"/>
    <cellStyle name="好_Sheet1" xfId="81"/>
    <cellStyle name="好_Sheet1_mob6违约" xfId="82"/>
    <cellStyle name="好_Sheet1_Sheet2" xfId="83"/>
    <cellStyle name="好_Sheet2" xfId="84"/>
    <cellStyle name="好_Sheet2_1" xfId="85"/>
    <cellStyle name="好_Sheet2_mob6违约" xfId="86"/>
    <cellStyle name="好_Sheet2_Sheet2" xfId="87"/>
    <cellStyle name="好_Sheet3" xfId="88"/>
    <cellStyle name="好_Sheet3_mob6违约" xfId="89"/>
    <cellStyle name="好_Sheet3_Sheet2" xfId="90"/>
    <cellStyle name="好_复议" xfId="91"/>
    <cellStyle name="好_复议_1" xfId="92"/>
    <cellStyle name="好_复议_1_mob6违约" xfId="93"/>
    <cellStyle name="好_复议_1_Sheet2" xfId="94"/>
    <cellStyle name="好_复议_mob6违约" xfId="95"/>
    <cellStyle name="好_复议_Sheet2" xfId="96"/>
    <cellStyle name="好_检查系统拒绝" xfId="97"/>
    <cellStyle name="好_门店" xfId="98"/>
    <cellStyle name="好_前两期连续违约" xfId="99"/>
    <cellStyle name="好_前两期连续违约_mob6违约" xfId="100"/>
    <cellStyle name="好_前两期连续违约_Sheet2" xfId="101"/>
    <cellStyle name="好_审核人员" xfId="102"/>
    <cellStyle name="好_审核人员_mob6违约" xfId="103"/>
    <cellStyle name="好_审核人员_Sheet2" xfId="104"/>
    <cellStyle name="好_通过率" xfId="105"/>
    <cellStyle name="好_新核心违约" xfId="106"/>
    <cellStyle name="好_账龄" xfId="107"/>
    <cellStyle name="好_账龄_mob6违约" xfId="108"/>
    <cellStyle name="好_账龄_Sheet2" xfId="109"/>
    <cellStyle name="汇总 2" xfId="110"/>
    <cellStyle name="货币 2" xfId="111"/>
    <cellStyle name="货币[0] 2" xfId="112"/>
    <cellStyle name="计算 2" xfId="113"/>
    <cellStyle name="检查单元格 2" xfId="114"/>
    <cellStyle name="解释性文本 2" xfId="115"/>
    <cellStyle name="警告文本 2" xfId="116"/>
    <cellStyle name="链接单元格 2" xfId="117"/>
    <cellStyle name="千位分隔 2" xfId="118"/>
    <cellStyle name="千位分隔[0] 2" xfId="119"/>
    <cellStyle name="强调文字颜色 1 2" xfId="120"/>
    <cellStyle name="强调文字颜色 2 2" xfId="121"/>
    <cellStyle name="强调文字颜色 3 2" xfId="122"/>
    <cellStyle name="强调文字颜色 4 2" xfId="123"/>
    <cellStyle name="强调文字颜色 5 2" xfId="124"/>
    <cellStyle name="强调文字颜色 6 2" xfId="125"/>
    <cellStyle name="适中 2" xfId="126"/>
    <cellStyle name="输出 2" xfId="127"/>
    <cellStyle name="输入 2" xfId="128"/>
    <cellStyle name="注释 2" xfId="1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Scroll" dx="16" fmlaLink="$B$3" horiz="1" max="500" page="10" val="113"/>
</file>

<file path=xl/ctrlProps/ctrlProp10.xml><?xml version="1.0" encoding="utf-8"?>
<formControlPr xmlns="http://schemas.microsoft.com/office/spreadsheetml/2009/9/main" objectType="List" dx="21" fmlaLink="$A$4" fmlaRange="'辅助列-日期'!$A$2:$A$3" noThreeD="1" val="0"/>
</file>

<file path=xl/ctrlProps/ctrlProp11.xml><?xml version="1.0" encoding="utf-8"?>
<formControlPr xmlns="http://schemas.microsoft.com/office/spreadsheetml/2009/9/main" objectType="List" dx="21" fmlaLink="$A$4" fmlaRange="'辅助列-日期'!$A$2:$A$3" noThreeD="1" val="0"/>
</file>

<file path=xl/ctrlProps/ctrlProp2.xml><?xml version="1.0" encoding="utf-8"?>
<formControlPr xmlns="http://schemas.microsoft.com/office/spreadsheetml/2009/9/main" objectType="Scroll" dx="16" fmlaLink="'辅助列-日期'!$N$3" horiz="1" max="100" min="1" page="10" val="15"/>
</file>

<file path=xl/ctrlProps/ctrlProp3.xml><?xml version="1.0" encoding="utf-8"?>
<formControlPr xmlns="http://schemas.microsoft.com/office/spreadsheetml/2009/9/main" objectType="Scroll" dx="20" fmlaLink="$H$3" horiz="1" max="20" min="1" page="10" val="11"/>
</file>

<file path=xl/ctrlProps/ctrlProp4.xml><?xml version="1.0" encoding="utf-8"?>
<formControlPr xmlns="http://schemas.microsoft.com/office/spreadsheetml/2009/9/main" objectType="Scroll" dx="16" fmlaLink="$A$2" horiz="1" max="300" min="1" page="10" val="113"/>
</file>

<file path=xl/ctrlProps/ctrlProp5.xml><?xml version="1.0" encoding="utf-8"?>
<formControlPr xmlns="http://schemas.microsoft.com/office/spreadsheetml/2009/9/main" objectType="List" dx="21" fmlaLink="$A$4" fmlaRange="'辅助列-日期'!$A$1:$A$2" noThreeD="1" val="0"/>
</file>

<file path=xl/ctrlProps/ctrlProp6.xml><?xml version="1.0" encoding="utf-8"?>
<formControlPr xmlns="http://schemas.microsoft.com/office/spreadsheetml/2009/9/main" objectType="List" dx="21" fmlaLink="$A$4" fmlaRange="'辅助列-日期'!$A$1:$A$2" noThreeD="1" val="0"/>
</file>

<file path=xl/ctrlProps/ctrlProp7.xml><?xml version="1.0" encoding="utf-8"?>
<formControlPr xmlns="http://schemas.microsoft.com/office/spreadsheetml/2009/9/main" objectType="List" dx="21" fmlaLink="$A$4" fmlaRange="'辅助列-日期'!$A$1:$A$2" noThreeD="1" val="0"/>
</file>

<file path=xl/ctrlProps/ctrlProp8.xml><?xml version="1.0" encoding="utf-8"?>
<formControlPr xmlns="http://schemas.microsoft.com/office/spreadsheetml/2009/9/main" objectType="List" dx="21" fmlaLink="$A$4" fmlaRange="'辅助列-日期'!$A$1:$A$3" noThreeD="1" val="0"/>
</file>

<file path=xl/ctrlProps/ctrlProp9.xml><?xml version="1.0" encoding="utf-8"?>
<formControlPr xmlns="http://schemas.microsoft.com/office/spreadsheetml/2009/9/main" objectType="List" dx="21" fmlaLink="$A$4" fmlaRange="'辅助列-日期'!$A$2:$A$3" noThreeD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19050</xdr:rowOff>
        </xdr:from>
        <xdr:to>
          <xdr:col>2</xdr:col>
          <xdr:colOff>9525</xdr:colOff>
          <xdr:row>1</xdr:row>
          <xdr:rowOff>9525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</xdr:row>
          <xdr:rowOff>0</xdr:rowOff>
        </xdr:from>
        <xdr:to>
          <xdr:col>13</xdr:col>
          <xdr:colOff>752475</xdr:colOff>
          <xdr:row>1</xdr:row>
          <xdr:rowOff>161925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</xdr:row>
          <xdr:rowOff>19050</xdr:rowOff>
        </xdr:from>
        <xdr:to>
          <xdr:col>7</xdr:col>
          <xdr:colOff>742950</xdr:colOff>
          <xdr:row>2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19050</xdr:rowOff>
        </xdr:from>
        <xdr:to>
          <xdr:col>0</xdr:col>
          <xdr:colOff>676275</xdr:colOff>
          <xdr:row>1</xdr:row>
          <xdr:rowOff>0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28575</xdr:rowOff>
        </xdr:from>
        <xdr:to>
          <xdr:col>0</xdr:col>
          <xdr:colOff>666750</xdr:colOff>
          <xdr:row>2</xdr:row>
          <xdr:rowOff>152400</xdr:rowOff>
        </xdr:to>
        <xdr:sp macro="" textlink="">
          <xdr:nvSpPr>
            <xdr:cNvPr id="15361" name="List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19050</xdr:rowOff>
        </xdr:from>
        <xdr:to>
          <xdr:col>0</xdr:col>
          <xdr:colOff>666750</xdr:colOff>
          <xdr:row>2</xdr:row>
          <xdr:rowOff>152400</xdr:rowOff>
        </xdr:to>
        <xdr:sp macro="" textlink="">
          <xdr:nvSpPr>
            <xdr:cNvPr id="26625" name="List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19050</xdr:rowOff>
        </xdr:from>
        <xdr:to>
          <xdr:col>0</xdr:col>
          <xdr:colOff>666750</xdr:colOff>
          <xdr:row>2</xdr:row>
          <xdr:rowOff>152400</xdr:rowOff>
        </xdr:to>
        <xdr:sp macro="" textlink="">
          <xdr:nvSpPr>
            <xdr:cNvPr id="27649" name="List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0</xdr:col>
          <xdr:colOff>657225</xdr:colOff>
          <xdr:row>2</xdr:row>
          <xdr:rowOff>133350</xdr:rowOff>
        </xdr:to>
        <xdr:sp macro="" textlink="">
          <xdr:nvSpPr>
            <xdr:cNvPr id="16385" name="List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38100</xdr:rowOff>
        </xdr:from>
        <xdr:to>
          <xdr:col>0</xdr:col>
          <xdr:colOff>647700</xdr:colOff>
          <xdr:row>2</xdr:row>
          <xdr:rowOff>133350</xdr:rowOff>
        </xdr:to>
        <xdr:sp macro="" textlink="">
          <xdr:nvSpPr>
            <xdr:cNvPr id="34817" name="List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38100</xdr:rowOff>
        </xdr:from>
        <xdr:to>
          <xdr:col>0</xdr:col>
          <xdr:colOff>647700</xdr:colOff>
          <xdr:row>2</xdr:row>
          <xdr:rowOff>171450</xdr:rowOff>
        </xdr:to>
        <xdr:sp macro="" textlink="">
          <xdr:nvSpPr>
            <xdr:cNvPr id="40961" name="List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38100</xdr:rowOff>
        </xdr:from>
        <xdr:to>
          <xdr:col>0</xdr:col>
          <xdr:colOff>647700</xdr:colOff>
          <xdr:row>2</xdr:row>
          <xdr:rowOff>171450</xdr:rowOff>
        </xdr:to>
        <xdr:sp macro="" textlink="">
          <xdr:nvSpPr>
            <xdr:cNvPr id="41985" name="List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1"/>
  </sheetPr>
  <dimension ref="A1:R123"/>
  <sheetViews>
    <sheetView showGridLines="0" zoomScale="90" zoomScaleNormal="90" workbookViewId="0">
      <selection activeCell="D12" sqref="D12"/>
    </sheetView>
  </sheetViews>
  <sheetFormatPr defaultColWidth="9" defaultRowHeight="14.25" x14ac:dyDescent="0.3"/>
  <cols>
    <col min="1" max="1" width="9" style="119"/>
    <col min="2" max="2" width="10.625" style="114" customWidth="1"/>
    <col min="3" max="3" width="10.625" style="119" customWidth="1"/>
    <col min="4" max="4" width="11.625" style="119" customWidth="1"/>
    <col min="5" max="7" width="9" style="119"/>
    <col min="8" max="8" width="11" style="114" bestFit="1" customWidth="1"/>
    <col min="9" max="9" width="11.25" style="1" bestFit="1" customWidth="1"/>
    <col min="10" max="11" width="11.25" style="119" bestFit="1" customWidth="1"/>
    <col min="12" max="13" width="9" style="119"/>
    <col min="14" max="14" width="11" style="114" bestFit="1" customWidth="1"/>
    <col min="15" max="16" width="11" style="119" bestFit="1" customWidth="1"/>
    <col min="17" max="16384" width="9" style="119"/>
  </cols>
  <sheetData>
    <row r="1" spans="1:18" x14ac:dyDescent="0.3">
      <c r="A1" s="118" t="s">
        <v>221</v>
      </c>
      <c r="B1" s="114" t="s">
        <v>66</v>
      </c>
      <c r="C1" s="122" t="s">
        <v>0</v>
      </c>
      <c r="D1" s="122" t="s">
        <v>1</v>
      </c>
      <c r="H1" s="114" t="s">
        <v>67</v>
      </c>
      <c r="I1" s="122" t="s">
        <v>598</v>
      </c>
      <c r="J1" s="122" t="s">
        <v>599</v>
      </c>
      <c r="N1" s="114" t="s">
        <v>68</v>
      </c>
      <c r="O1" s="123" t="s">
        <v>462</v>
      </c>
      <c r="P1" s="123" t="s">
        <v>461</v>
      </c>
    </row>
    <row r="2" spans="1:18" x14ac:dyDescent="0.3">
      <c r="A2" s="118" t="s">
        <v>250</v>
      </c>
      <c r="C2" s="120" t="str">
        <f ca="1">OFFSET(B3,B3,0,1,1)</f>
        <v>2016-06-08</v>
      </c>
      <c r="D2" s="120" t="str">
        <f ca="1">OFFSET(B3,B3+1,0,1,1)</f>
        <v>2016-06-12</v>
      </c>
      <c r="I2" s="120" t="str">
        <f ca="1">OFFSET(H3,H3,0,1,1)</f>
        <v>2016-05-01</v>
      </c>
      <c r="J2" s="120" t="str">
        <f ca="1">OFFSET(H3,H3+1,0,1,1)</f>
        <v>2016-06-01</v>
      </c>
      <c r="K2" s="120"/>
      <c r="O2" s="120" t="str">
        <f ca="1">OFFSET(N3,N3,0,1,1)</f>
        <v>2016-06-05</v>
      </c>
      <c r="P2" s="120" t="str">
        <f ca="1">OFFSET(N3,N3+1,0,1,1)</f>
        <v>2016-06-12</v>
      </c>
    </row>
    <row r="3" spans="1:18" x14ac:dyDescent="0.3">
      <c r="A3" s="118" t="s">
        <v>222</v>
      </c>
      <c r="B3" s="115">
        <v>113</v>
      </c>
      <c r="H3" s="115">
        <v>11</v>
      </c>
      <c r="I3" s="127">
        <f ca="1">OFFSET(H3,H3,1,1,1)</f>
        <v>42491</v>
      </c>
      <c r="J3" s="127">
        <f ca="1">OFFSET(H3,H3+1,1,1,1)</f>
        <v>42522</v>
      </c>
      <c r="N3" s="115">
        <v>15</v>
      </c>
      <c r="O3" s="127">
        <f ca="1">OFFSET(N3,N3,1,1,1)</f>
        <v>42526</v>
      </c>
      <c r="P3" s="127">
        <f ca="1">OFFSET(N3,N3+1,1,1,1)</f>
        <v>42533</v>
      </c>
    </row>
    <row r="4" spans="1:18" x14ac:dyDescent="0.3">
      <c r="A4" s="118"/>
      <c r="B4" s="115" t="s">
        <v>600</v>
      </c>
      <c r="H4" s="115" t="s">
        <v>600</v>
      </c>
      <c r="I4" s="121" t="s">
        <v>601</v>
      </c>
      <c r="J4" s="127"/>
      <c r="N4" s="115" t="s">
        <v>600</v>
      </c>
      <c r="O4" s="121" t="s">
        <v>601</v>
      </c>
      <c r="P4" s="127"/>
    </row>
    <row r="5" spans="1:18" x14ac:dyDescent="0.3">
      <c r="A5" s="118"/>
      <c r="B5" s="116" t="s">
        <v>586</v>
      </c>
      <c r="H5" s="114" t="s">
        <v>579</v>
      </c>
      <c r="I5" s="1">
        <v>42217</v>
      </c>
      <c r="N5" s="114" t="s">
        <v>597</v>
      </c>
      <c r="O5" s="1">
        <v>42435</v>
      </c>
    </row>
    <row r="6" spans="1:18" x14ac:dyDescent="0.3">
      <c r="A6" s="118" t="s">
        <v>229</v>
      </c>
      <c r="B6" s="116" t="s">
        <v>585</v>
      </c>
      <c r="H6" s="114" t="s">
        <v>578</v>
      </c>
      <c r="I6" s="1">
        <v>42248</v>
      </c>
      <c r="K6" s="124"/>
      <c r="N6" s="114" t="s">
        <v>596</v>
      </c>
      <c r="O6" s="1">
        <v>42442</v>
      </c>
    </row>
    <row r="7" spans="1:18" x14ac:dyDescent="0.3">
      <c r="A7" s="125" t="s">
        <v>237</v>
      </c>
      <c r="B7" s="116" t="s">
        <v>584</v>
      </c>
      <c r="H7" s="114" t="s">
        <v>577</v>
      </c>
      <c r="I7" s="1">
        <v>42278</v>
      </c>
      <c r="K7" s="124"/>
      <c r="N7" s="114" t="s">
        <v>595</v>
      </c>
      <c r="O7" s="1">
        <v>42449</v>
      </c>
    </row>
    <row r="8" spans="1:18" x14ac:dyDescent="0.3">
      <c r="A8" s="125" t="s">
        <v>231</v>
      </c>
      <c r="B8" s="116" t="s">
        <v>583</v>
      </c>
      <c r="H8" s="114" t="s">
        <v>576</v>
      </c>
      <c r="I8" s="1">
        <v>42309</v>
      </c>
      <c r="K8" s="124"/>
      <c r="N8" s="114" t="s">
        <v>594</v>
      </c>
      <c r="O8" s="1">
        <v>42456</v>
      </c>
    </row>
    <row r="9" spans="1:18" x14ac:dyDescent="0.3">
      <c r="B9" s="116" t="s">
        <v>582</v>
      </c>
      <c r="H9" s="114" t="s">
        <v>575</v>
      </c>
      <c r="I9" s="1">
        <v>42339</v>
      </c>
      <c r="K9" s="124"/>
      <c r="N9" s="114" t="s">
        <v>593</v>
      </c>
      <c r="O9" s="1">
        <v>42463</v>
      </c>
    </row>
    <row r="10" spans="1:18" x14ac:dyDescent="0.3">
      <c r="B10" s="116" t="s">
        <v>581</v>
      </c>
      <c r="H10" s="114" t="s">
        <v>566</v>
      </c>
      <c r="I10" s="1">
        <v>42370</v>
      </c>
      <c r="K10" s="124"/>
      <c r="N10" s="114" t="s">
        <v>592</v>
      </c>
      <c r="O10" s="1">
        <v>42470</v>
      </c>
    </row>
    <row r="11" spans="1:18" x14ac:dyDescent="0.3">
      <c r="B11" s="116" t="s">
        <v>580</v>
      </c>
      <c r="H11" s="114" t="s">
        <v>509</v>
      </c>
      <c r="I11" s="1">
        <v>42401</v>
      </c>
      <c r="K11" s="126"/>
      <c r="N11" s="114" t="s">
        <v>591</v>
      </c>
      <c r="O11" s="1">
        <v>42477</v>
      </c>
      <c r="Q11" s="140" t="s">
        <v>621</v>
      </c>
      <c r="R11" s="140"/>
    </row>
    <row r="12" spans="1:18" x14ac:dyDescent="0.3">
      <c r="B12" s="116" t="s">
        <v>489</v>
      </c>
      <c r="H12" s="114" t="s">
        <v>523</v>
      </c>
      <c r="I12" s="1">
        <v>42430</v>
      </c>
      <c r="K12" s="126"/>
      <c r="N12" s="114" t="s">
        <v>590</v>
      </c>
      <c r="O12" s="1">
        <v>42484</v>
      </c>
    </row>
    <row r="13" spans="1:18" x14ac:dyDescent="0.3">
      <c r="B13" s="116" t="s">
        <v>490</v>
      </c>
      <c r="H13" s="114" t="s">
        <v>546</v>
      </c>
      <c r="I13" s="1">
        <v>42461</v>
      </c>
      <c r="K13" s="126"/>
      <c r="N13" s="114" t="s">
        <v>589</v>
      </c>
      <c r="O13" s="1">
        <v>42491</v>
      </c>
    </row>
    <row r="14" spans="1:18" x14ac:dyDescent="0.3">
      <c r="B14" s="114" t="s">
        <v>491</v>
      </c>
      <c r="H14" s="114" t="s">
        <v>567</v>
      </c>
      <c r="I14" s="1">
        <v>42491</v>
      </c>
      <c r="K14" s="126"/>
      <c r="N14" s="114" t="s">
        <v>620</v>
      </c>
      <c r="O14" s="1">
        <v>42498</v>
      </c>
    </row>
    <row r="15" spans="1:18" x14ac:dyDescent="0.3">
      <c r="B15" s="114" t="s">
        <v>492</v>
      </c>
      <c r="H15" s="114" t="s">
        <v>568</v>
      </c>
      <c r="I15" s="1">
        <v>42522</v>
      </c>
      <c r="K15" s="126"/>
      <c r="N15" s="114" t="s">
        <v>669</v>
      </c>
      <c r="O15" s="1">
        <v>42505</v>
      </c>
    </row>
    <row r="16" spans="1:18" x14ac:dyDescent="0.3">
      <c r="B16" s="114" t="s">
        <v>493</v>
      </c>
      <c r="H16" s="114" t="s">
        <v>569</v>
      </c>
      <c r="I16" s="1">
        <v>42552</v>
      </c>
      <c r="K16" s="126"/>
      <c r="N16" s="114" t="s">
        <v>689</v>
      </c>
      <c r="O16" s="1">
        <v>42512</v>
      </c>
    </row>
    <row r="17" spans="2:15" x14ac:dyDescent="0.3">
      <c r="B17" s="114" t="s">
        <v>494</v>
      </c>
      <c r="H17" s="114" t="s">
        <v>570</v>
      </c>
      <c r="I17" s="1">
        <v>42583</v>
      </c>
      <c r="K17" s="126"/>
      <c r="N17" s="114" t="s">
        <v>695</v>
      </c>
      <c r="O17" s="1">
        <v>42519</v>
      </c>
    </row>
    <row r="18" spans="2:15" x14ac:dyDescent="0.3">
      <c r="B18" s="114" t="s">
        <v>495</v>
      </c>
      <c r="H18" s="114" t="s">
        <v>571</v>
      </c>
      <c r="I18" s="1">
        <v>42614</v>
      </c>
      <c r="N18" s="114" t="s">
        <v>707</v>
      </c>
      <c r="O18" s="1">
        <v>42526</v>
      </c>
    </row>
    <row r="19" spans="2:15" x14ac:dyDescent="0.3">
      <c r="B19" s="114" t="s">
        <v>496</v>
      </c>
      <c r="H19" s="114" t="s">
        <v>572</v>
      </c>
      <c r="I19" s="1">
        <v>42644</v>
      </c>
      <c r="N19" s="114" t="s">
        <v>715</v>
      </c>
      <c r="O19" s="1">
        <v>42533</v>
      </c>
    </row>
    <row r="20" spans="2:15" x14ac:dyDescent="0.3">
      <c r="B20" s="114" t="s">
        <v>497</v>
      </c>
      <c r="H20" s="114" t="s">
        <v>573</v>
      </c>
      <c r="I20" s="1">
        <v>42675</v>
      </c>
    </row>
    <row r="21" spans="2:15" x14ac:dyDescent="0.3">
      <c r="B21" s="114" t="s">
        <v>498</v>
      </c>
      <c r="H21" s="114" t="s">
        <v>574</v>
      </c>
      <c r="I21" s="1">
        <v>42705</v>
      </c>
    </row>
    <row r="22" spans="2:15" x14ac:dyDescent="0.3">
      <c r="B22" s="114" t="s">
        <v>499</v>
      </c>
      <c r="H22" s="114" t="s">
        <v>602</v>
      </c>
      <c r="I22" s="1">
        <v>42736</v>
      </c>
    </row>
    <row r="23" spans="2:15" x14ac:dyDescent="0.3">
      <c r="B23" s="114" t="s">
        <v>500</v>
      </c>
      <c r="H23" s="114" t="s">
        <v>603</v>
      </c>
      <c r="I23" s="1">
        <v>42767</v>
      </c>
    </row>
    <row r="24" spans="2:15" x14ac:dyDescent="0.3">
      <c r="B24" s="114" t="s">
        <v>501</v>
      </c>
    </row>
    <row r="25" spans="2:15" x14ac:dyDescent="0.3">
      <c r="B25" s="114" t="s">
        <v>502</v>
      </c>
    </row>
    <row r="26" spans="2:15" x14ac:dyDescent="0.3">
      <c r="B26" s="114" t="s">
        <v>503</v>
      </c>
    </row>
    <row r="27" spans="2:15" x14ac:dyDescent="0.3">
      <c r="B27" s="114" t="s">
        <v>504</v>
      </c>
    </row>
    <row r="28" spans="2:15" x14ac:dyDescent="0.3">
      <c r="B28" s="114" t="s">
        <v>505</v>
      </c>
    </row>
    <row r="29" spans="2:15" x14ac:dyDescent="0.3">
      <c r="B29" s="114" t="s">
        <v>506</v>
      </c>
    </row>
    <row r="30" spans="2:15" x14ac:dyDescent="0.3">
      <c r="B30" s="114" t="s">
        <v>507</v>
      </c>
    </row>
    <row r="31" spans="2:15" x14ac:dyDescent="0.3">
      <c r="B31" s="114" t="s">
        <v>508</v>
      </c>
    </row>
    <row r="32" spans="2:15" x14ac:dyDescent="0.3">
      <c r="B32" s="114" t="s">
        <v>509</v>
      </c>
    </row>
    <row r="33" spans="2:2" x14ac:dyDescent="0.3">
      <c r="B33" s="114" t="s">
        <v>510</v>
      </c>
    </row>
    <row r="34" spans="2:2" x14ac:dyDescent="0.3">
      <c r="B34" s="114" t="s">
        <v>511</v>
      </c>
    </row>
    <row r="35" spans="2:2" x14ac:dyDescent="0.3">
      <c r="B35" s="114" t="s">
        <v>512</v>
      </c>
    </row>
    <row r="36" spans="2:2" x14ac:dyDescent="0.3">
      <c r="B36" s="114" t="s">
        <v>513</v>
      </c>
    </row>
    <row r="37" spans="2:2" x14ac:dyDescent="0.3">
      <c r="B37" s="114" t="s">
        <v>514</v>
      </c>
    </row>
    <row r="38" spans="2:2" x14ac:dyDescent="0.3">
      <c r="B38" s="114" t="s">
        <v>515</v>
      </c>
    </row>
    <row r="39" spans="2:2" x14ac:dyDescent="0.3">
      <c r="B39" s="114" t="s">
        <v>516</v>
      </c>
    </row>
    <row r="40" spans="2:2" x14ac:dyDescent="0.3">
      <c r="B40" s="114" t="s">
        <v>517</v>
      </c>
    </row>
    <row r="41" spans="2:2" x14ac:dyDescent="0.3">
      <c r="B41" s="114" t="s">
        <v>518</v>
      </c>
    </row>
    <row r="42" spans="2:2" x14ac:dyDescent="0.3">
      <c r="B42" s="114" t="s">
        <v>519</v>
      </c>
    </row>
    <row r="43" spans="2:2" x14ac:dyDescent="0.3">
      <c r="B43" s="114" t="s">
        <v>520</v>
      </c>
    </row>
    <row r="44" spans="2:2" x14ac:dyDescent="0.3">
      <c r="B44" s="114" t="s">
        <v>521</v>
      </c>
    </row>
    <row r="45" spans="2:2" x14ac:dyDescent="0.3">
      <c r="B45" s="114" t="s">
        <v>522</v>
      </c>
    </row>
    <row r="46" spans="2:2" x14ac:dyDescent="0.3">
      <c r="B46" s="114" t="s">
        <v>523</v>
      </c>
    </row>
    <row r="47" spans="2:2" x14ac:dyDescent="0.3">
      <c r="B47" s="114" t="s">
        <v>524</v>
      </c>
    </row>
    <row r="48" spans="2:2" x14ac:dyDescent="0.3">
      <c r="B48" s="114" t="s">
        <v>525</v>
      </c>
    </row>
    <row r="49" spans="2:2" x14ac:dyDescent="0.3">
      <c r="B49" s="114" t="s">
        <v>526</v>
      </c>
    </row>
    <row r="50" spans="2:2" x14ac:dyDescent="0.3">
      <c r="B50" s="114" t="s">
        <v>527</v>
      </c>
    </row>
    <row r="51" spans="2:2" x14ac:dyDescent="0.3">
      <c r="B51" s="114" t="s">
        <v>528</v>
      </c>
    </row>
    <row r="52" spans="2:2" x14ac:dyDescent="0.3">
      <c r="B52" s="114" t="s">
        <v>529</v>
      </c>
    </row>
    <row r="53" spans="2:2" x14ac:dyDescent="0.3">
      <c r="B53" s="114" t="s">
        <v>530</v>
      </c>
    </row>
    <row r="54" spans="2:2" x14ac:dyDescent="0.3">
      <c r="B54" s="114" t="s">
        <v>531</v>
      </c>
    </row>
    <row r="55" spans="2:2" x14ac:dyDescent="0.3">
      <c r="B55" s="114" t="s">
        <v>532</v>
      </c>
    </row>
    <row r="56" spans="2:2" x14ac:dyDescent="0.3">
      <c r="B56" s="114" t="s">
        <v>533</v>
      </c>
    </row>
    <row r="57" spans="2:2" x14ac:dyDescent="0.3">
      <c r="B57" s="114" t="s">
        <v>534</v>
      </c>
    </row>
    <row r="58" spans="2:2" x14ac:dyDescent="0.3">
      <c r="B58" s="114" t="s">
        <v>535</v>
      </c>
    </row>
    <row r="59" spans="2:2" x14ac:dyDescent="0.3">
      <c r="B59" s="114" t="s">
        <v>536</v>
      </c>
    </row>
    <row r="60" spans="2:2" x14ac:dyDescent="0.3">
      <c r="B60" s="114" t="s">
        <v>537</v>
      </c>
    </row>
    <row r="61" spans="2:2" x14ac:dyDescent="0.3">
      <c r="B61" s="114" t="s">
        <v>538</v>
      </c>
    </row>
    <row r="62" spans="2:2" x14ac:dyDescent="0.3">
      <c r="B62" s="114" t="s">
        <v>539</v>
      </c>
    </row>
    <row r="63" spans="2:2" x14ac:dyDescent="0.3">
      <c r="B63" s="114" t="s">
        <v>540</v>
      </c>
    </row>
    <row r="64" spans="2:2" x14ac:dyDescent="0.3">
      <c r="B64" s="114" t="s">
        <v>541</v>
      </c>
    </row>
    <row r="65" spans="2:2" x14ac:dyDescent="0.3">
      <c r="B65" s="114" t="s">
        <v>542</v>
      </c>
    </row>
    <row r="66" spans="2:2" x14ac:dyDescent="0.3">
      <c r="B66" s="114" t="s">
        <v>543</v>
      </c>
    </row>
    <row r="67" spans="2:2" x14ac:dyDescent="0.3">
      <c r="B67" s="114" t="s">
        <v>544</v>
      </c>
    </row>
    <row r="68" spans="2:2" x14ac:dyDescent="0.3">
      <c r="B68" s="114" t="s">
        <v>545</v>
      </c>
    </row>
    <row r="69" spans="2:2" x14ac:dyDescent="0.3">
      <c r="B69" s="114" t="s">
        <v>546</v>
      </c>
    </row>
    <row r="70" spans="2:2" x14ac:dyDescent="0.3">
      <c r="B70" s="114" t="s">
        <v>547</v>
      </c>
    </row>
    <row r="71" spans="2:2" x14ac:dyDescent="0.3">
      <c r="B71" s="114" t="s">
        <v>548</v>
      </c>
    </row>
    <row r="72" spans="2:2" x14ac:dyDescent="0.3">
      <c r="B72" s="114" t="s">
        <v>549</v>
      </c>
    </row>
    <row r="73" spans="2:2" x14ac:dyDescent="0.3">
      <c r="B73" s="114" t="s">
        <v>550</v>
      </c>
    </row>
    <row r="74" spans="2:2" x14ac:dyDescent="0.3">
      <c r="B74" s="114" t="s">
        <v>551</v>
      </c>
    </row>
    <row r="75" spans="2:2" x14ac:dyDescent="0.3">
      <c r="B75" s="114" t="s">
        <v>552</v>
      </c>
    </row>
    <row r="76" spans="2:2" x14ac:dyDescent="0.3">
      <c r="B76" s="114" t="s">
        <v>553</v>
      </c>
    </row>
    <row r="77" spans="2:2" x14ac:dyDescent="0.3">
      <c r="B77" s="114" t="s">
        <v>554</v>
      </c>
    </row>
    <row r="78" spans="2:2" x14ac:dyDescent="0.3">
      <c r="B78" s="114" t="s">
        <v>555</v>
      </c>
    </row>
    <row r="79" spans="2:2" x14ac:dyDescent="0.3">
      <c r="B79" s="114" t="s">
        <v>556</v>
      </c>
    </row>
    <row r="80" spans="2:2" x14ac:dyDescent="0.3">
      <c r="B80" s="114" t="s">
        <v>557</v>
      </c>
    </row>
    <row r="81" spans="2:2" x14ac:dyDescent="0.3">
      <c r="B81" s="114" t="s">
        <v>558</v>
      </c>
    </row>
    <row r="82" spans="2:2" x14ac:dyDescent="0.3">
      <c r="B82" s="114" t="s">
        <v>559</v>
      </c>
    </row>
    <row r="83" spans="2:2" x14ac:dyDescent="0.3">
      <c r="B83" s="114" t="s">
        <v>560</v>
      </c>
    </row>
    <row r="84" spans="2:2" x14ac:dyDescent="0.3">
      <c r="B84" s="114" t="s">
        <v>561</v>
      </c>
    </row>
    <row r="85" spans="2:2" x14ac:dyDescent="0.3">
      <c r="B85" s="114" t="s">
        <v>562</v>
      </c>
    </row>
    <row r="86" spans="2:2" x14ac:dyDescent="0.3">
      <c r="B86" s="114" t="s">
        <v>563</v>
      </c>
    </row>
    <row r="87" spans="2:2" x14ac:dyDescent="0.3">
      <c r="B87" s="114" t="s">
        <v>564</v>
      </c>
    </row>
    <row r="88" spans="2:2" x14ac:dyDescent="0.3">
      <c r="B88" s="114" t="s">
        <v>565</v>
      </c>
    </row>
    <row r="89" spans="2:2" x14ac:dyDescent="0.3">
      <c r="B89" s="114" t="s">
        <v>615</v>
      </c>
    </row>
    <row r="90" spans="2:2" x14ac:dyDescent="0.3">
      <c r="B90" s="114" t="s">
        <v>616</v>
      </c>
    </row>
    <row r="91" spans="2:2" x14ac:dyDescent="0.3">
      <c r="B91" s="114" t="s">
        <v>617</v>
      </c>
    </row>
    <row r="92" spans="2:2" x14ac:dyDescent="0.3">
      <c r="B92" s="114" t="s">
        <v>618</v>
      </c>
    </row>
    <row r="93" spans="2:2" x14ac:dyDescent="0.3">
      <c r="B93" s="114" t="s">
        <v>619</v>
      </c>
    </row>
    <row r="94" spans="2:2" x14ac:dyDescent="0.3">
      <c r="B94" s="114" t="s">
        <v>632</v>
      </c>
    </row>
    <row r="95" spans="2:2" x14ac:dyDescent="0.3">
      <c r="B95" s="114" t="s">
        <v>633</v>
      </c>
    </row>
    <row r="96" spans="2:2" x14ac:dyDescent="0.3">
      <c r="B96" s="114" t="s">
        <v>634</v>
      </c>
    </row>
    <row r="97" spans="2:2" x14ac:dyDescent="0.3">
      <c r="B97" s="114" t="s">
        <v>635</v>
      </c>
    </row>
    <row r="98" spans="2:2" x14ac:dyDescent="0.3">
      <c r="B98" s="114" t="s">
        <v>667</v>
      </c>
    </row>
    <row r="99" spans="2:2" x14ac:dyDescent="0.3">
      <c r="B99" s="114" t="s">
        <v>668</v>
      </c>
    </row>
    <row r="100" spans="2:2" x14ac:dyDescent="0.3">
      <c r="B100" s="114" t="s">
        <v>671</v>
      </c>
    </row>
    <row r="101" spans="2:2" x14ac:dyDescent="0.3">
      <c r="B101" s="114" t="s">
        <v>672</v>
      </c>
    </row>
    <row r="102" spans="2:2" x14ac:dyDescent="0.3">
      <c r="B102" s="114" t="s">
        <v>673</v>
      </c>
    </row>
    <row r="103" spans="2:2" x14ac:dyDescent="0.3">
      <c r="B103" s="114" t="s">
        <v>674</v>
      </c>
    </row>
    <row r="104" spans="2:2" x14ac:dyDescent="0.3">
      <c r="B104" s="114" t="s">
        <v>684</v>
      </c>
    </row>
    <row r="105" spans="2:2" x14ac:dyDescent="0.3">
      <c r="B105" s="114" t="s">
        <v>685</v>
      </c>
    </row>
    <row r="106" spans="2:2" x14ac:dyDescent="0.3">
      <c r="B106" s="114" t="s">
        <v>686</v>
      </c>
    </row>
    <row r="107" spans="2:2" x14ac:dyDescent="0.3">
      <c r="B107" s="114" t="s">
        <v>687</v>
      </c>
    </row>
    <row r="108" spans="2:2" x14ac:dyDescent="0.3">
      <c r="B108" s="114" t="s">
        <v>688</v>
      </c>
    </row>
    <row r="109" spans="2:2" x14ac:dyDescent="0.3">
      <c r="B109" s="114" t="s">
        <v>693</v>
      </c>
    </row>
    <row r="110" spans="2:2" x14ac:dyDescent="0.3">
      <c r="B110" s="114" t="s">
        <v>694</v>
      </c>
    </row>
    <row r="111" spans="2:2" x14ac:dyDescent="0.3">
      <c r="B111" s="114" t="s">
        <v>699</v>
      </c>
    </row>
    <row r="112" spans="2:2" x14ac:dyDescent="0.3">
      <c r="B112" s="114" t="s">
        <v>700</v>
      </c>
    </row>
    <row r="113" spans="2:2" x14ac:dyDescent="0.3">
      <c r="B113" s="114" t="s">
        <v>701</v>
      </c>
    </row>
    <row r="114" spans="2:2" x14ac:dyDescent="0.3">
      <c r="B114" s="114" t="s">
        <v>702</v>
      </c>
    </row>
    <row r="115" spans="2:2" x14ac:dyDescent="0.3">
      <c r="B115" s="114" t="s">
        <v>705</v>
      </c>
    </row>
    <row r="116" spans="2:2" x14ac:dyDescent="0.3">
      <c r="B116" s="114" t="s">
        <v>706</v>
      </c>
    </row>
    <row r="117" spans="2:2" x14ac:dyDescent="0.3">
      <c r="B117" s="114" t="s">
        <v>708</v>
      </c>
    </row>
    <row r="118" spans="2:2" x14ac:dyDescent="0.3">
      <c r="B118" s="114" t="s">
        <v>709</v>
      </c>
    </row>
    <row r="119" spans="2:2" x14ac:dyDescent="0.3">
      <c r="B119" s="114" t="s">
        <v>710</v>
      </c>
    </row>
    <row r="120" spans="2:2" x14ac:dyDescent="0.3">
      <c r="B120" s="114" t="s">
        <v>711</v>
      </c>
    </row>
    <row r="121" spans="2:2" x14ac:dyDescent="0.3">
      <c r="B121" s="114" t="s">
        <v>712</v>
      </c>
    </row>
    <row r="122" spans="2:2" x14ac:dyDescent="0.3">
      <c r="B122" s="114" t="s">
        <v>713</v>
      </c>
    </row>
    <row r="123" spans="2:2" x14ac:dyDescent="0.3">
      <c r="B123" s="114" t="s">
        <v>714</v>
      </c>
    </row>
  </sheetData>
  <phoneticPr fontId="2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9525</xdr:colOff>
                    <xdr:row>0</xdr:row>
                    <xdr:rowOff>19050</xdr:rowOff>
                  </from>
                  <to>
                    <xdr:col>2</xdr:col>
                    <xdr:colOff>9525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13</xdr:col>
                    <xdr:colOff>19050</xdr:colOff>
                    <xdr:row>1</xdr:row>
                    <xdr:rowOff>0</xdr:rowOff>
                  </from>
                  <to>
                    <xdr:col>13</xdr:col>
                    <xdr:colOff>752475</xdr:colOff>
                    <xdr:row>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7</xdr:col>
                    <xdr:colOff>66675</xdr:colOff>
                    <xdr:row>1</xdr:row>
                    <xdr:rowOff>19050</xdr:rowOff>
                  </from>
                  <to>
                    <xdr:col>7</xdr:col>
                    <xdr:colOff>742950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11"/>
  <sheetViews>
    <sheetView showGridLines="0" topLeftCell="A10" zoomScale="80" zoomScaleNormal="80" workbookViewId="0">
      <selection activeCell="J26" sqref="J26"/>
    </sheetView>
  </sheetViews>
  <sheetFormatPr defaultColWidth="8.875" defaultRowHeight="16.5" x14ac:dyDescent="0.35"/>
  <cols>
    <col min="1" max="1" width="8.875" style="29"/>
    <col min="2" max="3" width="11.25" style="28" bestFit="1" customWidth="1"/>
    <col min="4" max="4" width="12.5" style="28" bestFit="1" customWidth="1"/>
    <col min="5" max="7" width="8.875" style="28"/>
    <col min="8" max="9" width="12.5" style="28" bestFit="1" customWidth="1"/>
    <col min="10" max="16384" width="8.875" style="28"/>
  </cols>
  <sheetData>
    <row r="1" spans="2:17" s="29" customFormat="1" ht="21" x14ac:dyDescent="0.4">
      <c r="B1" s="98" t="s">
        <v>343</v>
      </c>
      <c r="C1" s="31" t="str">
        <f ca="1">'辅助列-日期'!I2</f>
        <v>2016-05-01</v>
      </c>
      <c r="D1" s="31" t="str">
        <f ca="1">'辅助列-日期'!J2</f>
        <v>2016-06-01</v>
      </c>
      <c r="J1" s="57"/>
    </row>
    <row r="2" spans="2:17" s="29" customFormat="1" ht="21" x14ac:dyDescent="0.4">
      <c r="C2" s="31"/>
      <c r="D2" s="31"/>
      <c r="J2" s="57"/>
    </row>
    <row r="3" spans="2:17" x14ac:dyDescent="0.35">
      <c r="B3" s="93" t="s">
        <v>270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</row>
    <row r="4" spans="2:17" x14ac:dyDescent="0.35">
      <c r="B4" s="15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6"/>
    </row>
    <row r="5" spans="2:17" x14ac:dyDescent="0.35">
      <c r="B5" s="17" t="s">
        <v>37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9"/>
    </row>
    <row r="6" spans="2:17" x14ac:dyDescent="0.35">
      <c r="B6" s="15" t="s">
        <v>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</row>
    <row r="7" spans="2:17" x14ac:dyDescent="0.35">
      <c r="B7" s="15" t="s">
        <v>258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</row>
    <row r="8" spans="2:17" x14ac:dyDescent="0.35">
      <c r="B8" s="15" t="s">
        <v>259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6"/>
    </row>
    <row r="9" spans="2:17" x14ac:dyDescent="0.35">
      <c r="B9" s="15" t="s">
        <v>41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6"/>
    </row>
    <row r="10" spans="2:17" x14ac:dyDescent="0.35">
      <c r="B10" s="15" t="s">
        <v>42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6"/>
    </row>
    <row r="11" spans="2:17" x14ac:dyDescent="0.35">
      <c r="B11" s="15" t="s">
        <v>260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6"/>
    </row>
    <row r="12" spans="2:17" x14ac:dyDescent="0.35">
      <c r="B12" s="15" t="s">
        <v>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6"/>
    </row>
    <row r="13" spans="2:17" x14ac:dyDescent="0.35">
      <c r="B13" s="15" t="s">
        <v>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6"/>
    </row>
    <row r="14" spans="2:17" x14ac:dyDescent="0.35">
      <c r="B14" s="81" t="s">
        <v>344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6"/>
    </row>
    <row r="15" spans="2:17" x14ac:dyDescent="0.35">
      <c r="B15" s="139" t="s">
        <v>638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6"/>
    </row>
    <row r="16" spans="2:17" x14ac:dyDescent="0.35">
      <c r="B16" s="139" t="s">
        <v>639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6"/>
    </row>
    <row r="17" spans="2:17" x14ac:dyDescent="0.35">
      <c r="B17" s="109" t="s">
        <v>478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6"/>
    </row>
    <row r="18" spans="2:17" x14ac:dyDescent="0.35">
      <c r="B18" s="15" t="s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6"/>
    </row>
    <row r="19" spans="2:17" x14ac:dyDescent="0.35">
      <c r="B19" s="15" t="s">
        <v>44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6"/>
    </row>
    <row r="20" spans="2:17" x14ac:dyDescent="0.35">
      <c r="B20" s="105" t="s">
        <v>463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6"/>
    </row>
    <row r="21" spans="2:17" x14ac:dyDescent="0.35">
      <c r="B21" s="15" t="s">
        <v>45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6"/>
    </row>
    <row r="22" spans="2:17" x14ac:dyDescent="0.35">
      <c r="B22" s="15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6"/>
    </row>
    <row r="23" spans="2:17" x14ac:dyDescent="0.35">
      <c r="B23" s="15" t="s">
        <v>47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</row>
    <row r="24" spans="2:17" x14ac:dyDescent="0.35">
      <c r="B24" s="15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6"/>
    </row>
    <row r="25" spans="2:17" x14ac:dyDescent="0.35">
      <c r="B25" s="33" t="s">
        <v>207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6" spans="2:17" x14ac:dyDescent="0.35">
      <c r="B26" s="15" t="s">
        <v>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6"/>
    </row>
    <row r="27" spans="2:17" x14ac:dyDescent="0.35">
      <c r="B27" s="46" t="s">
        <v>251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</row>
    <row r="28" spans="2:17" x14ac:dyDescent="0.35">
      <c r="B28" s="8" t="s">
        <v>17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</row>
    <row r="29" spans="2:17" x14ac:dyDescent="0.35">
      <c r="B29" s="8" t="s">
        <v>18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</row>
    <row r="30" spans="2:17" x14ac:dyDescent="0.35">
      <c r="B30" s="8" t="s">
        <v>19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</row>
    <row r="31" spans="2:17" x14ac:dyDescent="0.35">
      <c r="B31" s="45" t="s">
        <v>206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</row>
    <row r="32" spans="2:17" x14ac:dyDescent="0.35">
      <c r="B32" s="8" t="s">
        <v>20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5"/>
    </row>
    <row r="33" spans="2:17" x14ac:dyDescent="0.35">
      <c r="B33" s="8" t="s">
        <v>36</v>
      </c>
      <c r="C33" s="24"/>
      <c r="D33" s="24"/>
      <c r="E33" s="24"/>
      <c r="F33" s="24"/>
      <c r="G33" s="24"/>
      <c r="H33" s="24"/>
      <c r="I33" s="9">
        <f ca="1">I34-120</f>
        <v>42402</v>
      </c>
      <c r="J33" s="44" t="s">
        <v>224</v>
      </c>
      <c r="K33" s="24"/>
      <c r="L33" s="24"/>
      <c r="M33" s="24"/>
      <c r="N33" s="24"/>
      <c r="O33" s="24"/>
      <c r="P33" s="24"/>
      <c r="Q33" s="25"/>
    </row>
    <row r="34" spans="2:17" x14ac:dyDescent="0.35">
      <c r="B34" s="8" t="s">
        <v>56</v>
      </c>
      <c r="C34" s="24"/>
      <c r="D34" s="24"/>
      <c r="E34" s="24"/>
      <c r="F34" s="24"/>
      <c r="G34" s="24"/>
      <c r="H34" s="24"/>
      <c r="I34" s="9" t="str">
        <f ca="1">$D$1</f>
        <v>2016-06-01</v>
      </c>
      <c r="J34" s="58" t="s">
        <v>230</v>
      </c>
      <c r="K34" s="24" t="s">
        <v>225</v>
      </c>
      <c r="L34" s="24"/>
      <c r="M34" s="24"/>
      <c r="N34" s="24"/>
      <c r="O34" s="24"/>
      <c r="P34" s="24"/>
      <c r="Q34" s="25"/>
    </row>
    <row r="35" spans="2:17" x14ac:dyDescent="0.35">
      <c r="B35" s="45" t="s">
        <v>205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5"/>
    </row>
    <row r="36" spans="2:17" x14ac:dyDescent="0.35">
      <c r="B36" s="8" t="s">
        <v>49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5"/>
    </row>
    <row r="37" spans="2:17" x14ac:dyDescent="0.35">
      <c r="B37" s="104" t="s">
        <v>467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5"/>
    </row>
    <row r="38" spans="2:17" x14ac:dyDescent="0.35">
      <c r="B38" s="8" t="s">
        <v>50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</row>
    <row r="39" spans="2:17" x14ac:dyDescent="0.35">
      <c r="B39" s="8" t="s">
        <v>51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</row>
    <row r="40" spans="2:17" x14ac:dyDescent="0.35">
      <c r="B40" s="8" t="s">
        <v>17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5"/>
    </row>
    <row r="41" spans="2:17" x14ac:dyDescent="0.35">
      <c r="B41" s="8" t="s">
        <v>18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5"/>
    </row>
    <row r="42" spans="2:17" x14ac:dyDescent="0.35">
      <c r="B42" s="8" t="s">
        <v>19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5"/>
    </row>
    <row r="43" spans="2:17" x14ac:dyDescent="0.35">
      <c r="B43" s="8" t="s">
        <v>52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5"/>
    </row>
    <row r="44" spans="2:17" x14ac:dyDescent="0.35">
      <c r="B44" s="8" t="s">
        <v>20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5"/>
    </row>
    <row r="45" spans="2:17" x14ac:dyDescent="0.35">
      <c r="B45" s="8" t="s">
        <v>36</v>
      </c>
      <c r="C45" s="24"/>
      <c r="D45" s="24"/>
      <c r="E45" s="24"/>
      <c r="F45" s="24"/>
      <c r="G45" s="24"/>
      <c r="H45" s="24"/>
      <c r="I45" s="9">
        <f ca="1">I46-120</f>
        <v>42402</v>
      </c>
      <c r="J45" s="58" t="s">
        <v>70</v>
      </c>
      <c r="K45" s="24"/>
      <c r="L45" s="24"/>
      <c r="M45" s="24"/>
      <c r="N45" s="24"/>
      <c r="O45" s="24"/>
      <c r="P45" s="24"/>
      <c r="Q45" s="25"/>
    </row>
    <row r="46" spans="2:17" x14ac:dyDescent="0.35">
      <c r="B46" s="8" t="s">
        <v>56</v>
      </c>
      <c r="C46" s="24"/>
      <c r="D46" s="24"/>
      <c r="E46" s="24"/>
      <c r="F46" s="24"/>
      <c r="G46" s="24"/>
      <c r="H46" s="24"/>
      <c r="I46" s="9" t="str">
        <f ca="1">$D$1</f>
        <v>2016-06-01</v>
      </c>
      <c r="J46" s="58" t="s">
        <v>230</v>
      </c>
      <c r="K46" s="24" t="s">
        <v>225</v>
      </c>
      <c r="L46" s="24"/>
      <c r="M46" s="24"/>
      <c r="N46" s="24"/>
      <c r="O46" s="24"/>
      <c r="P46" s="24"/>
      <c r="Q46" s="25"/>
    </row>
    <row r="47" spans="2:17" x14ac:dyDescent="0.35">
      <c r="B47" s="104" t="s">
        <v>466</v>
      </c>
      <c r="C47" s="24"/>
      <c r="D47" s="24"/>
      <c r="E47" s="24"/>
      <c r="F47" s="24"/>
      <c r="G47" s="24"/>
      <c r="H47" s="24"/>
      <c r="I47" s="24"/>
      <c r="J47" s="58"/>
      <c r="K47" s="24"/>
      <c r="L47" s="24"/>
      <c r="M47" s="24"/>
      <c r="N47" s="24"/>
      <c r="O47" s="24"/>
      <c r="P47" s="24"/>
      <c r="Q47" s="25"/>
    </row>
    <row r="48" spans="2:17" x14ac:dyDescent="0.35">
      <c r="B48" s="8" t="s">
        <v>21</v>
      </c>
      <c r="C48" s="24"/>
      <c r="D48" s="24"/>
      <c r="E48" s="24"/>
      <c r="F48" s="24"/>
      <c r="G48" s="24"/>
      <c r="H48" s="24"/>
      <c r="I48" s="24"/>
      <c r="J48" s="58"/>
      <c r="K48" s="24"/>
      <c r="L48" s="24"/>
      <c r="M48" s="24"/>
      <c r="N48" s="24"/>
      <c r="O48" s="24"/>
      <c r="P48" s="24"/>
      <c r="Q48" s="25"/>
    </row>
    <row r="49" spans="2:17" x14ac:dyDescent="0.35">
      <c r="B49" s="8" t="s">
        <v>71</v>
      </c>
      <c r="C49" s="24"/>
      <c r="D49" s="24"/>
      <c r="E49" s="24"/>
      <c r="F49" s="24"/>
      <c r="G49" s="24"/>
      <c r="H49" s="24"/>
      <c r="I49" s="24"/>
      <c r="J49" s="58"/>
      <c r="K49" s="24"/>
      <c r="L49" s="24"/>
      <c r="M49" s="24"/>
      <c r="N49" s="24"/>
      <c r="O49" s="24"/>
      <c r="P49" s="24"/>
      <c r="Q49" s="25"/>
    </row>
    <row r="50" spans="2:17" x14ac:dyDescent="0.35">
      <c r="B50" s="20" t="s">
        <v>72</v>
      </c>
      <c r="C50" s="21"/>
      <c r="D50" s="21"/>
      <c r="E50" s="21"/>
      <c r="F50" s="21"/>
      <c r="G50" s="21"/>
      <c r="H50" s="21"/>
      <c r="I50" s="21"/>
      <c r="J50" s="59"/>
      <c r="K50" s="21"/>
      <c r="L50" s="21"/>
      <c r="M50" s="21"/>
      <c r="N50" s="21"/>
      <c r="O50" s="21"/>
      <c r="P50" s="21"/>
      <c r="Q50" s="22"/>
    </row>
    <row r="51" spans="2:17" x14ac:dyDescent="0.35">
      <c r="B51" s="17" t="s">
        <v>22</v>
      </c>
      <c r="C51" s="18"/>
      <c r="D51" s="18"/>
      <c r="E51" s="18"/>
      <c r="F51" s="18"/>
      <c r="G51" s="18"/>
      <c r="H51" s="18"/>
      <c r="I51" s="18"/>
      <c r="J51" s="63"/>
      <c r="K51" s="18"/>
      <c r="L51" s="18"/>
      <c r="M51" s="18"/>
      <c r="N51" s="18"/>
      <c r="O51" s="18"/>
      <c r="P51" s="18"/>
      <c r="Q51" s="19"/>
    </row>
    <row r="52" spans="2:17" x14ac:dyDescent="0.35">
      <c r="B52" s="47" t="s">
        <v>212</v>
      </c>
      <c r="C52" s="14"/>
      <c r="D52" s="14"/>
      <c r="E52" s="14"/>
      <c r="F52" s="14"/>
      <c r="G52" s="14"/>
      <c r="H52" s="14"/>
      <c r="I52" s="14"/>
      <c r="J52" s="60"/>
      <c r="K52" s="14"/>
      <c r="L52" s="14"/>
      <c r="M52" s="14"/>
      <c r="N52" s="14"/>
      <c r="O52" s="14"/>
      <c r="P52" s="14"/>
      <c r="Q52" s="16"/>
    </row>
    <row r="53" spans="2:17" x14ac:dyDescent="0.35">
      <c r="B53" s="15" t="s">
        <v>17</v>
      </c>
      <c r="C53" s="14"/>
      <c r="D53" s="14"/>
      <c r="E53" s="14"/>
      <c r="F53" s="14"/>
      <c r="G53" s="14"/>
      <c r="H53" s="14"/>
      <c r="I53" s="14"/>
      <c r="J53" s="60"/>
      <c r="K53" s="14"/>
      <c r="L53" s="14"/>
      <c r="M53" s="14"/>
      <c r="N53" s="14"/>
      <c r="O53" s="14"/>
      <c r="P53" s="14"/>
      <c r="Q53" s="16"/>
    </row>
    <row r="54" spans="2:17" x14ac:dyDescent="0.35">
      <c r="B54" s="15" t="s">
        <v>18</v>
      </c>
      <c r="C54" s="14"/>
      <c r="D54" s="14"/>
      <c r="E54" s="14"/>
      <c r="F54" s="14"/>
      <c r="G54" s="14"/>
      <c r="H54" s="14"/>
      <c r="I54" s="14"/>
      <c r="J54" s="60"/>
      <c r="K54" s="14"/>
      <c r="L54" s="14"/>
      <c r="M54" s="14"/>
      <c r="N54" s="14"/>
      <c r="O54" s="14"/>
      <c r="P54" s="14"/>
      <c r="Q54" s="16"/>
    </row>
    <row r="55" spans="2:17" x14ac:dyDescent="0.35">
      <c r="B55" s="15" t="s">
        <v>19</v>
      </c>
      <c r="C55" s="14"/>
      <c r="D55" s="14"/>
      <c r="E55" s="14"/>
      <c r="F55" s="14"/>
      <c r="G55" s="14"/>
      <c r="H55" s="14"/>
      <c r="I55" s="14"/>
      <c r="J55" s="60"/>
      <c r="K55" s="14"/>
      <c r="L55" s="14"/>
      <c r="M55" s="14"/>
      <c r="N55" s="14"/>
      <c r="O55" s="14"/>
      <c r="P55" s="14"/>
      <c r="Q55" s="16"/>
    </row>
    <row r="56" spans="2:17" x14ac:dyDescent="0.35">
      <c r="B56" s="15" t="s">
        <v>23</v>
      </c>
      <c r="C56" s="14"/>
      <c r="D56" s="14"/>
      <c r="E56" s="14"/>
      <c r="F56" s="14"/>
      <c r="G56" s="14"/>
      <c r="H56" s="14"/>
      <c r="I56" s="14"/>
      <c r="J56" s="60"/>
      <c r="K56" s="14"/>
      <c r="L56" s="14"/>
      <c r="M56" s="14"/>
      <c r="N56" s="14"/>
      <c r="O56" s="14"/>
      <c r="P56" s="14"/>
      <c r="Q56" s="16"/>
    </row>
    <row r="57" spans="2:17" x14ac:dyDescent="0.35">
      <c r="B57" s="15" t="s">
        <v>24</v>
      </c>
      <c r="C57" s="14"/>
      <c r="D57" s="14"/>
      <c r="E57" s="14"/>
      <c r="F57" s="14"/>
      <c r="G57" s="14"/>
      <c r="H57" s="14"/>
      <c r="I57" s="14"/>
      <c r="J57" s="60"/>
      <c r="K57" s="14"/>
      <c r="L57" s="14"/>
      <c r="M57" s="14"/>
      <c r="N57" s="14"/>
      <c r="O57" s="14"/>
      <c r="P57" s="14"/>
      <c r="Q57" s="16"/>
    </row>
    <row r="58" spans="2:17" x14ac:dyDescent="0.35">
      <c r="B58" s="15" t="s">
        <v>20</v>
      </c>
      <c r="C58" s="14"/>
      <c r="D58" s="14"/>
      <c r="E58" s="14"/>
      <c r="F58" s="14"/>
      <c r="G58" s="14"/>
      <c r="H58" s="14"/>
      <c r="I58" s="14"/>
      <c r="J58" s="60"/>
      <c r="K58" s="14"/>
      <c r="L58" s="14"/>
      <c r="M58" s="14"/>
      <c r="N58" s="14"/>
      <c r="O58" s="14"/>
      <c r="P58" s="14"/>
      <c r="Q58" s="16"/>
    </row>
    <row r="59" spans="2:17" x14ac:dyDescent="0.35">
      <c r="B59" s="47" t="s">
        <v>211</v>
      </c>
      <c r="C59" s="14"/>
      <c r="D59" s="14"/>
      <c r="E59" s="14"/>
      <c r="F59" s="14"/>
      <c r="G59" s="23"/>
      <c r="H59" s="5"/>
      <c r="I59" s="14"/>
      <c r="J59" s="60"/>
      <c r="K59" s="14"/>
      <c r="L59" s="14"/>
      <c r="M59" s="14"/>
      <c r="N59" s="14"/>
      <c r="O59" s="14"/>
      <c r="P59" s="14"/>
      <c r="Q59" s="16"/>
    </row>
    <row r="60" spans="2:17" x14ac:dyDescent="0.35">
      <c r="B60" s="15" t="s">
        <v>56</v>
      </c>
      <c r="C60" s="14"/>
      <c r="D60" s="14"/>
      <c r="E60" s="14"/>
      <c r="F60" s="14"/>
      <c r="G60" s="14"/>
      <c r="H60" s="14"/>
      <c r="I60" s="5" t="str">
        <f ca="1">$D$1</f>
        <v>2016-06-01</v>
      </c>
      <c r="J60" s="62" t="s">
        <v>230</v>
      </c>
      <c r="K60" s="14" t="s">
        <v>225</v>
      </c>
      <c r="L60" s="14"/>
      <c r="M60" s="14"/>
      <c r="N60" s="14"/>
      <c r="O60" s="14"/>
      <c r="P60" s="14"/>
      <c r="Q60" s="16"/>
    </row>
    <row r="61" spans="2:17" x14ac:dyDescent="0.35">
      <c r="B61" s="15" t="s">
        <v>21</v>
      </c>
      <c r="C61" s="14"/>
      <c r="D61" s="14"/>
      <c r="E61" s="14"/>
      <c r="F61" s="14"/>
      <c r="G61" s="14"/>
      <c r="H61" s="14"/>
      <c r="I61" s="14"/>
      <c r="J61" s="60"/>
      <c r="K61" s="14"/>
      <c r="L61" s="14"/>
      <c r="M61" s="14"/>
      <c r="N61" s="14"/>
      <c r="O61" s="14"/>
      <c r="P61" s="14"/>
      <c r="Q61" s="16"/>
    </row>
    <row r="62" spans="2:17" x14ac:dyDescent="0.35">
      <c r="B62" s="48" t="s">
        <v>216</v>
      </c>
      <c r="C62" s="21"/>
      <c r="D62" s="21"/>
      <c r="E62" s="21"/>
      <c r="F62" s="21"/>
      <c r="G62" s="21"/>
      <c r="H62" s="21"/>
      <c r="I62" s="21"/>
      <c r="J62" s="59"/>
      <c r="K62" s="21"/>
      <c r="L62" s="21"/>
      <c r="M62" s="21"/>
      <c r="N62" s="21"/>
      <c r="O62" s="21"/>
      <c r="P62" s="21"/>
      <c r="Q62" s="22"/>
    </row>
    <row r="63" spans="2:17" x14ac:dyDescent="0.35">
      <c r="B63" s="17" t="s">
        <v>22</v>
      </c>
      <c r="C63" s="18"/>
      <c r="D63" s="18"/>
      <c r="E63" s="18"/>
      <c r="F63" s="18"/>
      <c r="G63" s="18"/>
      <c r="H63" s="18"/>
      <c r="I63" s="18"/>
      <c r="J63" s="63"/>
      <c r="K63" s="18"/>
      <c r="L63" s="18"/>
      <c r="M63" s="18"/>
      <c r="N63" s="18"/>
      <c r="O63" s="18"/>
      <c r="P63" s="18"/>
      <c r="Q63" s="19"/>
    </row>
    <row r="64" spans="2:17" x14ac:dyDescent="0.35">
      <c r="B64" s="15" t="s">
        <v>64</v>
      </c>
      <c r="C64" s="14"/>
      <c r="D64" s="14"/>
      <c r="E64" s="14"/>
      <c r="F64" s="14"/>
      <c r="G64" s="14"/>
      <c r="H64" s="14"/>
      <c r="I64" s="14"/>
      <c r="J64" s="60"/>
      <c r="K64" s="14"/>
      <c r="L64" s="14"/>
      <c r="M64" s="14"/>
      <c r="N64" s="14"/>
      <c r="O64" s="14"/>
      <c r="P64" s="14"/>
      <c r="Q64" s="16"/>
    </row>
    <row r="65" spans="2:17" x14ac:dyDescent="0.35">
      <c r="B65" s="15" t="s">
        <v>17</v>
      </c>
      <c r="C65" s="14"/>
      <c r="D65" s="14"/>
      <c r="E65" s="14"/>
      <c r="F65" s="14"/>
      <c r="G65" s="14"/>
      <c r="H65" s="14"/>
      <c r="I65" s="14"/>
      <c r="J65" s="60"/>
      <c r="K65" s="14"/>
      <c r="L65" s="14"/>
      <c r="M65" s="14"/>
      <c r="N65" s="14"/>
      <c r="O65" s="14"/>
      <c r="P65" s="14"/>
      <c r="Q65" s="16"/>
    </row>
    <row r="66" spans="2:17" x14ac:dyDescent="0.35">
      <c r="B66" s="15" t="s">
        <v>18</v>
      </c>
      <c r="C66" s="14"/>
      <c r="D66" s="14"/>
      <c r="E66" s="14"/>
      <c r="F66" s="14"/>
      <c r="G66" s="14"/>
      <c r="H66" s="14"/>
      <c r="I66" s="14"/>
      <c r="J66" s="60"/>
      <c r="K66" s="14"/>
      <c r="L66" s="14"/>
      <c r="M66" s="14"/>
      <c r="N66" s="14"/>
      <c r="O66" s="14"/>
      <c r="P66" s="14"/>
      <c r="Q66" s="16"/>
    </row>
    <row r="67" spans="2:17" x14ac:dyDescent="0.35">
      <c r="B67" s="15" t="s">
        <v>19</v>
      </c>
      <c r="C67" s="14"/>
      <c r="D67" s="14"/>
      <c r="E67" s="14"/>
      <c r="F67" s="14"/>
      <c r="G67" s="14"/>
      <c r="H67" s="14"/>
      <c r="I67" s="14"/>
      <c r="J67" s="60"/>
      <c r="K67" s="14"/>
      <c r="L67" s="14"/>
      <c r="M67" s="14"/>
      <c r="N67" s="14"/>
      <c r="O67" s="14"/>
      <c r="P67" s="14"/>
      <c r="Q67" s="16"/>
    </row>
    <row r="68" spans="2:17" x14ac:dyDescent="0.35">
      <c r="B68" s="15" t="s">
        <v>23</v>
      </c>
      <c r="C68" s="14"/>
      <c r="D68" s="14"/>
      <c r="E68" s="14"/>
      <c r="F68" s="14"/>
      <c r="G68" s="14"/>
      <c r="H68" s="14"/>
      <c r="I68" s="14"/>
      <c r="J68" s="60"/>
      <c r="K68" s="14"/>
      <c r="L68" s="14"/>
      <c r="M68" s="14"/>
      <c r="N68" s="14"/>
      <c r="O68" s="14"/>
      <c r="P68" s="14"/>
      <c r="Q68" s="16"/>
    </row>
    <row r="69" spans="2:17" x14ac:dyDescent="0.35">
      <c r="B69" s="15" t="s">
        <v>24</v>
      </c>
      <c r="C69" s="14"/>
      <c r="D69" s="14"/>
      <c r="E69" s="14"/>
      <c r="F69" s="14"/>
      <c r="G69" s="14"/>
      <c r="H69" s="14"/>
      <c r="I69" s="14"/>
      <c r="J69" s="60"/>
      <c r="K69" s="14"/>
      <c r="L69" s="14"/>
      <c r="M69" s="14"/>
      <c r="N69" s="14"/>
      <c r="O69" s="14"/>
      <c r="P69" s="14"/>
      <c r="Q69" s="16"/>
    </row>
    <row r="70" spans="2:17" x14ac:dyDescent="0.35">
      <c r="B70" s="15" t="s">
        <v>20</v>
      </c>
      <c r="C70" s="14"/>
      <c r="D70" s="14"/>
      <c r="E70" s="14"/>
      <c r="F70" s="14"/>
      <c r="G70" s="14"/>
      <c r="H70" s="14"/>
      <c r="I70" s="14"/>
      <c r="J70" s="60"/>
      <c r="K70" s="14"/>
      <c r="L70" s="14"/>
      <c r="M70" s="14"/>
      <c r="N70" s="14"/>
      <c r="O70" s="14"/>
      <c r="P70" s="14"/>
      <c r="Q70" s="16"/>
    </row>
    <row r="71" spans="2:17" x14ac:dyDescent="0.35">
      <c r="B71" s="47" t="s">
        <v>213</v>
      </c>
      <c r="C71" s="14"/>
      <c r="D71" s="14"/>
      <c r="E71" s="14"/>
      <c r="F71" s="14"/>
      <c r="G71" s="23"/>
      <c r="H71" s="5"/>
      <c r="I71" s="14"/>
      <c r="J71" s="60"/>
      <c r="K71" s="14"/>
      <c r="L71" s="14"/>
      <c r="M71" s="14"/>
      <c r="N71" s="14"/>
      <c r="O71" s="14"/>
      <c r="P71" s="14"/>
      <c r="Q71" s="16"/>
    </row>
    <row r="72" spans="2:17" x14ac:dyDescent="0.35">
      <c r="B72" s="15" t="s">
        <v>56</v>
      </c>
      <c r="C72" s="14"/>
      <c r="D72" s="14"/>
      <c r="E72" s="14"/>
      <c r="F72" s="14"/>
      <c r="G72" s="14"/>
      <c r="H72" s="14"/>
      <c r="I72" s="5" t="str">
        <f ca="1">$D$1</f>
        <v>2016-06-01</v>
      </c>
      <c r="J72" s="62" t="s">
        <v>230</v>
      </c>
      <c r="K72" s="14" t="s">
        <v>225</v>
      </c>
      <c r="L72" s="14"/>
      <c r="M72" s="14"/>
      <c r="N72" s="14"/>
      <c r="O72" s="14"/>
      <c r="P72" s="14"/>
      <c r="Q72" s="16"/>
    </row>
    <row r="73" spans="2:17" x14ac:dyDescent="0.35">
      <c r="B73" s="15" t="s">
        <v>21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6"/>
    </row>
    <row r="74" spans="2:17" x14ac:dyDescent="0.35">
      <c r="B74" s="20" t="s">
        <v>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</row>
    <row r="75" spans="2:17" x14ac:dyDescent="0.35">
      <c r="B75" s="17" t="s">
        <v>22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2:17" x14ac:dyDescent="0.35">
      <c r="B76" s="15" t="s">
        <v>53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6"/>
    </row>
    <row r="77" spans="2:17" x14ac:dyDescent="0.35">
      <c r="B77" s="15" t="s">
        <v>17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6"/>
    </row>
    <row r="78" spans="2:17" x14ac:dyDescent="0.35">
      <c r="B78" s="15" t="s">
        <v>18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6"/>
    </row>
    <row r="79" spans="2:17" x14ac:dyDescent="0.35">
      <c r="B79" s="15" t="s">
        <v>19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6"/>
    </row>
    <row r="80" spans="2:17" x14ac:dyDescent="0.35">
      <c r="B80" s="15" t="s">
        <v>23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6"/>
    </row>
    <row r="81" spans="2:17" x14ac:dyDescent="0.35">
      <c r="B81" s="15" t="s">
        <v>24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6"/>
    </row>
    <row r="82" spans="2:17" x14ac:dyDescent="0.35">
      <c r="B82" s="15" t="s">
        <v>20</v>
      </c>
      <c r="C82" s="14"/>
      <c r="D82" s="14"/>
      <c r="E82" s="14"/>
      <c r="F82" s="14"/>
      <c r="G82" s="14"/>
      <c r="H82" s="14"/>
      <c r="I82" s="14"/>
      <c r="J82" s="60"/>
      <c r="K82" s="14"/>
      <c r="L82" s="14"/>
      <c r="M82" s="14"/>
      <c r="N82" s="14"/>
      <c r="O82" s="14"/>
      <c r="P82" s="14"/>
      <c r="Q82" s="16"/>
    </row>
    <row r="83" spans="2:17" x14ac:dyDescent="0.35">
      <c r="B83" s="15" t="s">
        <v>57</v>
      </c>
      <c r="C83" s="14"/>
      <c r="D83" s="14"/>
      <c r="E83" s="14"/>
      <c r="F83" s="14"/>
      <c r="G83" s="23"/>
      <c r="H83" s="5"/>
      <c r="I83" s="14"/>
      <c r="J83" s="60"/>
      <c r="K83" s="14"/>
      <c r="L83" s="14"/>
      <c r="M83" s="14"/>
      <c r="N83" s="14"/>
      <c r="O83" s="14"/>
      <c r="P83" s="14"/>
      <c r="Q83" s="16"/>
    </row>
    <row r="84" spans="2:17" x14ac:dyDescent="0.35">
      <c r="B84" s="15" t="s">
        <v>56</v>
      </c>
      <c r="C84" s="14"/>
      <c r="D84" s="14"/>
      <c r="E84" s="14"/>
      <c r="F84" s="14"/>
      <c r="G84" s="14"/>
      <c r="H84" s="14"/>
      <c r="I84" s="5" t="str">
        <f ca="1">$D$1</f>
        <v>2016-06-01</v>
      </c>
      <c r="J84" s="62" t="s">
        <v>230</v>
      </c>
      <c r="K84" s="14" t="s">
        <v>225</v>
      </c>
      <c r="L84" s="14"/>
      <c r="M84" s="14"/>
      <c r="N84" s="14"/>
      <c r="O84" s="14"/>
      <c r="P84" s="14"/>
      <c r="Q84" s="16"/>
    </row>
    <row r="85" spans="2:17" x14ac:dyDescent="0.35">
      <c r="B85" s="15" t="s">
        <v>21</v>
      </c>
      <c r="C85" s="14"/>
      <c r="D85" s="14"/>
      <c r="E85" s="14"/>
      <c r="F85" s="14"/>
      <c r="G85" s="14"/>
      <c r="H85" s="14"/>
      <c r="I85" s="14"/>
      <c r="J85" s="60"/>
      <c r="K85" s="14"/>
      <c r="L85" s="14"/>
      <c r="M85" s="14"/>
      <c r="N85" s="14"/>
      <c r="O85" s="14"/>
      <c r="P85" s="14"/>
      <c r="Q85" s="16"/>
    </row>
    <row r="86" spans="2:17" x14ac:dyDescent="0.35">
      <c r="B86" s="20" t="s">
        <v>74</v>
      </c>
      <c r="C86" s="21"/>
      <c r="D86" s="21"/>
      <c r="E86" s="21"/>
      <c r="F86" s="21"/>
      <c r="G86" s="21"/>
      <c r="H86" s="21"/>
      <c r="I86" s="21"/>
      <c r="J86" s="59"/>
      <c r="K86" s="21"/>
      <c r="L86" s="21"/>
      <c r="M86" s="21"/>
      <c r="N86" s="21"/>
      <c r="O86" s="21"/>
      <c r="P86" s="21"/>
      <c r="Q86" s="22"/>
    </row>
    <row r="87" spans="2:17" x14ac:dyDescent="0.35">
      <c r="B87" s="15" t="s">
        <v>75</v>
      </c>
      <c r="C87" s="14"/>
      <c r="D87" s="14"/>
      <c r="E87" s="14"/>
      <c r="F87" s="14"/>
      <c r="G87" s="14"/>
      <c r="H87" s="14"/>
      <c r="I87" s="14"/>
      <c r="J87" s="60"/>
      <c r="K87" s="14"/>
      <c r="L87" s="14"/>
      <c r="M87" s="14"/>
      <c r="N87" s="14"/>
      <c r="O87" s="14"/>
      <c r="P87" s="14"/>
      <c r="Q87" s="16"/>
    </row>
    <row r="88" spans="2:17" x14ac:dyDescent="0.35">
      <c r="B88" s="47" t="s">
        <v>238</v>
      </c>
      <c r="C88" s="14"/>
      <c r="D88" s="14"/>
      <c r="E88" s="14"/>
      <c r="F88" s="14"/>
      <c r="G88" s="14"/>
      <c r="H88" s="14"/>
      <c r="I88" s="14"/>
      <c r="J88" s="60"/>
      <c r="K88" s="14"/>
      <c r="L88" s="14"/>
      <c r="M88" s="14"/>
      <c r="N88" s="14"/>
      <c r="O88" s="14"/>
      <c r="P88" s="14"/>
      <c r="Q88" s="16"/>
    </row>
    <row r="89" spans="2:17" x14ac:dyDescent="0.35">
      <c r="B89" s="47" t="s">
        <v>239</v>
      </c>
      <c r="C89" s="14"/>
      <c r="D89" s="14"/>
      <c r="E89" s="14"/>
      <c r="F89" s="14"/>
      <c r="G89" s="14"/>
      <c r="H89" s="14"/>
      <c r="I89" s="14"/>
      <c r="J89" s="60"/>
      <c r="K89" s="14"/>
      <c r="L89" s="14"/>
      <c r="M89" s="14"/>
      <c r="N89" s="14"/>
      <c r="O89" s="14"/>
      <c r="P89" s="14"/>
      <c r="Q89" s="16"/>
    </row>
    <row r="90" spans="2:17" x14ac:dyDescent="0.35">
      <c r="B90" s="15" t="s">
        <v>76</v>
      </c>
      <c r="C90" s="14"/>
      <c r="D90" s="14"/>
      <c r="E90" s="14"/>
      <c r="F90" s="14"/>
      <c r="G90" s="14"/>
      <c r="H90" s="14"/>
      <c r="I90" s="14"/>
      <c r="J90" s="60"/>
      <c r="K90" s="14"/>
      <c r="L90" s="14"/>
      <c r="M90" s="14"/>
      <c r="N90" s="14"/>
      <c r="O90" s="14"/>
      <c r="P90" s="14"/>
      <c r="Q90" s="16"/>
    </row>
    <row r="91" spans="2:17" x14ac:dyDescent="0.35">
      <c r="B91" s="15" t="s">
        <v>77</v>
      </c>
      <c r="C91" s="14"/>
      <c r="D91" s="14"/>
      <c r="E91" s="14"/>
      <c r="F91" s="14"/>
      <c r="G91" s="14"/>
      <c r="H91" s="14"/>
      <c r="I91" s="14"/>
      <c r="J91" s="60"/>
      <c r="K91" s="14"/>
      <c r="L91" s="14"/>
      <c r="M91" s="14"/>
      <c r="N91" s="14"/>
      <c r="O91" s="14"/>
      <c r="P91" s="14"/>
      <c r="Q91" s="16"/>
    </row>
    <row r="92" spans="2:17" x14ac:dyDescent="0.35">
      <c r="B92" s="17" t="s">
        <v>54</v>
      </c>
      <c r="C92" s="18"/>
      <c r="D92" s="18"/>
      <c r="E92" s="18"/>
      <c r="F92" s="18"/>
      <c r="G92" s="18"/>
      <c r="H92" s="18"/>
      <c r="I92" s="18"/>
      <c r="J92" s="63"/>
      <c r="K92" s="18"/>
      <c r="L92" s="18"/>
      <c r="M92" s="18"/>
      <c r="N92" s="18"/>
      <c r="O92" s="18"/>
      <c r="P92" s="18"/>
      <c r="Q92" s="19"/>
    </row>
    <row r="93" spans="2:17" x14ac:dyDescent="0.35">
      <c r="B93" s="15" t="s">
        <v>17</v>
      </c>
      <c r="C93" s="14"/>
      <c r="D93" s="14"/>
      <c r="E93" s="14"/>
      <c r="F93" s="14"/>
      <c r="G93" s="14"/>
      <c r="H93" s="14"/>
      <c r="I93" s="14"/>
      <c r="J93" s="60"/>
      <c r="K93" s="14"/>
      <c r="L93" s="14"/>
      <c r="M93" s="14"/>
      <c r="N93" s="14"/>
      <c r="O93" s="14"/>
      <c r="P93" s="14"/>
      <c r="Q93" s="16"/>
    </row>
    <row r="94" spans="2:17" x14ac:dyDescent="0.35">
      <c r="B94" s="15" t="s">
        <v>18</v>
      </c>
      <c r="C94" s="14"/>
      <c r="D94" s="14"/>
      <c r="E94" s="14"/>
      <c r="F94" s="14"/>
      <c r="G94" s="14"/>
      <c r="H94" s="14"/>
      <c r="I94" s="14"/>
      <c r="J94" s="60"/>
      <c r="K94" s="14"/>
      <c r="L94" s="14"/>
      <c r="M94" s="14"/>
      <c r="N94" s="14"/>
      <c r="O94" s="14"/>
      <c r="P94" s="14"/>
      <c r="Q94" s="16"/>
    </row>
    <row r="95" spans="2:17" x14ac:dyDescent="0.35">
      <c r="B95" s="15" t="s">
        <v>19</v>
      </c>
      <c r="C95" s="14"/>
      <c r="D95" s="14"/>
      <c r="E95" s="14"/>
      <c r="F95" s="14"/>
      <c r="G95" s="14"/>
      <c r="H95" s="14"/>
      <c r="I95" s="14"/>
      <c r="J95" s="60"/>
      <c r="K95" s="14"/>
      <c r="L95" s="14"/>
      <c r="M95" s="14"/>
      <c r="N95" s="14"/>
      <c r="O95" s="14"/>
      <c r="P95" s="14"/>
      <c r="Q95" s="16"/>
    </row>
    <row r="96" spans="2:17" x14ac:dyDescent="0.35">
      <c r="B96" s="15" t="s">
        <v>55</v>
      </c>
      <c r="C96" s="14"/>
      <c r="D96" s="14"/>
      <c r="E96" s="14"/>
      <c r="F96" s="14"/>
      <c r="G96" s="14"/>
      <c r="H96" s="14"/>
      <c r="I96" s="14"/>
      <c r="J96" s="60"/>
      <c r="K96" s="14"/>
      <c r="L96" s="14"/>
      <c r="M96" s="14"/>
      <c r="N96" s="14"/>
      <c r="O96" s="14"/>
      <c r="P96" s="14"/>
      <c r="Q96" s="16"/>
    </row>
    <row r="97" spans="1:17" x14ac:dyDescent="0.35">
      <c r="A97" s="30"/>
      <c r="B97" s="15" t="s">
        <v>20</v>
      </c>
      <c r="C97" s="14"/>
      <c r="D97" s="14"/>
      <c r="E97" s="14"/>
      <c r="F97" s="14"/>
      <c r="G97" s="14"/>
      <c r="H97" s="14"/>
      <c r="I97" s="14"/>
      <c r="J97" s="60"/>
      <c r="K97" s="14"/>
      <c r="L97" s="14"/>
      <c r="M97" s="14"/>
      <c r="N97" s="14"/>
      <c r="O97" s="14"/>
      <c r="P97" s="14"/>
      <c r="Q97" s="16"/>
    </row>
    <row r="98" spans="1:17" x14ac:dyDescent="0.35">
      <c r="A98" s="30"/>
      <c r="B98" s="15" t="s">
        <v>78</v>
      </c>
      <c r="C98" s="14"/>
      <c r="D98" s="14"/>
      <c r="E98" s="14"/>
      <c r="F98" s="14"/>
      <c r="G98" s="14"/>
      <c r="H98" s="14"/>
      <c r="I98" s="14"/>
      <c r="J98" s="60"/>
      <c r="K98" s="14"/>
      <c r="L98" s="14"/>
      <c r="M98" s="14"/>
      <c r="N98" s="14"/>
      <c r="O98" s="14"/>
      <c r="P98" s="14"/>
      <c r="Q98" s="16"/>
    </row>
    <row r="99" spans="1:17" x14ac:dyDescent="0.35">
      <c r="A99" s="30"/>
      <c r="B99" s="8" t="s">
        <v>59</v>
      </c>
      <c r="C99" s="24"/>
      <c r="D99" s="24"/>
      <c r="E99" s="24"/>
      <c r="F99" s="24"/>
      <c r="G99" s="24"/>
      <c r="H99" s="24"/>
      <c r="I99" s="9">
        <f ca="1">I100-120</f>
        <v>42402</v>
      </c>
      <c r="J99" s="58" t="s">
        <v>70</v>
      </c>
      <c r="K99" s="24"/>
      <c r="L99" s="24"/>
      <c r="M99" s="24"/>
      <c r="N99" s="24"/>
      <c r="O99" s="24"/>
      <c r="P99" s="24"/>
      <c r="Q99" s="25"/>
    </row>
    <row r="100" spans="1:17" x14ac:dyDescent="0.35">
      <c r="A100" s="30"/>
      <c r="B100" s="15" t="s">
        <v>56</v>
      </c>
      <c r="C100" s="14"/>
      <c r="D100" s="14"/>
      <c r="E100" s="14"/>
      <c r="F100" s="14"/>
      <c r="G100" s="14"/>
      <c r="H100" s="14"/>
      <c r="I100" s="5" t="str">
        <f ca="1">$D$1</f>
        <v>2016-06-01</v>
      </c>
      <c r="J100" s="60" t="s">
        <v>230</v>
      </c>
      <c r="K100" s="14" t="s">
        <v>225</v>
      </c>
      <c r="L100" s="14"/>
      <c r="M100" s="14"/>
      <c r="N100" s="14"/>
      <c r="O100" s="14"/>
      <c r="P100" s="14"/>
      <c r="Q100" s="16"/>
    </row>
    <row r="101" spans="1:17" x14ac:dyDescent="0.35">
      <c r="A101" s="30"/>
      <c r="B101" s="15" t="s">
        <v>21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6"/>
    </row>
    <row r="102" spans="1:17" x14ac:dyDescent="0.35">
      <c r="A102" s="30"/>
      <c r="B102" s="20" t="s">
        <v>79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2"/>
    </row>
    <row r="103" spans="1:17" x14ac:dyDescent="0.35">
      <c r="A103" s="30"/>
      <c r="B103" s="17" t="s">
        <v>80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9"/>
    </row>
    <row r="104" spans="1:17" x14ac:dyDescent="0.35">
      <c r="A104" s="30"/>
      <c r="B104" s="8" t="s">
        <v>63</v>
      </c>
      <c r="C104" s="24"/>
      <c r="D104" s="24"/>
      <c r="E104" s="24"/>
      <c r="F104" s="24"/>
      <c r="G104" s="24"/>
      <c r="H104" s="24"/>
      <c r="I104" s="9">
        <f ca="1">I105-120</f>
        <v>42402</v>
      </c>
      <c r="J104" s="24" t="s">
        <v>69</v>
      </c>
      <c r="K104" s="24"/>
      <c r="L104" s="24"/>
      <c r="M104" s="24"/>
      <c r="N104" s="24"/>
      <c r="O104" s="24"/>
      <c r="P104" s="24"/>
      <c r="Q104" s="25"/>
    </row>
    <row r="105" spans="1:17" x14ac:dyDescent="0.35">
      <c r="A105" s="30"/>
      <c r="B105" s="32" t="s">
        <v>62</v>
      </c>
      <c r="C105" s="24"/>
      <c r="D105" s="24"/>
      <c r="E105" s="24"/>
      <c r="F105" s="24"/>
      <c r="G105" s="24"/>
      <c r="H105" s="24"/>
      <c r="I105" s="9" t="str">
        <f ca="1">$D$1</f>
        <v>2016-06-01</v>
      </c>
      <c r="J105" s="58" t="s">
        <v>230</v>
      </c>
      <c r="K105" s="24" t="s">
        <v>226</v>
      </c>
      <c r="L105" s="24"/>
      <c r="M105" s="24"/>
      <c r="N105" s="24"/>
      <c r="O105" s="24"/>
      <c r="P105" s="24"/>
      <c r="Q105" s="25"/>
    </row>
    <row r="106" spans="1:17" x14ac:dyDescent="0.35">
      <c r="A106" s="30"/>
      <c r="B106" s="64" t="s">
        <v>262</v>
      </c>
      <c r="C106" s="21"/>
      <c r="D106" s="21"/>
      <c r="E106" s="21"/>
      <c r="F106" s="21"/>
      <c r="G106" s="21"/>
      <c r="H106" s="21"/>
      <c r="I106" s="21"/>
      <c r="J106" s="59"/>
      <c r="K106" s="21"/>
      <c r="L106" s="21"/>
      <c r="M106" s="21"/>
      <c r="N106" s="21"/>
      <c r="O106" s="21"/>
      <c r="P106" s="21"/>
      <c r="Q106" s="22"/>
    </row>
    <row r="107" spans="1:17" x14ac:dyDescent="0.35">
      <c r="A107" s="30"/>
      <c r="B107" s="47" t="s">
        <v>252</v>
      </c>
      <c r="C107" s="14"/>
      <c r="D107" s="9">
        <f ca="1">I100-120</f>
        <v>42402</v>
      </c>
      <c r="E107" s="14" t="s">
        <v>253</v>
      </c>
      <c r="F107" s="14"/>
      <c r="G107" s="14"/>
      <c r="H107" s="14"/>
      <c r="I107" s="14"/>
      <c r="J107" s="60"/>
      <c r="K107" s="14"/>
      <c r="L107" s="14"/>
      <c r="M107" s="14"/>
      <c r="N107" s="14"/>
      <c r="O107" s="14"/>
      <c r="P107" s="14"/>
      <c r="Q107" s="16"/>
    </row>
    <row r="108" spans="1:17" x14ac:dyDescent="0.35">
      <c r="A108" s="30"/>
      <c r="B108" s="46" t="s">
        <v>261</v>
      </c>
      <c r="C108" s="24"/>
      <c r="D108" s="24"/>
      <c r="E108" s="24"/>
      <c r="F108" s="24"/>
      <c r="G108" s="24"/>
      <c r="H108" s="24"/>
      <c r="I108" s="9" t="str">
        <f ca="1">$C$1</f>
        <v>2016-05-01</v>
      </c>
      <c r="J108" s="61" t="s">
        <v>230</v>
      </c>
      <c r="K108" s="24" t="s">
        <v>227</v>
      </c>
      <c r="L108" s="24"/>
      <c r="M108" s="24"/>
      <c r="N108" s="24"/>
      <c r="O108" s="24"/>
      <c r="P108" s="24"/>
      <c r="Q108" s="25"/>
    </row>
    <row r="109" spans="1:17" x14ac:dyDescent="0.35">
      <c r="A109" s="30"/>
      <c r="B109" s="65" t="s">
        <v>267</v>
      </c>
      <c r="C109" s="24"/>
      <c r="D109" s="24"/>
      <c r="E109" s="24"/>
      <c r="F109" s="24"/>
      <c r="G109" s="24"/>
      <c r="H109" s="24"/>
      <c r="I109" s="9" t="str">
        <f ca="1">$D$1</f>
        <v>2016-06-01</v>
      </c>
      <c r="J109" s="61" t="s">
        <v>230</v>
      </c>
      <c r="K109" s="24" t="s">
        <v>225</v>
      </c>
      <c r="L109" s="24"/>
      <c r="M109" s="24"/>
      <c r="N109" s="24"/>
      <c r="O109" s="24"/>
      <c r="P109" s="24"/>
      <c r="Q109" s="25"/>
    </row>
    <row r="110" spans="1:17" x14ac:dyDescent="0.35">
      <c r="A110" s="30"/>
      <c r="B110" s="47" t="s">
        <v>249</v>
      </c>
      <c r="C110" s="24"/>
      <c r="D110" s="24"/>
      <c r="E110" s="24"/>
      <c r="F110" s="24"/>
      <c r="G110" s="24"/>
      <c r="H110" s="24"/>
      <c r="I110" s="9"/>
      <c r="J110" s="44"/>
      <c r="K110" s="24"/>
      <c r="L110" s="24"/>
      <c r="M110" s="24"/>
      <c r="N110" s="24"/>
      <c r="O110" s="24"/>
      <c r="P110" s="24"/>
      <c r="Q110" s="25"/>
    </row>
    <row r="111" spans="1:17" x14ac:dyDescent="0.35">
      <c r="A111" s="30"/>
      <c r="B111" s="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109"/>
  <sheetViews>
    <sheetView showGridLines="0" topLeftCell="A55" zoomScale="115" zoomScaleNormal="115" workbookViewId="0">
      <selection activeCell="B3" sqref="B3:N109"/>
    </sheetView>
  </sheetViews>
  <sheetFormatPr defaultRowHeight="14.25" x14ac:dyDescent="0.3"/>
  <cols>
    <col min="1" max="1" width="9" style="66"/>
    <col min="2" max="2" width="9" style="66" customWidth="1"/>
    <col min="3" max="3" width="9" style="66"/>
    <col min="4" max="4" width="12.5" style="66" bestFit="1" customWidth="1"/>
    <col min="5" max="5" width="11.125" style="66" bestFit="1" customWidth="1"/>
    <col min="6" max="7" width="9" style="66"/>
    <col min="8" max="8" width="13" style="66" customWidth="1"/>
    <col min="9" max="14" width="9" style="66"/>
    <col min="15" max="15" width="2" style="66" customWidth="1"/>
    <col min="16" max="16" width="3.25" style="66" customWidth="1"/>
    <col min="17" max="17" width="9" style="66"/>
    <col min="18" max="18" width="10.75" style="66" bestFit="1" customWidth="1"/>
    <col min="19" max="20" width="9" style="66"/>
    <col min="21" max="21" width="10.75" style="66" bestFit="1" customWidth="1"/>
    <col min="22" max="22" width="9" style="66" customWidth="1"/>
    <col min="23" max="16384" width="9" style="66"/>
  </cols>
  <sheetData>
    <row r="1" spans="1:16" ht="16.5" x14ac:dyDescent="0.35">
      <c r="C1" s="94" t="s">
        <v>223</v>
      </c>
      <c r="D1" s="95" t="str">
        <f ca="1">IF($A$4=1,'辅助列-日期'!$O$2,'辅助列-日期'!$I$2)</f>
        <v>2016-06-05</v>
      </c>
      <c r="E1" s="95" t="str">
        <f ca="1">IF($A$4=1,'辅助列-日期'!$P$2,'辅助列-日期'!$J$2)</f>
        <v>2016-06-12</v>
      </c>
      <c r="I1" s="131" t="s">
        <v>486</v>
      </c>
      <c r="J1" s="132"/>
      <c r="K1" s="112" t="str">
        <f ca="1">$D$1</f>
        <v>2016-06-05</v>
      </c>
      <c r="L1" s="133" t="s">
        <v>587</v>
      </c>
      <c r="N1" s="134" t="s">
        <v>609</v>
      </c>
      <c r="O1" s="136">
        <f ca="1">MONTH(D1)</f>
        <v>6</v>
      </c>
      <c r="P1" s="135" t="s">
        <v>610</v>
      </c>
    </row>
    <row r="2" spans="1:16" ht="16.5" x14ac:dyDescent="0.35">
      <c r="D2" s="95">
        <f ca="1">IF($A$4=1,'辅助列-日期'!$O$3,'辅助列-日期'!$I$3)</f>
        <v>42526</v>
      </c>
      <c r="E2" s="95">
        <f ca="1">IF($A$4=1,'辅助列-日期'!$P$3,'辅助列-日期'!$J$3)</f>
        <v>42533</v>
      </c>
      <c r="I2" s="133" t="s">
        <v>612</v>
      </c>
      <c r="J2" s="133"/>
      <c r="K2" s="9" t="str">
        <f ca="1">$E$1</f>
        <v>2016-06-12</v>
      </c>
      <c r="L2" s="133" t="s">
        <v>588</v>
      </c>
    </row>
    <row r="3" spans="1:16" x14ac:dyDescent="0.3">
      <c r="B3" s="150" t="s">
        <v>696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/>
    </row>
    <row r="4" spans="1:16" x14ac:dyDescent="0.3">
      <c r="A4" s="78">
        <v>1</v>
      </c>
      <c r="B4" s="69" t="s">
        <v>272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4"/>
    </row>
    <row r="5" spans="1:16" x14ac:dyDescent="0.3">
      <c r="A5" s="78"/>
      <c r="B5" s="139" t="s">
        <v>691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4"/>
    </row>
    <row r="6" spans="1:16" x14ac:dyDescent="0.3">
      <c r="B6" s="69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4"/>
    </row>
    <row r="7" spans="1:16" x14ac:dyDescent="0.3">
      <c r="B7" s="139" t="s">
        <v>683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4"/>
    </row>
    <row r="8" spans="1:16" x14ac:dyDescent="0.3">
      <c r="B8" s="139" t="s">
        <v>697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4"/>
    </row>
    <row r="9" spans="1:16" x14ac:dyDescent="0.3">
      <c r="B9" s="139" t="s">
        <v>678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4"/>
    </row>
    <row r="10" spans="1:16" x14ac:dyDescent="0.3">
      <c r="B10" s="69" t="s">
        <v>274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4"/>
    </row>
    <row r="11" spans="1:16" x14ac:dyDescent="0.3">
      <c r="B11" s="69" t="s">
        <v>275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4"/>
    </row>
    <row r="12" spans="1:16" x14ac:dyDescent="0.3">
      <c r="B12" s="69" t="s">
        <v>276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4"/>
    </row>
    <row r="13" spans="1:16" x14ac:dyDescent="0.3">
      <c r="B13" s="69" t="s">
        <v>277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4"/>
    </row>
    <row r="14" spans="1:16" x14ac:dyDescent="0.3">
      <c r="B14" s="69" t="s">
        <v>278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4"/>
    </row>
    <row r="15" spans="1:16" x14ac:dyDescent="0.3">
      <c r="B15" s="109" t="s">
        <v>480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4"/>
    </row>
    <row r="16" spans="1:16" ht="15.75" x14ac:dyDescent="0.3">
      <c r="A16" s="147">
        <v>1</v>
      </c>
      <c r="B16" s="148" t="s">
        <v>675</v>
      </c>
      <c r="C16" s="146"/>
      <c r="D16" s="146"/>
      <c r="E16" s="146"/>
      <c r="F16" s="70"/>
      <c r="G16" s="70"/>
      <c r="H16" s="70"/>
      <c r="I16" s="70"/>
      <c r="J16" s="70"/>
      <c r="K16" s="70"/>
      <c r="L16" s="70"/>
      <c r="M16" s="70"/>
      <c r="N16" s="74"/>
    </row>
    <row r="17" spans="1:14" ht="15.75" x14ac:dyDescent="0.3">
      <c r="A17" s="147"/>
      <c r="B17" s="117" t="str">
        <f ca="1">I1&amp;D1&amp;L1</f>
        <v xml:space="preserve">where issuetime&gt;='2016-06-05 00:00:00'     </v>
      </c>
      <c r="F17" s="70"/>
      <c r="G17" s="70"/>
      <c r="H17" s="70"/>
      <c r="I17" s="70"/>
      <c r="J17" s="70"/>
      <c r="K17" s="70"/>
      <c r="L17" s="70"/>
      <c r="M17" s="70"/>
      <c r="N17" s="74"/>
    </row>
    <row r="18" spans="1:14" ht="15.75" x14ac:dyDescent="0.3">
      <c r="A18" s="147"/>
      <c r="B18" s="117" t="str">
        <f ca="1">I2&amp;K2&amp;L2</f>
        <v>and issuetime&lt;'2016-06-12 00:00:00'</v>
      </c>
      <c r="F18" s="70"/>
      <c r="G18" s="70"/>
      <c r="H18" s="70"/>
      <c r="I18" s="70"/>
      <c r="J18" s="70"/>
      <c r="K18" s="70"/>
      <c r="L18" s="70"/>
      <c r="M18" s="70"/>
      <c r="N18" s="74"/>
    </row>
    <row r="19" spans="1:14" ht="15.75" x14ac:dyDescent="0.3">
      <c r="A19" s="147"/>
      <c r="B19" s="69" t="s">
        <v>279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4"/>
    </row>
    <row r="20" spans="1:14" ht="15.75" x14ac:dyDescent="0.3">
      <c r="A20" s="147"/>
      <c r="B20" s="148" t="s">
        <v>692</v>
      </c>
      <c r="C20" s="146"/>
      <c r="D20" s="146"/>
      <c r="E20" s="146"/>
      <c r="F20" s="70"/>
      <c r="G20" s="70"/>
      <c r="H20" s="70"/>
      <c r="I20" s="70"/>
      <c r="J20" s="70"/>
      <c r="K20" s="70"/>
      <c r="L20" s="70"/>
      <c r="M20" s="70"/>
      <c r="N20" s="74"/>
    </row>
    <row r="21" spans="1:14" ht="15.75" x14ac:dyDescent="0.3">
      <c r="A21" s="147">
        <v>2</v>
      </c>
      <c r="B21" s="148" t="s">
        <v>676</v>
      </c>
      <c r="C21" s="146"/>
      <c r="D21" s="146"/>
      <c r="E21" s="146"/>
      <c r="F21" s="70"/>
      <c r="G21" s="70"/>
      <c r="H21" s="70"/>
      <c r="I21" s="70"/>
      <c r="J21" s="70"/>
      <c r="K21" s="70"/>
      <c r="L21" s="70"/>
      <c r="M21" s="70"/>
      <c r="N21" s="74"/>
    </row>
    <row r="22" spans="1:14" ht="15.75" x14ac:dyDescent="0.3">
      <c r="A22" s="147"/>
      <c r="B22" s="69" t="s">
        <v>4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4"/>
    </row>
    <row r="23" spans="1:14" ht="15.75" x14ac:dyDescent="0.3">
      <c r="A23" s="147"/>
      <c r="B23" s="139" t="s">
        <v>677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4"/>
    </row>
    <row r="24" spans="1:14" ht="15.75" x14ac:dyDescent="0.3">
      <c r="A24" s="147"/>
      <c r="B24" s="69" t="s">
        <v>280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4"/>
    </row>
    <row r="25" spans="1:14" ht="15.75" x14ac:dyDescent="0.3">
      <c r="A25" s="147"/>
      <c r="B25" s="69" t="s">
        <v>281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4"/>
    </row>
    <row r="26" spans="1:14" ht="15.75" x14ac:dyDescent="0.3">
      <c r="A26" s="147"/>
      <c r="B26" s="69" t="s">
        <v>282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4"/>
    </row>
    <row r="27" spans="1:14" ht="15.75" x14ac:dyDescent="0.3">
      <c r="A27" s="147"/>
      <c r="B27" s="149" t="s">
        <v>680</v>
      </c>
      <c r="C27" s="72"/>
      <c r="D27" s="72"/>
      <c r="E27" s="79">
        <f ca="1">$D$2</f>
        <v>42526</v>
      </c>
      <c r="F27" s="72" t="s">
        <v>329</v>
      </c>
      <c r="G27" s="72"/>
      <c r="H27" s="72"/>
      <c r="I27" s="72"/>
      <c r="J27" s="70"/>
      <c r="K27" s="70"/>
      <c r="L27" s="70"/>
      <c r="M27" s="70"/>
      <c r="N27" s="74"/>
    </row>
    <row r="28" spans="1:14" ht="15.75" x14ac:dyDescent="0.3">
      <c r="A28" s="147"/>
      <c r="B28" s="106" t="s">
        <v>469</v>
      </c>
      <c r="C28" s="72"/>
      <c r="D28" s="72"/>
      <c r="E28" s="79">
        <f ca="1">$E$2</f>
        <v>42533</v>
      </c>
      <c r="F28" s="72" t="s">
        <v>328</v>
      </c>
      <c r="G28" s="72"/>
      <c r="H28" s="72"/>
      <c r="I28" s="72"/>
      <c r="J28" s="70"/>
      <c r="K28" s="70"/>
      <c r="L28" s="70"/>
      <c r="M28" s="70"/>
      <c r="N28" s="74"/>
    </row>
    <row r="29" spans="1:14" ht="15.75" x14ac:dyDescent="0.3">
      <c r="A29" s="147"/>
      <c r="B29" s="69" t="s">
        <v>283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4"/>
    </row>
    <row r="30" spans="1:14" ht="15.75" x14ac:dyDescent="0.3">
      <c r="A30" s="147"/>
      <c r="B30" s="69" t="s">
        <v>284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4"/>
    </row>
    <row r="31" spans="1:14" ht="15.75" x14ac:dyDescent="0.3">
      <c r="A31" s="147"/>
      <c r="B31" s="145" t="s">
        <v>285</v>
      </c>
      <c r="C31" s="146"/>
      <c r="D31" s="146"/>
      <c r="E31" s="146"/>
      <c r="F31" s="70"/>
      <c r="G31" s="70"/>
      <c r="H31" s="70"/>
      <c r="I31" s="70"/>
      <c r="J31" s="70"/>
      <c r="K31" s="70"/>
      <c r="L31" s="70"/>
      <c r="M31" s="70"/>
      <c r="N31" s="74"/>
    </row>
    <row r="32" spans="1:14" ht="15.75" x14ac:dyDescent="0.3">
      <c r="A32" s="147"/>
      <c r="B32" s="148" t="s">
        <v>690</v>
      </c>
      <c r="C32" s="146"/>
      <c r="D32" s="146"/>
      <c r="E32" s="146"/>
      <c r="F32" s="70"/>
      <c r="G32" s="70"/>
      <c r="H32" s="70"/>
      <c r="I32" s="70"/>
      <c r="J32" s="70"/>
      <c r="K32" s="70"/>
      <c r="L32" s="70"/>
      <c r="M32" s="70"/>
      <c r="N32" s="74"/>
    </row>
    <row r="33" spans="1:14" ht="15.75" x14ac:dyDescent="0.3">
      <c r="A33" s="147"/>
      <c r="B33" s="69" t="s">
        <v>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4"/>
    </row>
    <row r="34" spans="1:14" ht="15.75" x14ac:dyDescent="0.3">
      <c r="A34" s="147"/>
      <c r="B34" s="69" t="s">
        <v>286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4"/>
    </row>
    <row r="35" spans="1:14" ht="15.75" x14ac:dyDescent="0.3">
      <c r="A35" s="147"/>
      <c r="B35" s="69" t="s">
        <v>287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4"/>
    </row>
    <row r="36" spans="1:14" ht="15.75" x14ac:dyDescent="0.3">
      <c r="A36" s="147"/>
      <c r="B36" s="69" t="s">
        <v>288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4"/>
    </row>
    <row r="37" spans="1:14" ht="15.75" x14ac:dyDescent="0.3">
      <c r="A37" s="147"/>
      <c r="B37" s="69" t="s">
        <v>289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4"/>
    </row>
    <row r="38" spans="1:14" ht="15.75" x14ac:dyDescent="0.3">
      <c r="A38" s="147"/>
      <c r="B38" s="106" t="s">
        <v>470</v>
      </c>
      <c r="C38" s="72"/>
      <c r="D38" s="72"/>
      <c r="E38" s="79">
        <f ca="1">$D$2</f>
        <v>42526</v>
      </c>
      <c r="F38" s="72" t="s">
        <v>329</v>
      </c>
      <c r="G38" s="72"/>
      <c r="H38" s="72"/>
      <c r="I38" s="72"/>
      <c r="J38" s="72"/>
      <c r="K38" s="70"/>
      <c r="L38" s="70"/>
      <c r="M38" s="70"/>
      <c r="N38" s="74"/>
    </row>
    <row r="39" spans="1:14" ht="15.75" x14ac:dyDescent="0.3">
      <c r="A39" s="147"/>
      <c r="B39" s="106" t="s">
        <v>471</v>
      </c>
      <c r="C39" s="72"/>
      <c r="D39" s="72"/>
      <c r="E39" s="79">
        <f ca="1">$E$2</f>
        <v>42533</v>
      </c>
      <c r="F39" s="72" t="s">
        <v>328</v>
      </c>
      <c r="G39" s="72"/>
      <c r="H39" s="72"/>
      <c r="I39" s="72"/>
      <c r="J39" s="72"/>
      <c r="K39" s="70"/>
      <c r="L39" s="70"/>
      <c r="M39" s="70"/>
      <c r="N39" s="74"/>
    </row>
    <row r="40" spans="1:14" ht="15.75" x14ac:dyDescent="0.3">
      <c r="A40" s="147"/>
      <c r="B40" s="69" t="s">
        <v>290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4"/>
    </row>
    <row r="41" spans="1:14" ht="15.75" x14ac:dyDescent="0.3">
      <c r="A41" s="147"/>
      <c r="B41" s="69" t="s">
        <v>291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4"/>
    </row>
    <row r="42" spans="1:14" ht="15.75" x14ac:dyDescent="0.3">
      <c r="A42" s="147"/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4"/>
    </row>
    <row r="43" spans="1:14" ht="15.75" x14ac:dyDescent="0.3">
      <c r="A43" s="147"/>
      <c r="B43" s="69" t="s">
        <v>292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4"/>
    </row>
    <row r="44" spans="1:14" ht="15.75" x14ac:dyDescent="0.3">
      <c r="A44" s="147"/>
      <c r="B44" s="69" t="s">
        <v>293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4"/>
    </row>
    <row r="45" spans="1:14" ht="15.75" x14ac:dyDescent="0.3">
      <c r="A45" s="147"/>
      <c r="B45" s="69" t="s">
        <v>294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4"/>
    </row>
    <row r="46" spans="1:14" ht="15.75" x14ac:dyDescent="0.3">
      <c r="A46" s="147"/>
      <c r="B46" s="69" t="s">
        <v>295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4"/>
    </row>
    <row r="47" spans="1:14" ht="15.75" x14ac:dyDescent="0.3">
      <c r="A47" s="147"/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4"/>
    </row>
    <row r="48" spans="1:14" ht="15.75" x14ac:dyDescent="0.3">
      <c r="A48" s="147"/>
      <c r="B48" s="69" t="s">
        <v>273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4"/>
    </row>
    <row r="49" spans="1:14" ht="15.75" x14ac:dyDescent="0.3">
      <c r="A49" s="147"/>
      <c r="B49" s="69" t="s">
        <v>296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4"/>
    </row>
    <row r="50" spans="1:14" ht="15.75" x14ac:dyDescent="0.3">
      <c r="A50" s="147"/>
      <c r="B50" s="139" t="s">
        <v>704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4"/>
    </row>
    <row r="51" spans="1:14" ht="15.75" x14ac:dyDescent="0.3">
      <c r="A51" s="147"/>
      <c r="B51" s="69" t="s">
        <v>3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4"/>
    </row>
    <row r="52" spans="1:14" ht="15.75" x14ac:dyDescent="0.3">
      <c r="A52" s="147"/>
      <c r="B52" s="129" t="s">
        <v>605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4"/>
    </row>
    <row r="53" spans="1:14" ht="15.75" x14ac:dyDescent="0.3">
      <c r="A53" s="147"/>
      <c r="B53" s="69" t="s">
        <v>297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4"/>
    </row>
    <row r="54" spans="1:14" ht="15.75" x14ac:dyDescent="0.3">
      <c r="A54" s="147"/>
      <c r="B54" s="69" t="s">
        <v>298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4"/>
    </row>
    <row r="55" spans="1:14" ht="15.75" x14ac:dyDescent="0.3">
      <c r="A55" s="147"/>
      <c r="B55" s="69" t="s">
        <v>299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4"/>
    </row>
    <row r="56" spans="1:14" ht="15.75" x14ac:dyDescent="0.3">
      <c r="A56" s="147"/>
      <c r="B56" s="69" t="s">
        <v>300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4"/>
    </row>
    <row r="57" spans="1:14" ht="15.75" x14ac:dyDescent="0.3">
      <c r="A57" s="147"/>
      <c r="B57" s="69" t="s">
        <v>301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4"/>
    </row>
    <row r="58" spans="1:14" ht="15.75" x14ac:dyDescent="0.3">
      <c r="A58" s="147"/>
      <c r="B58" s="69" t="s">
        <v>3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4"/>
    </row>
    <row r="59" spans="1:14" ht="15.75" x14ac:dyDescent="0.3">
      <c r="A59" s="147"/>
      <c r="B59" s="69" t="s">
        <v>302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4"/>
    </row>
    <row r="60" spans="1:14" ht="15.75" x14ac:dyDescent="0.3">
      <c r="A60" s="147"/>
      <c r="B60" s="139" t="s">
        <v>637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4"/>
    </row>
    <row r="61" spans="1:14" ht="15.75" x14ac:dyDescent="0.3">
      <c r="A61" s="147"/>
      <c r="B61" s="139" t="s">
        <v>626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4"/>
    </row>
    <row r="62" spans="1:14" ht="15.75" x14ac:dyDescent="0.3">
      <c r="A62" s="147"/>
      <c r="B62" s="139" t="s">
        <v>627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4"/>
    </row>
    <row r="63" spans="1:14" ht="15.75" x14ac:dyDescent="0.3">
      <c r="A63" s="147"/>
      <c r="B63" s="109" t="s">
        <v>481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4"/>
    </row>
    <row r="64" spans="1:14" ht="15.75" x14ac:dyDescent="0.3">
      <c r="A64" s="147"/>
      <c r="B64" s="69" t="s">
        <v>2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4"/>
    </row>
    <row r="65" spans="1:14" ht="15.75" x14ac:dyDescent="0.3">
      <c r="A65" s="147"/>
      <c r="B65" s="69" t="s">
        <v>303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4"/>
    </row>
    <row r="66" spans="1:14" ht="15.75" x14ac:dyDescent="0.3">
      <c r="A66" s="147"/>
      <c r="B66" s="69" t="s">
        <v>304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4"/>
    </row>
    <row r="67" spans="1:14" ht="15.75" x14ac:dyDescent="0.3">
      <c r="A67" s="147"/>
      <c r="B67" s="139" t="s">
        <v>698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4"/>
    </row>
    <row r="68" spans="1:14" ht="15.75" x14ac:dyDescent="0.3">
      <c r="A68" s="147"/>
      <c r="B68" s="69" t="s">
        <v>305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4"/>
    </row>
    <row r="69" spans="1:14" ht="15.75" x14ac:dyDescent="0.3">
      <c r="A69" s="147"/>
      <c r="B69" s="69" t="s">
        <v>284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4"/>
    </row>
    <row r="70" spans="1:14" ht="15.75" x14ac:dyDescent="0.3">
      <c r="A70" s="147"/>
      <c r="B70" s="145" t="s">
        <v>306</v>
      </c>
      <c r="C70" s="146"/>
      <c r="D70" s="146"/>
      <c r="E70" s="146"/>
      <c r="F70" s="146"/>
      <c r="G70" s="70"/>
      <c r="H70" s="70"/>
      <c r="I70" s="70"/>
      <c r="J70" s="70"/>
      <c r="K70" s="70"/>
      <c r="L70" s="70"/>
      <c r="M70" s="70"/>
      <c r="N70" s="74"/>
    </row>
    <row r="71" spans="1:14" ht="15.75" x14ac:dyDescent="0.3">
      <c r="A71" s="147">
        <v>3</v>
      </c>
      <c r="B71" s="148" t="s">
        <v>679</v>
      </c>
      <c r="C71" s="146"/>
      <c r="D71" s="146"/>
      <c r="E71" s="146"/>
      <c r="F71" s="146"/>
      <c r="G71" s="70"/>
      <c r="H71" s="70"/>
      <c r="I71" s="70"/>
      <c r="J71" s="70"/>
      <c r="K71" s="70"/>
      <c r="L71" s="70"/>
      <c r="M71" s="70"/>
      <c r="N71" s="74"/>
    </row>
    <row r="72" spans="1:14" x14ac:dyDescent="0.3">
      <c r="B72" s="69" t="s">
        <v>307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4"/>
    </row>
    <row r="73" spans="1:14" x14ac:dyDescent="0.3">
      <c r="B73" s="69" t="s">
        <v>308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4"/>
    </row>
    <row r="74" spans="1:14" x14ac:dyDescent="0.3">
      <c r="B74" s="69" t="s">
        <v>309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4"/>
    </row>
    <row r="75" spans="1:14" x14ac:dyDescent="0.3">
      <c r="B75" s="69" t="s">
        <v>310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4"/>
    </row>
    <row r="76" spans="1:14" ht="15.75" x14ac:dyDescent="0.3">
      <c r="A76" s="147">
        <v>4</v>
      </c>
      <c r="B76" s="145" t="s">
        <v>311</v>
      </c>
      <c r="C76" s="146"/>
      <c r="D76" s="146"/>
      <c r="E76" s="70"/>
      <c r="F76" s="70"/>
      <c r="G76" s="70"/>
      <c r="H76" s="70"/>
      <c r="I76" s="70"/>
      <c r="J76" s="70"/>
      <c r="K76" s="70"/>
      <c r="L76" s="70"/>
      <c r="M76" s="70"/>
      <c r="N76" s="74"/>
    </row>
    <row r="77" spans="1:14" x14ac:dyDescent="0.3">
      <c r="B77" s="69" t="s">
        <v>312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4"/>
    </row>
    <row r="78" spans="1:14" x14ac:dyDescent="0.3">
      <c r="B78" s="106" t="s">
        <v>472</v>
      </c>
      <c r="C78" s="72"/>
      <c r="D78" s="72"/>
      <c r="E78" s="79">
        <f ca="1">$D$2</f>
        <v>42526</v>
      </c>
      <c r="F78" s="72" t="s">
        <v>328</v>
      </c>
      <c r="G78" s="72"/>
      <c r="H78" s="70"/>
      <c r="I78" s="70"/>
      <c r="J78" s="70"/>
      <c r="K78" s="70"/>
      <c r="L78" s="70"/>
      <c r="M78" s="70"/>
      <c r="N78" s="74"/>
    </row>
    <row r="79" spans="1:14" x14ac:dyDescent="0.3">
      <c r="B79" s="106" t="s">
        <v>473</v>
      </c>
      <c r="C79" s="72"/>
      <c r="D79" s="72"/>
      <c r="E79" s="79">
        <f ca="1">$E$2</f>
        <v>42533</v>
      </c>
      <c r="F79" s="72" t="s">
        <v>330</v>
      </c>
      <c r="G79" s="72"/>
      <c r="H79" s="70"/>
      <c r="I79" s="70"/>
      <c r="J79" s="70"/>
      <c r="K79" s="70"/>
      <c r="L79" s="70"/>
      <c r="M79" s="70"/>
      <c r="N79" s="74"/>
    </row>
    <row r="80" spans="1:14" x14ac:dyDescent="0.3">
      <c r="B80" s="139" t="s">
        <v>682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4"/>
    </row>
    <row r="81" spans="2:14" x14ac:dyDescent="0.3">
      <c r="B81" s="69" t="s">
        <v>313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4"/>
    </row>
    <row r="82" spans="2:14" x14ac:dyDescent="0.3">
      <c r="B82" s="69" t="s">
        <v>22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4"/>
    </row>
    <row r="83" spans="2:14" x14ac:dyDescent="0.3">
      <c r="B83" s="69" t="s">
        <v>314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4"/>
    </row>
    <row r="84" spans="2:14" x14ac:dyDescent="0.3">
      <c r="B84" s="69" t="s">
        <v>315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4"/>
    </row>
    <row r="85" spans="2:14" x14ac:dyDescent="0.3">
      <c r="B85" s="69" t="s">
        <v>316</v>
      </c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4"/>
    </row>
    <row r="86" spans="2:14" x14ac:dyDescent="0.3">
      <c r="B86" s="69" t="s">
        <v>317</v>
      </c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4"/>
    </row>
    <row r="87" spans="2:14" x14ac:dyDescent="0.3">
      <c r="B87" s="69" t="s">
        <v>318</v>
      </c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4"/>
    </row>
    <row r="88" spans="2:14" x14ac:dyDescent="0.3">
      <c r="B88" s="69" t="s">
        <v>319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4"/>
    </row>
    <row r="89" spans="2:14" x14ac:dyDescent="0.3">
      <c r="B89" s="69" t="s">
        <v>320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4"/>
    </row>
    <row r="90" spans="2:14" x14ac:dyDescent="0.3">
      <c r="B90" s="69" t="s">
        <v>321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4"/>
    </row>
    <row r="91" spans="2:14" x14ac:dyDescent="0.3">
      <c r="B91" s="69" t="s">
        <v>322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4"/>
    </row>
    <row r="92" spans="2:14" x14ac:dyDescent="0.3">
      <c r="B92" s="69" t="s">
        <v>323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4"/>
    </row>
    <row r="93" spans="2:14" x14ac:dyDescent="0.3">
      <c r="B93" s="69" t="s">
        <v>324</v>
      </c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4"/>
    </row>
    <row r="94" spans="2:14" x14ac:dyDescent="0.3">
      <c r="B94" s="69" t="s">
        <v>291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4"/>
    </row>
    <row r="95" spans="2:14" x14ac:dyDescent="0.3">
      <c r="B95" s="69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4"/>
    </row>
    <row r="96" spans="2:14" x14ac:dyDescent="0.3">
      <c r="B96" s="69" t="s">
        <v>273</v>
      </c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4"/>
    </row>
    <row r="97" spans="2:14" x14ac:dyDescent="0.3">
      <c r="B97" s="69" t="s">
        <v>325</v>
      </c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4"/>
    </row>
    <row r="98" spans="2:14" x14ac:dyDescent="0.3">
      <c r="B98" s="69" t="s">
        <v>326</v>
      </c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4"/>
    </row>
    <row r="99" spans="2:14" x14ac:dyDescent="0.3">
      <c r="B99" s="69" t="s">
        <v>327</v>
      </c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4"/>
    </row>
    <row r="100" spans="2:14" x14ac:dyDescent="0.3">
      <c r="B100" s="69" t="s">
        <v>291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4"/>
    </row>
    <row r="101" spans="2:14" x14ac:dyDescent="0.3">
      <c r="B101" s="69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4"/>
    </row>
    <row r="102" spans="2:14" x14ac:dyDescent="0.3">
      <c r="B102" s="69" t="s">
        <v>273</v>
      </c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4"/>
    </row>
    <row r="103" spans="2:14" x14ac:dyDescent="0.3">
      <c r="B103" s="69" t="s">
        <v>604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4"/>
    </row>
    <row r="104" spans="2:14" x14ac:dyDescent="0.3">
      <c r="B104" s="138" t="s">
        <v>614</v>
      </c>
      <c r="C104" s="70"/>
      <c r="D104" s="70"/>
      <c r="E104" s="70"/>
      <c r="F104" s="70"/>
      <c r="G104" s="70"/>
      <c r="H104" s="70"/>
      <c r="I104" s="137" t="str">
        <f ca="1">N1&amp;O1&amp;P1</f>
        <v>'6月'</v>
      </c>
      <c r="J104" s="130" t="s">
        <v>611</v>
      </c>
      <c r="L104" s="70"/>
      <c r="M104" s="70"/>
      <c r="N104" s="74"/>
    </row>
    <row r="105" spans="2:14" x14ac:dyDescent="0.3">
      <c r="B105" s="129" t="s">
        <v>608</v>
      </c>
      <c r="C105" s="70"/>
      <c r="D105" s="70"/>
      <c r="E105" s="70"/>
      <c r="F105" s="70"/>
      <c r="G105" s="70"/>
      <c r="H105" s="70"/>
      <c r="I105" s="128"/>
      <c r="J105" s="70"/>
      <c r="L105" s="70"/>
      <c r="M105" s="70"/>
      <c r="N105" s="74"/>
    </row>
    <row r="106" spans="2:14" x14ac:dyDescent="0.3">
      <c r="B106" s="129" t="s">
        <v>606</v>
      </c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4"/>
    </row>
    <row r="107" spans="2:14" x14ac:dyDescent="0.3">
      <c r="B107" s="129" t="s">
        <v>607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4"/>
    </row>
    <row r="108" spans="2:14" x14ac:dyDescent="0.3">
      <c r="B108" s="69" t="s">
        <v>291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4"/>
    </row>
    <row r="109" spans="2:14" x14ac:dyDescent="0.3">
      <c r="B109" s="75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7"/>
    </row>
  </sheetData>
  <phoneticPr fontId="2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List Box 1">
              <controlPr defaultSize="0" autoLine="0" autoPict="0">
                <anchor moveWithCells="1">
                  <from>
                    <xdr:col>0</xdr:col>
                    <xdr:colOff>28575</xdr:colOff>
                    <xdr:row>0</xdr:row>
                    <xdr:rowOff>38100</xdr:rowOff>
                  </from>
                  <to>
                    <xdr:col>0</xdr:col>
                    <xdr:colOff>647700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N43"/>
  <sheetViews>
    <sheetView showGridLines="0" zoomScale="80" zoomScaleNormal="80" workbookViewId="0">
      <selection activeCell="U12" sqref="U12:V12"/>
    </sheetView>
  </sheetViews>
  <sheetFormatPr defaultRowHeight="14.25" x14ac:dyDescent="0.3"/>
  <cols>
    <col min="1" max="3" width="9" style="66"/>
    <col min="4" max="4" width="10.75" style="66" bestFit="1" customWidth="1"/>
    <col min="5" max="5" width="11.125" style="66" bestFit="1" customWidth="1"/>
    <col min="6" max="7" width="9" style="66"/>
    <col min="8" max="8" width="11.25" style="66" bestFit="1" customWidth="1"/>
    <col min="9" max="16384" width="9" style="66"/>
  </cols>
  <sheetData>
    <row r="1" spans="1:14" ht="16.5" x14ac:dyDescent="0.35">
      <c r="C1" s="94" t="s">
        <v>223</v>
      </c>
      <c r="D1" s="101" t="str">
        <f ca="1">IF($A$4=1,'辅助列-日期'!$O$2,'辅助列-日期'!$I$2)</f>
        <v>2016-06-05</v>
      </c>
      <c r="E1" s="101" t="str">
        <f ca="1">IF($A$4=1,'辅助列-日期'!$P$2,'辅助列-日期'!$J$2)</f>
        <v>2016-06-12</v>
      </c>
    </row>
    <row r="3" spans="1:14" x14ac:dyDescent="0.3">
      <c r="B3" s="67" t="s">
        <v>346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/>
    </row>
    <row r="4" spans="1:14" x14ac:dyDescent="0.3">
      <c r="A4" s="78">
        <v>1</v>
      </c>
      <c r="B4" s="69" t="s">
        <v>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4"/>
    </row>
    <row r="5" spans="1:14" x14ac:dyDescent="0.3">
      <c r="A5" s="78"/>
      <c r="B5" s="69" t="s">
        <v>347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4"/>
    </row>
    <row r="6" spans="1:14" x14ac:dyDescent="0.3">
      <c r="B6" s="81" t="s">
        <v>378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4"/>
    </row>
    <row r="7" spans="1:14" x14ac:dyDescent="0.3">
      <c r="B7" s="139" t="s">
        <v>628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4"/>
    </row>
    <row r="8" spans="1:14" x14ac:dyDescent="0.3">
      <c r="B8" s="139" t="s">
        <v>629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4"/>
    </row>
    <row r="9" spans="1:14" x14ac:dyDescent="0.3">
      <c r="B9" s="109" t="s">
        <v>482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4"/>
    </row>
    <row r="10" spans="1:14" x14ac:dyDescent="0.3">
      <c r="B10" s="69" t="s">
        <v>348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4"/>
    </row>
    <row r="11" spans="1:14" x14ac:dyDescent="0.3">
      <c r="B11" s="69" t="s">
        <v>349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4"/>
    </row>
    <row r="12" spans="1:14" x14ac:dyDescent="0.3">
      <c r="B12" s="69" t="s">
        <v>350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4"/>
    </row>
    <row r="13" spans="1:14" x14ac:dyDescent="0.3">
      <c r="B13" s="69" t="s">
        <v>351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4"/>
    </row>
    <row r="14" spans="1:14" x14ac:dyDescent="0.3">
      <c r="B14" s="69" t="s">
        <v>352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4"/>
    </row>
    <row r="15" spans="1:14" x14ac:dyDescent="0.3">
      <c r="B15" s="69" t="s">
        <v>353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4"/>
    </row>
    <row r="16" spans="1:14" x14ac:dyDescent="0.3">
      <c r="B16" s="69" t="s">
        <v>354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4"/>
    </row>
    <row r="17" spans="2:14" x14ac:dyDescent="0.3">
      <c r="B17" s="71" t="s">
        <v>320</v>
      </c>
      <c r="C17" s="72"/>
      <c r="D17" s="9"/>
      <c r="E17" s="72"/>
      <c r="F17" s="70"/>
      <c r="G17" s="70"/>
      <c r="H17" s="70"/>
      <c r="I17" s="70"/>
      <c r="J17" s="70"/>
      <c r="K17" s="70"/>
      <c r="L17" s="70"/>
      <c r="M17" s="70"/>
      <c r="N17" s="74"/>
    </row>
    <row r="18" spans="2:14" x14ac:dyDescent="0.3">
      <c r="B18" s="71" t="s">
        <v>355</v>
      </c>
      <c r="C18" s="72"/>
      <c r="D18" s="9"/>
      <c r="E18" s="72"/>
      <c r="F18" s="70"/>
      <c r="G18" s="70"/>
      <c r="H18" s="70"/>
      <c r="I18" s="70"/>
      <c r="J18" s="70"/>
      <c r="K18" s="70"/>
      <c r="L18" s="70"/>
      <c r="M18" s="70"/>
      <c r="N18" s="74"/>
    </row>
    <row r="19" spans="2:14" x14ac:dyDescent="0.3">
      <c r="B19" s="69" t="s">
        <v>322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4"/>
    </row>
    <row r="20" spans="2:14" x14ac:dyDescent="0.3">
      <c r="B20" s="69" t="s">
        <v>357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4"/>
    </row>
    <row r="21" spans="2:14" x14ac:dyDescent="0.3">
      <c r="B21" s="69" t="s">
        <v>358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4"/>
    </row>
    <row r="22" spans="2:14" x14ac:dyDescent="0.3">
      <c r="B22" s="69" t="s">
        <v>359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4"/>
    </row>
    <row r="23" spans="2:14" x14ac:dyDescent="0.3">
      <c r="B23" s="69" t="s">
        <v>360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4"/>
    </row>
    <row r="24" spans="2:14" x14ac:dyDescent="0.3">
      <c r="B24" s="69" t="s">
        <v>361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4"/>
    </row>
    <row r="25" spans="2:14" x14ac:dyDescent="0.3">
      <c r="B25" s="71" t="s">
        <v>362</v>
      </c>
      <c r="C25" s="72"/>
      <c r="D25" s="72"/>
      <c r="E25" s="79"/>
      <c r="F25" s="72"/>
      <c r="G25" s="72"/>
      <c r="H25" s="72"/>
      <c r="I25" s="72"/>
      <c r="J25" s="70"/>
      <c r="K25" s="70"/>
      <c r="L25" s="70"/>
      <c r="M25" s="70"/>
      <c r="N25" s="74"/>
    </row>
    <row r="26" spans="2:14" x14ac:dyDescent="0.3">
      <c r="B26" s="71" t="s">
        <v>363</v>
      </c>
      <c r="C26" s="72"/>
      <c r="D26" s="72"/>
      <c r="E26" s="79"/>
      <c r="F26" s="72"/>
      <c r="G26" s="72"/>
      <c r="H26" s="72"/>
      <c r="I26" s="72"/>
      <c r="J26" s="70"/>
      <c r="K26" s="70"/>
      <c r="L26" s="70"/>
      <c r="M26" s="70"/>
      <c r="N26" s="74"/>
    </row>
    <row r="27" spans="2:14" x14ac:dyDescent="0.3">
      <c r="B27" s="69" t="s">
        <v>364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4"/>
    </row>
    <row r="28" spans="2:14" x14ac:dyDescent="0.3">
      <c r="B28" s="69" t="s">
        <v>365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4"/>
    </row>
    <row r="29" spans="2:14" x14ac:dyDescent="0.3">
      <c r="B29" s="69" t="s">
        <v>366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4"/>
    </row>
    <row r="30" spans="2:14" x14ac:dyDescent="0.3">
      <c r="B30" s="69" t="s">
        <v>367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4"/>
    </row>
    <row r="31" spans="2:14" x14ac:dyDescent="0.3">
      <c r="B31" s="69" t="s">
        <v>368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4"/>
    </row>
    <row r="32" spans="2:14" x14ac:dyDescent="0.3">
      <c r="B32" s="69" t="s">
        <v>369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4"/>
    </row>
    <row r="33" spans="2:14" x14ac:dyDescent="0.3">
      <c r="B33" s="69" t="s">
        <v>370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4"/>
    </row>
    <row r="34" spans="2:14" x14ac:dyDescent="0.3">
      <c r="B34" s="69" t="s">
        <v>371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4"/>
    </row>
    <row r="35" spans="2:14" x14ac:dyDescent="0.3">
      <c r="B35" s="69" t="s">
        <v>372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4"/>
    </row>
    <row r="36" spans="2:14" x14ac:dyDescent="0.3">
      <c r="B36" s="71" t="s">
        <v>373</v>
      </c>
      <c r="C36" s="72"/>
      <c r="D36" s="72"/>
      <c r="E36" s="79"/>
      <c r="F36" s="72"/>
      <c r="G36" s="72"/>
      <c r="H36" s="72"/>
      <c r="I36" s="72"/>
      <c r="J36" s="72"/>
      <c r="K36" s="70"/>
      <c r="L36" s="70"/>
      <c r="M36" s="70"/>
      <c r="N36" s="74"/>
    </row>
    <row r="37" spans="2:14" x14ac:dyDescent="0.3">
      <c r="B37" s="71" t="s">
        <v>374</v>
      </c>
      <c r="C37" s="72"/>
      <c r="D37" s="72"/>
      <c r="E37" s="79"/>
      <c r="F37" s="72"/>
      <c r="G37" s="72"/>
      <c r="H37" s="72"/>
      <c r="I37" s="72"/>
      <c r="J37" s="72"/>
      <c r="K37" s="70"/>
      <c r="L37" s="70"/>
      <c r="M37" s="70"/>
      <c r="N37" s="74"/>
    </row>
    <row r="38" spans="2:14" ht="16.5" x14ac:dyDescent="0.35">
      <c r="B38" s="81" t="s">
        <v>379</v>
      </c>
      <c r="C38" s="70"/>
      <c r="D38" s="70"/>
      <c r="E38" s="70"/>
      <c r="F38" s="70"/>
      <c r="G38" s="70"/>
      <c r="H38" s="101" t="str">
        <f ca="1">$D$1</f>
        <v>2016-06-05</v>
      </c>
      <c r="I38" s="70" t="s">
        <v>380</v>
      </c>
      <c r="J38" s="70"/>
      <c r="K38" s="70"/>
      <c r="L38" s="70"/>
      <c r="M38" s="70"/>
      <c r="N38" s="74"/>
    </row>
    <row r="39" spans="2:14" ht="16.5" x14ac:dyDescent="0.35">
      <c r="B39" s="81" t="s">
        <v>381</v>
      </c>
      <c r="C39" s="70"/>
      <c r="D39" s="70"/>
      <c r="E39" s="70"/>
      <c r="F39" s="70"/>
      <c r="G39" s="70"/>
      <c r="H39" s="101" t="str">
        <f ca="1">$E$1</f>
        <v>2016-06-12</v>
      </c>
      <c r="I39" s="70" t="s">
        <v>382</v>
      </c>
      <c r="J39" s="70"/>
      <c r="K39" s="70"/>
      <c r="L39" s="70"/>
      <c r="M39" s="70"/>
      <c r="N39" s="74"/>
    </row>
    <row r="40" spans="2:14" x14ac:dyDescent="0.3">
      <c r="B40" s="69" t="s">
        <v>375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4"/>
    </row>
    <row r="41" spans="2:14" x14ac:dyDescent="0.3">
      <c r="B41" s="69" t="s">
        <v>376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4"/>
    </row>
    <row r="42" spans="2:14" x14ac:dyDescent="0.3">
      <c r="B42" s="69" t="s">
        <v>377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4"/>
    </row>
    <row r="43" spans="2:14" x14ac:dyDescent="0.3">
      <c r="B43" s="75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</sheetData>
  <phoneticPr fontId="2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List Box 1">
              <controlPr defaultSize="0" autoLine="0" autoPict="0">
                <anchor moveWithCells="1">
                  <from>
                    <xdr:col>0</xdr:col>
                    <xdr:colOff>28575</xdr:colOff>
                    <xdr:row>0</xdr:row>
                    <xdr:rowOff>38100</xdr:rowOff>
                  </from>
                  <to>
                    <xdr:col>0</xdr:col>
                    <xdr:colOff>647700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N53"/>
  <sheetViews>
    <sheetView showGridLines="0" zoomScale="80" zoomScaleNormal="80" workbookViewId="0">
      <selection activeCell="E10" sqref="E10"/>
    </sheetView>
  </sheetViews>
  <sheetFormatPr defaultRowHeight="14.25" x14ac:dyDescent="0.3"/>
  <cols>
    <col min="1" max="3" width="9" style="66"/>
    <col min="4" max="4" width="10.75" style="66" bestFit="1" customWidth="1"/>
    <col min="5" max="5" width="11.125" style="66" bestFit="1" customWidth="1"/>
    <col min="6" max="7" width="9" style="66"/>
    <col min="8" max="8" width="11.25" style="66" bestFit="1" customWidth="1"/>
    <col min="9" max="16384" width="9" style="66"/>
  </cols>
  <sheetData>
    <row r="1" spans="1:14" ht="16.5" x14ac:dyDescent="0.35">
      <c r="C1" s="94" t="s">
        <v>223</v>
      </c>
      <c r="D1" s="101" t="str">
        <f ca="1">IF($A$4=1,'辅助列-日期'!$O$2,'辅助列-日期'!$I$2)</f>
        <v>2016-06-05</v>
      </c>
      <c r="E1" s="101" t="str">
        <f ca="1">IF($A$4=1,'辅助列-日期'!$P$2,'辅助列-日期'!$J$2)</f>
        <v>2016-06-12</v>
      </c>
    </row>
    <row r="3" spans="1:14" x14ac:dyDescent="0.3">
      <c r="B3" s="67" t="s">
        <v>383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/>
    </row>
    <row r="4" spans="1:14" x14ac:dyDescent="0.3">
      <c r="A4" s="78">
        <v>1</v>
      </c>
      <c r="B4" s="69" t="s">
        <v>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4"/>
    </row>
    <row r="5" spans="1:14" x14ac:dyDescent="0.3">
      <c r="A5" s="78"/>
      <c r="B5" s="69" t="s">
        <v>384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4"/>
    </row>
    <row r="6" spans="1:14" x14ac:dyDescent="0.3">
      <c r="B6" s="81" t="s">
        <v>415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4"/>
    </row>
    <row r="7" spans="1:14" x14ac:dyDescent="0.3">
      <c r="B7" s="139" t="s">
        <v>630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4"/>
    </row>
    <row r="8" spans="1:14" x14ac:dyDescent="0.3">
      <c r="B8" s="139" t="s">
        <v>631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4"/>
    </row>
    <row r="9" spans="1:14" x14ac:dyDescent="0.3">
      <c r="B9" s="109" t="s">
        <v>483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4"/>
    </row>
    <row r="10" spans="1:14" x14ac:dyDescent="0.3">
      <c r="B10" s="69" t="s">
        <v>385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4"/>
    </row>
    <row r="11" spans="1:14" x14ac:dyDescent="0.3">
      <c r="B11" s="69" t="s">
        <v>386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4"/>
    </row>
    <row r="12" spans="1:14" x14ac:dyDescent="0.3">
      <c r="B12" s="69" t="s">
        <v>387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4"/>
    </row>
    <row r="13" spans="1:14" x14ac:dyDescent="0.3">
      <c r="B13" s="69" t="s">
        <v>388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4"/>
    </row>
    <row r="14" spans="1:14" x14ac:dyDescent="0.3">
      <c r="B14" s="69" t="s">
        <v>389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4"/>
    </row>
    <row r="15" spans="1:14" x14ac:dyDescent="0.3">
      <c r="B15" s="69" t="s">
        <v>390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4"/>
    </row>
    <row r="16" spans="1:14" x14ac:dyDescent="0.3">
      <c r="B16" s="69" t="s">
        <v>391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4"/>
    </row>
    <row r="17" spans="2:14" x14ac:dyDescent="0.3">
      <c r="B17" s="71" t="s">
        <v>392</v>
      </c>
      <c r="C17" s="72"/>
      <c r="D17" s="9"/>
      <c r="E17" s="72"/>
      <c r="F17" s="70"/>
      <c r="G17" s="70"/>
      <c r="H17" s="70"/>
      <c r="I17" s="70"/>
      <c r="J17" s="70"/>
      <c r="K17" s="70"/>
      <c r="L17" s="70"/>
      <c r="M17" s="70"/>
      <c r="N17" s="74"/>
    </row>
    <row r="18" spans="2:14" x14ac:dyDescent="0.3">
      <c r="B18" s="71" t="s">
        <v>393</v>
      </c>
      <c r="C18" s="72"/>
      <c r="D18" s="9"/>
      <c r="E18" s="72"/>
      <c r="F18" s="70"/>
      <c r="G18" s="70"/>
      <c r="H18" s="70"/>
      <c r="I18" s="70"/>
      <c r="J18" s="70"/>
      <c r="K18" s="70"/>
      <c r="L18" s="70"/>
      <c r="M18" s="70"/>
      <c r="N18" s="74"/>
    </row>
    <row r="19" spans="2:14" x14ac:dyDescent="0.3">
      <c r="B19" s="69" t="s">
        <v>394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4"/>
    </row>
    <row r="20" spans="2:14" x14ac:dyDescent="0.3">
      <c r="B20" s="69" t="s">
        <v>395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4"/>
    </row>
    <row r="21" spans="2:14" x14ac:dyDescent="0.3">
      <c r="B21" s="69" t="s">
        <v>22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4"/>
    </row>
    <row r="22" spans="2:14" x14ac:dyDescent="0.3">
      <c r="B22" s="69" t="s">
        <v>396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4"/>
    </row>
    <row r="23" spans="2:14" x14ac:dyDescent="0.3">
      <c r="B23" s="71" t="s">
        <v>350</v>
      </c>
      <c r="C23" s="72"/>
      <c r="D23" s="72"/>
      <c r="E23" s="79"/>
      <c r="F23" s="72"/>
      <c r="G23" s="72"/>
      <c r="H23" s="72"/>
      <c r="I23" s="72"/>
      <c r="J23" s="70"/>
      <c r="K23" s="70"/>
      <c r="L23" s="70"/>
      <c r="M23" s="70"/>
      <c r="N23" s="74"/>
    </row>
    <row r="24" spans="2:14" x14ac:dyDescent="0.3">
      <c r="B24" s="71" t="s">
        <v>397</v>
      </c>
      <c r="C24" s="72"/>
      <c r="D24" s="72"/>
      <c r="E24" s="79"/>
      <c r="F24" s="72"/>
      <c r="G24" s="72"/>
      <c r="H24" s="72"/>
      <c r="I24" s="72"/>
      <c r="J24" s="70"/>
      <c r="K24" s="70"/>
      <c r="L24" s="70"/>
      <c r="M24" s="70"/>
      <c r="N24" s="74"/>
    </row>
    <row r="25" spans="2:14" x14ac:dyDescent="0.3">
      <c r="B25" s="69" t="s">
        <v>398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4"/>
    </row>
    <row r="26" spans="2:14" x14ac:dyDescent="0.3">
      <c r="B26" s="69" t="s">
        <v>399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4"/>
    </row>
    <row r="27" spans="2:14" x14ac:dyDescent="0.3">
      <c r="B27" s="69" t="s">
        <v>400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4"/>
    </row>
    <row r="28" spans="2:14" x14ac:dyDescent="0.3">
      <c r="B28" s="69" t="s">
        <v>401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4"/>
    </row>
    <row r="29" spans="2:14" x14ac:dyDescent="0.3">
      <c r="B29" s="69" t="s">
        <v>402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4"/>
    </row>
    <row r="30" spans="2:14" x14ac:dyDescent="0.3">
      <c r="B30" s="69" t="s">
        <v>403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4"/>
    </row>
    <row r="31" spans="2:14" x14ac:dyDescent="0.3">
      <c r="B31" s="69" t="s">
        <v>22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4"/>
    </row>
    <row r="32" spans="2:14" x14ac:dyDescent="0.3">
      <c r="B32" s="71" t="s">
        <v>404</v>
      </c>
      <c r="C32" s="72"/>
      <c r="D32" s="72"/>
      <c r="E32" s="79"/>
      <c r="F32" s="72"/>
      <c r="G32" s="72"/>
      <c r="H32" s="72"/>
      <c r="I32" s="72"/>
      <c r="J32" s="72"/>
      <c r="K32" s="70"/>
      <c r="L32" s="70"/>
      <c r="M32" s="70"/>
      <c r="N32" s="74"/>
    </row>
    <row r="33" spans="2:14" x14ac:dyDescent="0.3">
      <c r="B33" s="71" t="s">
        <v>350</v>
      </c>
      <c r="C33" s="72"/>
      <c r="D33" s="72"/>
      <c r="E33" s="79"/>
      <c r="F33" s="72"/>
      <c r="G33" s="72"/>
      <c r="H33" s="72"/>
      <c r="I33" s="72"/>
      <c r="J33" s="72"/>
      <c r="K33" s="70"/>
      <c r="L33" s="70"/>
      <c r="M33" s="70"/>
      <c r="N33" s="74"/>
    </row>
    <row r="34" spans="2:14" ht="16.5" x14ac:dyDescent="0.35">
      <c r="B34" s="81" t="s">
        <v>351</v>
      </c>
      <c r="C34" s="70"/>
      <c r="D34" s="70"/>
      <c r="E34" s="70"/>
      <c r="F34" s="70"/>
      <c r="G34" s="70"/>
      <c r="H34" s="101"/>
      <c r="I34" s="70"/>
      <c r="J34" s="70"/>
      <c r="K34" s="70"/>
      <c r="L34" s="70"/>
      <c r="M34" s="70"/>
      <c r="N34" s="74"/>
    </row>
    <row r="35" spans="2:14" ht="16.5" x14ac:dyDescent="0.35">
      <c r="B35" s="81" t="s">
        <v>352</v>
      </c>
      <c r="C35" s="70"/>
      <c r="D35" s="70"/>
      <c r="E35" s="70"/>
      <c r="F35" s="70"/>
      <c r="G35" s="70"/>
      <c r="H35" s="101"/>
      <c r="I35" s="70"/>
      <c r="J35" s="70"/>
      <c r="K35" s="70"/>
      <c r="L35" s="70"/>
      <c r="M35" s="70"/>
      <c r="N35" s="74"/>
    </row>
    <row r="36" spans="2:14" x14ac:dyDescent="0.3">
      <c r="B36" s="69" t="s">
        <v>353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4"/>
    </row>
    <row r="37" spans="2:14" x14ac:dyDescent="0.3">
      <c r="B37" s="69" t="s">
        <v>354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4"/>
    </row>
    <row r="38" spans="2:14" x14ac:dyDescent="0.3">
      <c r="B38" s="69" t="s">
        <v>320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4"/>
    </row>
    <row r="39" spans="2:14" x14ac:dyDescent="0.3">
      <c r="B39" s="69" t="s">
        <v>405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4"/>
    </row>
    <row r="40" spans="2:14" x14ac:dyDescent="0.3">
      <c r="B40" s="69" t="s">
        <v>406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4"/>
    </row>
    <row r="41" spans="2:14" x14ac:dyDescent="0.3">
      <c r="B41" s="69" t="s">
        <v>407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4"/>
    </row>
    <row r="42" spans="2:14" x14ac:dyDescent="0.3">
      <c r="B42" s="69" t="s">
        <v>408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4"/>
    </row>
    <row r="43" spans="2:14" x14ac:dyDescent="0.3">
      <c r="B43" s="69" t="s">
        <v>4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4"/>
    </row>
    <row r="44" spans="2:14" x14ac:dyDescent="0.3">
      <c r="B44" s="69" t="s">
        <v>409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4"/>
    </row>
    <row r="45" spans="2:14" x14ac:dyDescent="0.3">
      <c r="B45" s="69" t="s">
        <v>410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4"/>
    </row>
    <row r="46" spans="2:14" x14ac:dyDescent="0.3">
      <c r="B46" s="69" t="s">
        <v>411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4"/>
    </row>
    <row r="47" spans="2:14" x14ac:dyDescent="0.3">
      <c r="B47" s="69" t="s">
        <v>412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4"/>
    </row>
    <row r="48" spans="2:14" x14ac:dyDescent="0.3">
      <c r="B48" s="69" t="s">
        <v>373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4"/>
    </row>
    <row r="49" spans="2:14" x14ac:dyDescent="0.3">
      <c r="B49" s="69" t="s">
        <v>374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4"/>
    </row>
    <row r="50" spans="2:14" ht="16.5" x14ac:dyDescent="0.35">
      <c r="B50" s="81" t="s">
        <v>414</v>
      </c>
      <c r="C50" s="70"/>
      <c r="D50" s="70"/>
      <c r="E50" s="70"/>
      <c r="F50" s="70"/>
      <c r="G50" s="70"/>
      <c r="H50" s="101" t="str">
        <f ca="1">$D$1</f>
        <v>2016-06-05</v>
      </c>
      <c r="I50" s="70" t="s">
        <v>380</v>
      </c>
      <c r="J50" s="70"/>
      <c r="K50" s="70"/>
      <c r="L50" s="70"/>
      <c r="M50" s="70"/>
      <c r="N50" s="74"/>
    </row>
    <row r="51" spans="2:14" ht="16.5" x14ac:dyDescent="0.35">
      <c r="B51" s="81" t="s">
        <v>381</v>
      </c>
      <c r="C51" s="70"/>
      <c r="D51" s="70"/>
      <c r="E51" s="70"/>
      <c r="F51" s="70"/>
      <c r="G51" s="70"/>
      <c r="H51" s="101" t="str">
        <f ca="1">$E$1</f>
        <v>2016-06-12</v>
      </c>
      <c r="I51" s="70" t="s">
        <v>382</v>
      </c>
      <c r="J51" s="70"/>
      <c r="K51" s="70"/>
      <c r="L51" s="70"/>
      <c r="M51" s="70"/>
      <c r="N51" s="74"/>
    </row>
    <row r="52" spans="2:14" x14ac:dyDescent="0.3">
      <c r="B52" s="69" t="s">
        <v>413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4"/>
    </row>
    <row r="53" spans="2:14" x14ac:dyDescent="0.3"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7"/>
    </row>
  </sheetData>
  <phoneticPr fontId="2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List Box 1">
              <controlPr defaultSize="0" autoLine="0" autoPict="0">
                <anchor moveWithCells="1">
                  <from>
                    <xdr:col>0</xdr:col>
                    <xdr:colOff>28575</xdr:colOff>
                    <xdr:row>0</xdr:row>
                    <xdr:rowOff>38100</xdr:rowOff>
                  </from>
                  <to>
                    <xdr:col>0</xdr:col>
                    <xdr:colOff>647700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3"/>
  <sheetViews>
    <sheetView showGridLines="0" zoomScale="80" zoomScaleNormal="80" workbookViewId="0">
      <selection activeCell="Q28" sqref="Q28"/>
    </sheetView>
  </sheetViews>
  <sheetFormatPr defaultRowHeight="14.25" x14ac:dyDescent="0.3"/>
  <cols>
    <col min="1" max="3" width="9" style="66"/>
    <col min="4" max="4" width="10.75" style="66" bestFit="1" customWidth="1"/>
    <col min="5" max="5" width="11.125" style="66" bestFit="1" customWidth="1"/>
    <col min="6" max="7" width="9" style="66"/>
    <col min="8" max="8" width="11.25" style="66" bestFit="1" customWidth="1"/>
    <col min="9" max="16384" width="9" style="66"/>
  </cols>
  <sheetData>
    <row r="1" spans="1:14" ht="16.5" x14ac:dyDescent="0.35">
      <c r="C1" s="94" t="s">
        <v>223</v>
      </c>
      <c r="D1" s="101" t="str">
        <f ca="1">'辅助列-日期'!$I$2</f>
        <v>2016-05-01</v>
      </c>
      <c r="E1" s="101" t="str">
        <f ca="1">'辅助列-日期'!$J$2</f>
        <v>2016-06-01</v>
      </c>
    </row>
    <row r="3" spans="1:14" x14ac:dyDescent="0.3">
      <c r="B3" s="67" t="s">
        <v>416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73"/>
    </row>
    <row r="4" spans="1:14" x14ac:dyDescent="0.3">
      <c r="A4" s="78"/>
      <c r="B4" s="69" t="s">
        <v>417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4"/>
    </row>
    <row r="5" spans="1:14" x14ac:dyDescent="0.3">
      <c r="A5" s="78"/>
      <c r="B5" s="69" t="s">
        <v>418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4"/>
    </row>
    <row r="6" spans="1:14" x14ac:dyDescent="0.3">
      <c r="B6" s="81" t="s">
        <v>419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4"/>
    </row>
    <row r="7" spans="1:14" x14ac:dyDescent="0.3">
      <c r="B7" s="69" t="s">
        <v>420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4"/>
    </row>
    <row r="8" spans="1:14" x14ac:dyDescent="0.3">
      <c r="B8" s="69" t="s">
        <v>421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4"/>
    </row>
    <row r="9" spans="1:14" x14ac:dyDescent="0.3">
      <c r="B9" s="69" t="s">
        <v>422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4"/>
    </row>
    <row r="10" spans="1:14" x14ac:dyDescent="0.3">
      <c r="B10" s="69" t="s">
        <v>423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4"/>
    </row>
    <row r="11" spans="1:14" x14ac:dyDescent="0.3">
      <c r="B11" s="69" t="s">
        <v>424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4"/>
    </row>
    <row r="12" spans="1:14" x14ac:dyDescent="0.3">
      <c r="B12" s="69" t="s">
        <v>425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4"/>
    </row>
    <row r="13" spans="1:14" x14ac:dyDescent="0.3">
      <c r="B13" s="69" t="s">
        <v>426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4"/>
    </row>
    <row r="14" spans="1:14" x14ac:dyDescent="0.3">
      <c r="B14" s="69" t="s">
        <v>427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4"/>
    </row>
    <row r="15" spans="1:14" x14ac:dyDescent="0.3">
      <c r="B15" s="69" t="s">
        <v>428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4"/>
    </row>
    <row r="16" spans="1:14" x14ac:dyDescent="0.3">
      <c r="B16" s="69" t="s">
        <v>429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4"/>
    </row>
    <row r="17" spans="2:14" x14ac:dyDescent="0.3">
      <c r="B17" s="71" t="s">
        <v>430</v>
      </c>
      <c r="C17" s="72"/>
      <c r="D17" s="9"/>
      <c r="E17" s="72"/>
      <c r="F17" s="70"/>
      <c r="G17" s="70"/>
      <c r="H17" s="70"/>
      <c r="I17" s="70"/>
      <c r="J17" s="70"/>
      <c r="K17" s="70"/>
      <c r="L17" s="70"/>
      <c r="M17" s="70"/>
      <c r="N17" s="74"/>
    </row>
    <row r="18" spans="2:14" x14ac:dyDescent="0.3">
      <c r="B18" s="71" t="s">
        <v>431</v>
      </c>
      <c r="C18" s="72"/>
      <c r="D18" s="9"/>
      <c r="E18" s="72"/>
      <c r="F18" s="70"/>
      <c r="G18" s="70"/>
      <c r="H18" s="70"/>
      <c r="I18" s="70"/>
      <c r="J18" s="70"/>
      <c r="K18" s="70"/>
      <c r="L18" s="70"/>
      <c r="M18" s="70"/>
      <c r="N18" s="74"/>
    </row>
    <row r="19" spans="2:14" x14ac:dyDescent="0.3">
      <c r="B19" s="69" t="s">
        <v>356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4"/>
    </row>
    <row r="20" spans="2:14" x14ac:dyDescent="0.3">
      <c r="B20" s="69" t="s">
        <v>432</v>
      </c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4"/>
    </row>
    <row r="21" spans="2:14" x14ac:dyDescent="0.3">
      <c r="B21" s="69" t="s">
        <v>433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4"/>
    </row>
    <row r="22" spans="2:14" x14ac:dyDescent="0.3">
      <c r="B22" s="69" t="s">
        <v>434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4"/>
    </row>
    <row r="23" spans="2:14" x14ac:dyDescent="0.3">
      <c r="B23" s="71" t="s">
        <v>435</v>
      </c>
      <c r="C23" s="72"/>
      <c r="D23" s="72"/>
      <c r="E23" s="79"/>
      <c r="F23" s="72"/>
      <c r="G23" s="72"/>
      <c r="H23" s="72"/>
      <c r="I23" s="72"/>
      <c r="J23" s="70"/>
      <c r="K23" s="70"/>
      <c r="L23" s="70"/>
      <c r="M23" s="70"/>
      <c r="N23" s="74"/>
    </row>
    <row r="24" spans="2:14" x14ac:dyDescent="0.3">
      <c r="B24" s="71" t="s">
        <v>436</v>
      </c>
      <c r="C24" s="72"/>
      <c r="D24" s="72"/>
      <c r="E24" s="79"/>
      <c r="F24" s="72"/>
      <c r="G24" s="72"/>
      <c r="H24" s="72"/>
      <c r="I24" s="72"/>
      <c r="J24" s="70"/>
      <c r="K24" s="70"/>
      <c r="L24" s="70"/>
      <c r="M24" s="70"/>
      <c r="N24" s="74"/>
    </row>
    <row r="25" spans="2:14" x14ac:dyDescent="0.3">
      <c r="B25" s="69" t="s">
        <v>437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4"/>
    </row>
    <row r="26" spans="2:14" x14ac:dyDescent="0.3">
      <c r="B26" s="69" t="s">
        <v>356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4"/>
    </row>
    <row r="27" spans="2:14" x14ac:dyDescent="0.3">
      <c r="B27" s="69" t="s">
        <v>438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4"/>
    </row>
    <row r="28" spans="2:14" x14ac:dyDescent="0.3">
      <c r="B28" s="69" t="s">
        <v>439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4"/>
    </row>
    <row r="29" spans="2:14" x14ac:dyDescent="0.3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4"/>
    </row>
    <row r="30" spans="2:14" x14ac:dyDescent="0.3">
      <c r="B30" s="69" t="s">
        <v>440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4"/>
    </row>
    <row r="31" spans="2:14" x14ac:dyDescent="0.3">
      <c r="B31" s="69" t="s">
        <v>441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4"/>
    </row>
    <row r="32" spans="2:14" x14ac:dyDescent="0.3">
      <c r="B32" s="71" t="s">
        <v>442</v>
      </c>
      <c r="C32" s="72"/>
      <c r="D32" s="72"/>
      <c r="E32" s="79"/>
      <c r="F32" s="72"/>
      <c r="G32" s="72"/>
      <c r="H32" s="72"/>
      <c r="I32" s="72"/>
      <c r="J32" s="72"/>
      <c r="K32" s="70"/>
      <c r="L32" s="70"/>
      <c r="M32" s="70"/>
      <c r="N32" s="74"/>
    </row>
    <row r="33" spans="2:14" x14ac:dyDescent="0.3">
      <c r="B33" s="71" t="s">
        <v>443</v>
      </c>
      <c r="C33" s="72"/>
      <c r="D33" s="72"/>
      <c r="E33" s="79"/>
      <c r="F33" s="72"/>
      <c r="G33" s="72"/>
      <c r="H33" s="72"/>
      <c r="I33" s="72"/>
      <c r="J33" s="72"/>
      <c r="K33" s="70"/>
      <c r="L33" s="70"/>
      <c r="M33" s="70"/>
      <c r="N33" s="74"/>
    </row>
    <row r="34" spans="2:14" ht="16.5" x14ac:dyDescent="0.35">
      <c r="B34" s="81" t="s">
        <v>444</v>
      </c>
      <c r="C34" s="70"/>
      <c r="D34" s="70"/>
      <c r="E34" s="70"/>
      <c r="F34" s="70"/>
      <c r="G34" s="70"/>
      <c r="H34" s="101"/>
      <c r="I34" s="70"/>
      <c r="J34" s="70"/>
      <c r="K34" s="70"/>
      <c r="L34" s="70"/>
      <c r="M34" s="70"/>
      <c r="N34" s="74"/>
    </row>
    <row r="35" spans="2:14" ht="16.5" x14ac:dyDescent="0.35">
      <c r="B35" s="81" t="s">
        <v>445</v>
      </c>
      <c r="C35" s="70"/>
      <c r="D35" s="70"/>
      <c r="E35" s="70"/>
      <c r="F35" s="70"/>
      <c r="G35" s="70"/>
      <c r="H35" s="101"/>
      <c r="I35" s="70"/>
      <c r="J35" s="70"/>
      <c r="K35" s="70"/>
      <c r="L35" s="70"/>
      <c r="M35" s="70"/>
      <c r="N35" s="74"/>
    </row>
    <row r="36" spans="2:14" x14ac:dyDescent="0.3">
      <c r="B36" s="69" t="s">
        <v>446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4"/>
    </row>
    <row r="37" spans="2:14" x14ac:dyDescent="0.3">
      <c r="B37" s="69" t="s">
        <v>447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4"/>
    </row>
    <row r="38" spans="2:14" x14ac:dyDescent="0.3">
      <c r="B38" s="69" t="s">
        <v>448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4"/>
    </row>
    <row r="39" spans="2:14" x14ac:dyDescent="0.3">
      <c r="B39" s="69" t="s">
        <v>449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4"/>
    </row>
    <row r="40" spans="2:14" x14ac:dyDescent="0.3">
      <c r="B40" s="69" t="s">
        <v>450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4"/>
    </row>
    <row r="41" spans="2:14" x14ac:dyDescent="0.3">
      <c r="B41" s="69" t="s">
        <v>441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4"/>
    </row>
    <row r="42" spans="2:14" x14ac:dyDescent="0.3">
      <c r="B42" s="69" t="s">
        <v>451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4"/>
    </row>
    <row r="43" spans="2:14" x14ac:dyDescent="0.3">
      <c r="B43" s="69" t="s">
        <v>443</v>
      </c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4"/>
    </row>
    <row r="44" spans="2:14" x14ac:dyDescent="0.3">
      <c r="B44" s="69" t="s">
        <v>452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4"/>
    </row>
    <row r="45" spans="2:14" x14ac:dyDescent="0.3">
      <c r="B45" s="69" t="s">
        <v>453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4"/>
    </row>
    <row r="46" spans="2:14" x14ac:dyDescent="0.3">
      <c r="B46" s="69" t="s">
        <v>454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4"/>
    </row>
    <row r="47" spans="2:14" x14ac:dyDescent="0.3">
      <c r="B47" s="69" t="s">
        <v>455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4"/>
    </row>
    <row r="48" spans="2:14" x14ac:dyDescent="0.3">
      <c r="B48" s="69" t="s">
        <v>456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4"/>
    </row>
    <row r="49" spans="2:14" x14ac:dyDescent="0.3">
      <c r="B49" s="69" t="s">
        <v>457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4"/>
    </row>
    <row r="50" spans="2:14" ht="16.5" x14ac:dyDescent="0.35">
      <c r="B50" s="81"/>
      <c r="C50" s="70"/>
      <c r="D50" s="70"/>
      <c r="E50" s="70"/>
      <c r="F50" s="70"/>
      <c r="G50" s="70"/>
      <c r="H50" s="101"/>
      <c r="I50" s="70"/>
      <c r="J50" s="70"/>
      <c r="K50" s="70"/>
      <c r="L50" s="70"/>
      <c r="M50" s="70"/>
      <c r="N50" s="74"/>
    </row>
    <row r="51" spans="2:14" ht="16.5" x14ac:dyDescent="0.35">
      <c r="B51" s="81" t="s">
        <v>458</v>
      </c>
      <c r="C51" s="70"/>
      <c r="D51" s="70"/>
      <c r="E51" s="70"/>
      <c r="F51" s="70"/>
      <c r="G51" s="70"/>
      <c r="H51" s="101" t="str">
        <f ca="1">$D$1</f>
        <v>2016-05-01</v>
      </c>
      <c r="I51" s="70" t="s">
        <v>459</v>
      </c>
      <c r="J51" s="70"/>
      <c r="K51" s="70"/>
      <c r="L51" s="70"/>
      <c r="M51" s="70"/>
      <c r="N51" s="74"/>
    </row>
    <row r="52" spans="2:14" ht="16.5" x14ac:dyDescent="0.35">
      <c r="B52" s="81" t="s">
        <v>460</v>
      </c>
      <c r="C52" s="70"/>
      <c r="D52" s="70"/>
      <c r="E52" s="70"/>
      <c r="F52" s="70"/>
      <c r="G52" s="70"/>
      <c r="H52" s="101" t="str">
        <f ca="1">$E$1</f>
        <v>2016-06-01</v>
      </c>
      <c r="I52" s="70" t="s">
        <v>380</v>
      </c>
      <c r="J52" s="70"/>
      <c r="K52" s="70"/>
      <c r="L52" s="70"/>
      <c r="M52" s="70"/>
      <c r="N52" s="74"/>
    </row>
    <row r="53" spans="2:14" x14ac:dyDescent="0.3"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7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X42"/>
  <sheetViews>
    <sheetView showGridLines="0" topLeftCell="A13" zoomScale="90" zoomScaleNormal="90" workbookViewId="0">
      <selection activeCell="D39" sqref="D39"/>
    </sheetView>
  </sheetViews>
  <sheetFormatPr defaultRowHeight="14.25" x14ac:dyDescent="0.3"/>
  <cols>
    <col min="1" max="1" width="9" style="102"/>
    <col min="2" max="2" width="11.75" style="102" customWidth="1"/>
    <col min="3" max="3" width="6.125" style="102" customWidth="1"/>
    <col min="4" max="4" width="23.5" style="102" customWidth="1"/>
    <col min="5" max="16384" width="9" style="102"/>
  </cols>
  <sheetData>
    <row r="2" spans="2:24" ht="15.75" customHeight="1" x14ac:dyDescent="0.35">
      <c r="B2" s="151" t="s">
        <v>65</v>
      </c>
      <c r="C2" s="152"/>
      <c r="D2" s="153"/>
      <c r="F2" s="89" t="s">
        <v>339</v>
      </c>
      <c r="G2" s="89"/>
      <c r="H2" s="89"/>
      <c r="I2" s="89"/>
      <c r="J2" s="89"/>
      <c r="K2" s="89"/>
    </row>
    <row r="3" spans="2:24" x14ac:dyDescent="0.3">
      <c r="B3" s="157" t="s">
        <v>331</v>
      </c>
      <c r="C3" s="82" t="s">
        <v>85</v>
      </c>
      <c r="D3" s="82" t="s">
        <v>119</v>
      </c>
      <c r="F3" s="89" t="s">
        <v>337</v>
      </c>
      <c r="G3" s="89"/>
      <c r="H3" s="89"/>
      <c r="I3" s="89"/>
      <c r="J3" s="89"/>
      <c r="K3" s="89"/>
    </row>
    <row r="4" spans="2:24" x14ac:dyDescent="0.3">
      <c r="B4" s="157"/>
      <c r="C4" s="83" t="s">
        <v>86</v>
      </c>
      <c r="D4" s="83" t="s">
        <v>120</v>
      </c>
      <c r="F4" s="89" t="s">
        <v>335</v>
      </c>
      <c r="G4" s="89"/>
      <c r="H4" s="89"/>
      <c r="I4" s="89"/>
      <c r="J4" s="89"/>
      <c r="K4" s="89"/>
    </row>
    <row r="5" spans="2:24" x14ac:dyDescent="0.3">
      <c r="B5" s="157"/>
      <c r="C5" s="83" t="s">
        <v>87</v>
      </c>
      <c r="D5" s="83" t="s">
        <v>121</v>
      </c>
      <c r="F5" s="89" t="s">
        <v>336</v>
      </c>
      <c r="G5" s="89"/>
      <c r="H5" s="89"/>
      <c r="I5" s="89"/>
      <c r="J5" s="89"/>
      <c r="K5" s="89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 spans="2:24" x14ac:dyDescent="0.3">
      <c r="B6" s="157"/>
      <c r="C6" s="83" t="s">
        <v>88</v>
      </c>
      <c r="D6" s="83" t="s">
        <v>122</v>
      </c>
      <c r="F6" s="89"/>
      <c r="G6" s="89"/>
      <c r="H6" s="89"/>
      <c r="I6" s="89"/>
      <c r="J6" s="89"/>
      <c r="K6" s="89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 spans="2:24" x14ac:dyDescent="0.3">
      <c r="B7" s="157"/>
      <c r="C7" s="83" t="s">
        <v>89</v>
      </c>
      <c r="D7" s="83" t="s">
        <v>123</v>
      </c>
    </row>
    <row r="8" spans="2:24" x14ac:dyDescent="0.3">
      <c r="B8" s="157"/>
      <c r="C8" s="83" t="s">
        <v>93</v>
      </c>
      <c r="D8" s="83" t="s">
        <v>124</v>
      </c>
    </row>
    <row r="9" spans="2:24" x14ac:dyDescent="0.3">
      <c r="B9" s="157"/>
      <c r="C9" s="83" t="s">
        <v>91</v>
      </c>
      <c r="D9" s="83" t="s">
        <v>125</v>
      </c>
      <c r="E9" s="103"/>
    </row>
    <row r="10" spans="2:24" x14ac:dyDescent="0.3">
      <c r="B10" s="157"/>
      <c r="C10" s="83" t="s">
        <v>94</v>
      </c>
      <c r="D10" s="83" t="s">
        <v>126</v>
      </c>
      <c r="E10" s="103"/>
    </row>
    <row r="11" spans="2:24" x14ac:dyDescent="0.3">
      <c r="B11" s="157"/>
      <c r="C11" s="83" t="s">
        <v>90</v>
      </c>
      <c r="D11" s="83" t="s">
        <v>127</v>
      </c>
      <c r="E11" s="103"/>
    </row>
    <row r="12" spans="2:24" x14ac:dyDescent="0.3">
      <c r="B12" s="157"/>
      <c r="C12" s="83" t="s">
        <v>92</v>
      </c>
      <c r="D12" s="83" t="s">
        <v>128</v>
      </c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 spans="2:24" x14ac:dyDescent="0.3">
      <c r="B13" s="157"/>
      <c r="C13" s="84" t="s">
        <v>96</v>
      </c>
      <c r="D13" s="84" t="s">
        <v>129</v>
      </c>
    </row>
    <row r="14" spans="2:24" x14ac:dyDescent="0.3">
      <c r="B14" s="156" t="s">
        <v>332</v>
      </c>
      <c r="C14" s="82" t="s">
        <v>82</v>
      </c>
      <c r="D14" s="82" t="s">
        <v>130</v>
      </c>
    </row>
    <row r="15" spans="2:24" x14ac:dyDescent="0.3">
      <c r="B15" s="154"/>
      <c r="C15" s="83" t="s">
        <v>84</v>
      </c>
      <c r="D15" s="83" t="s">
        <v>131</v>
      </c>
    </row>
    <row r="16" spans="2:24" x14ac:dyDescent="0.3">
      <c r="B16" s="154"/>
      <c r="C16" s="86" t="s">
        <v>112</v>
      </c>
      <c r="D16" s="86" t="s">
        <v>133</v>
      </c>
    </row>
    <row r="17" spans="2:4" x14ac:dyDescent="0.3">
      <c r="B17" s="155"/>
      <c r="C17" s="87" t="s">
        <v>111</v>
      </c>
      <c r="D17" s="87" t="s">
        <v>134</v>
      </c>
    </row>
    <row r="18" spans="2:4" ht="15.75" customHeight="1" x14ac:dyDescent="0.3">
      <c r="B18" s="154" t="s">
        <v>333</v>
      </c>
      <c r="C18" s="85" t="s">
        <v>81</v>
      </c>
      <c r="D18" s="85" t="s">
        <v>137</v>
      </c>
    </row>
    <row r="19" spans="2:4" ht="14.25" customHeight="1" x14ac:dyDescent="0.3">
      <c r="B19" s="154"/>
      <c r="C19" s="83" t="s">
        <v>83</v>
      </c>
      <c r="D19" s="83" t="s">
        <v>138</v>
      </c>
    </row>
    <row r="20" spans="2:4" x14ac:dyDescent="0.3">
      <c r="B20" s="154"/>
      <c r="C20" s="83" t="s">
        <v>95</v>
      </c>
      <c r="D20" s="83" t="s">
        <v>139</v>
      </c>
    </row>
    <row r="21" spans="2:4" x14ac:dyDescent="0.3">
      <c r="B21" s="154"/>
      <c r="C21" s="83" t="s">
        <v>107</v>
      </c>
      <c r="D21" s="83" t="s">
        <v>141</v>
      </c>
    </row>
    <row r="22" spans="2:4" x14ac:dyDescent="0.3">
      <c r="B22" s="154"/>
      <c r="C22" s="86" t="s">
        <v>110</v>
      </c>
      <c r="D22" s="86" t="s">
        <v>132</v>
      </c>
    </row>
    <row r="23" spans="2:4" x14ac:dyDescent="0.3">
      <c r="B23" s="154"/>
      <c r="C23" s="88" t="s">
        <v>338</v>
      </c>
      <c r="D23" s="86" t="s">
        <v>208</v>
      </c>
    </row>
    <row r="24" spans="2:4" x14ac:dyDescent="0.3">
      <c r="B24" s="154"/>
      <c r="C24" s="86" t="s">
        <v>115</v>
      </c>
      <c r="D24" s="86" t="s">
        <v>143</v>
      </c>
    </row>
    <row r="25" spans="2:4" x14ac:dyDescent="0.3">
      <c r="B25" s="155"/>
      <c r="C25" s="87" t="s">
        <v>109</v>
      </c>
      <c r="D25" s="87" t="s">
        <v>144</v>
      </c>
    </row>
    <row r="26" spans="2:4" x14ac:dyDescent="0.3">
      <c r="B26" s="154" t="s">
        <v>334</v>
      </c>
      <c r="C26" s="83" t="s">
        <v>104</v>
      </c>
      <c r="D26" s="83" t="s">
        <v>135</v>
      </c>
    </row>
    <row r="27" spans="2:4" x14ac:dyDescent="0.3">
      <c r="B27" s="154"/>
      <c r="C27" s="83" t="s">
        <v>105</v>
      </c>
      <c r="D27" s="83" t="s">
        <v>136</v>
      </c>
    </row>
    <row r="28" spans="2:4" x14ac:dyDescent="0.3">
      <c r="B28" s="154"/>
      <c r="C28" s="83" t="s">
        <v>106</v>
      </c>
      <c r="D28" s="83" t="s">
        <v>142</v>
      </c>
    </row>
    <row r="29" spans="2:4" x14ac:dyDescent="0.3">
      <c r="B29" s="154"/>
      <c r="C29" s="83" t="s">
        <v>97</v>
      </c>
      <c r="D29" s="83" t="s">
        <v>140</v>
      </c>
    </row>
    <row r="30" spans="2:4" ht="15.75" customHeight="1" x14ac:dyDescent="0.3">
      <c r="B30" s="154"/>
      <c r="C30" s="83" t="s">
        <v>113</v>
      </c>
      <c r="D30" s="83" t="s">
        <v>145</v>
      </c>
    </row>
    <row r="31" spans="2:4" x14ac:dyDescent="0.3">
      <c r="B31" s="154"/>
      <c r="C31" s="83" t="s">
        <v>98</v>
      </c>
      <c r="D31" s="83" t="s">
        <v>146</v>
      </c>
    </row>
    <row r="32" spans="2:4" x14ac:dyDescent="0.3">
      <c r="B32" s="154"/>
      <c r="C32" s="83" t="s">
        <v>613</v>
      </c>
      <c r="D32" s="83" t="s">
        <v>147</v>
      </c>
    </row>
    <row r="33" spans="2:4" x14ac:dyDescent="0.3">
      <c r="B33" s="154"/>
      <c r="C33" s="83" t="s">
        <v>114</v>
      </c>
      <c r="D33" s="83" t="s">
        <v>148</v>
      </c>
    </row>
    <row r="34" spans="2:4" x14ac:dyDescent="0.3">
      <c r="B34" s="154"/>
      <c r="C34" s="83" t="s">
        <v>99</v>
      </c>
      <c r="D34" s="83" t="s">
        <v>149</v>
      </c>
    </row>
    <row r="35" spans="2:4" x14ac:dyDescent="0.3">
      <c r="B35" s="154"/>
      <c r="C35" s="83" t="s">
        <v>100</v>
      </c>
      <c r="D35" s="83" t="s">
        <v>150</v>
      </c>
    </row>
    <row r="36" spans="2:4" x14ac:dyDescent="0.3">
      <c r="B36" s="154"/>
      <c r="C36" s="83" t="s">
        <v>101</v>
      </c>
      <c r="D36" s="83" t="s">
        <v>151</v>
      </c>
    </row>
    <row r="37" spans="2:4" x14ac:dyDescent="0.3">
      <c r="B37" s="154"/>
      <c r="C37" s="83" t="s">
        <v>102</v>
      </c>
      <c r="D37" s="83" t="s">
        <v>152</v>
      </c>
    </row>
    <row r="38" spans="2:4" x14ac:dyDescent="0.3">
      <c r="B38" s="154"/>
      <c r="C38" s="83" t="s">
        <v>103</v>
      </c>
      <c r="D38" s="83" t="s">
        <v>153</v>
      </c>
    </row>
    <row r="39" spans="2:4" x14ac:dyDescent="0.3">
      <c r="B39" s="154"/>
      <c r="C39" s="83" t="s">
        <v>116</v>
      </c>
      <c r="D39" s="83" t="s">
        <v>154</v>
      </c>
    </row>
    <row r="40" spans="2:4" x14ac:dyDescent="0.3">
      <c r="B40" s="154"/>
      <c r="C40" s="83" t="s">
        <v>108</v>
      </c>
      <c r="D40" s="83" t="s">
        <v>155</v>
      </c>
    </row>
    <row r="41" spans="2:4" x14ac:dyDescent="0.3">
      <c r="B41" s="154"/>
      <c r="C41" s="83" t="s">
        <v>117</v>
      </c>
      <c r="D41" s="83" t="s">
        <v>156</v>
      </c>
    </row>
    <row r="42" spans="2:4" x14ac:dyDescent="0.3">
      <c r="B42" s="155"/>
      <c r="C42" s="84" t="s">
        <v>118</v>
      </c>
      <c r="D42" s="84" t="s">
        <v>157</v>
      </c>
    </row>
  </sheetData>
  <mergeCells count="5">
    <mergeCell ref="B2:D2"/>
    <mergeCell ref="B26:B42"/>
    <mergeCell ref="B14:B17"/>
    <mergeCell ref="B18:B25"/>
    <mergeCell ref="B3:B13"/>
  </mergeCells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19"/>
  <sheetViews>
    <sheetView showGridLines="0" zoomScale="80" zoomScaleNormal="80" workbookViewId="0">
      <selection activeCell="E56" sqref="E55:F56"/>
    </sheetView>
  </sheetViews>
  <sheetFormatPr defaultColWidth="9" defaultRowHeight="14.25" x14ac:dyDescent="0.3"/>
  <cols>
    <col min="1" max="1" width="9" style="3"/>
    <col min="2" max="2" width="11.125" style="3" customWidth="1"/>
    <col min="3" max="6" width="9" style="3"/>
    <col min="7" max="7" width="14.125" style="3" customWidth="1"/>
    <col min="8" max="8" width="11.5" style="3" customWidth="1"/>
    <col min="9" max="16384" width="9" style="3"/>
  </cols>
  <sheetData>
    <row r="1" spans="1:2" x14ac:dyDescent="0.3">
      <c r="B1" s="2" t="str">
        <f ca="1">OFFSET('辅助列-日期'!B3,库存中进件!A2,0,1,1)</f>
        <v>2016-06-08</v>
      </c>
    </row>
    <row r="2" spans="1:2" x14ac:dyDescent="0.3">
      <c r="A2" s="56">
        <v>113</v>
      </c>
    </row>
    <row r="4" spans="1:2" x14ac:dyDescent="0.3">
      <c r="B4" s="3" t="s">
        <v>209</v>
      </c>
    </row>
    <row r="5" spans="1:2" x14ac:dyDescent="0.3">
      <c r="B5" s="3" t="s">
        <v>210</v>
      </c>
    </row>
    <row r="6" spans="1:2" x14ac:dyDescent="0.3">
      <c r="B6" s="3" t="s">
        <v>3</v>
      </c>
    </row>
    <row r="7" spans="1:2" x14ac:dyDescent="0.3">
      <c r="B7" s="3" t="s">
        <v>9</v>
      </c>
    </row>
    <row r="8" spans="1:2" x14ac:dyDescent="0.3">
      <c r="B8" s="100" t="s">
        <v>345</v>
      </c>
    </row>
    <row r="9" spans="1:2" x14ac:dyDescent="0.3">
      <c r="B9" s="141" t="s">
        <v>640</v>
      </c>
    </row>
    <row r="10" spans="1:2" x14ac:dyDescent="0.3">
      <c r="B10" s="111" t="s">
        <v>485</v>
      </c>
    </row>
    <row r="11" spans="1:2" x14ac:dyDescent="0.3">
      <c r="B11" s="110" t="s">
        <v>484</v>
      </c>
    </row>
    <row r="12" spans="1:2" x14ac:dyDescent="0.3">
      <c r="B12" s="141" t="s">
        <v>681</v>
      </c>
    </row>
    <row r="13" spans="1:2" x14ac:dyDescent="0.3">
      <c r="B13" s="3" t="s">
        <v>4</v>
      </c>
    </row>
    <row r="14" spans="1:2" x14ac:dyDescent="0.3">
      <c r="B14" s="3" t="s">
        <v>5</v>
      </c>
    </row>
    <row r="15" spans="1:2" x14ac:dyDescent="0.3">
      <c r="B15" s="3" t="s">
        <v>6</v>
      </c>
    </row>
    <row r="16" spans="1:2" x14ac:dyDescent="0.3">
      <c r="B16" s="3" t="s">
        <v>7</v>
      </c>
    </row>
    <row r="17" spans="2:9" x14ac:dyDescent="0.3">
      <c r="B17" s="3" t="s">
        <v>25</v>
      </c>
      <c r="H17" s="2" t="str">
        <f ca="1">$B$1</f>
        <v>2016-06-08</v>
      </c>
      <c r="I17" s="3" t="s">
        <v>26</v>
      </c>
    </row>
    <row r="18" spans="2:9" x14ac:dyDescent="0.3">
      <c r="B18" s="3" t="s">
        <v>10</v>
      </c>
    </row>
    <row r="19" spans="2:9" x14ac:dyDescent="0.3">
      <c r="B19" s="3" t="s">
        <v>11</v>
      </c>
    </row>
  </sheetData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Scroll Bar 3">
              <controlPr defaultSize="0" autoPict="0">
                <anchor mov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0</xdr:col>
                    <xdr:colOff>676275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L27"/>
  <sheetViews>
    <sheetView showGridLines="0" zoomScale="60" zoomScaleNormal="60" workbookViewId="0">
      <selection activeCell="H55" sqref="H55"/>
    </sheetView>
  </sheetViews>
  <sheetFormatPr defaultColWidth="9" defaultRowHeight="14.25" x14ac:dyDescent="0.3"/>
  <cols>
    <col min="1" max="16384" width="9" style="3"/>
  </cols>
  <sheetData>
    <row r="3" spans="2:12" x14ac:dyDescent="0.3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2:12" x14ac:dyDescent="0.3">
      <c r="B4" s="141" t="s">
        <v>641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5" spans="2:12" x14ac:dyDescent="0.3">
      <c r="B5" s="141" t="s">
        <v>642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</row>
    <row r="6" spans="2:12" x14ac:dyDescent="0.3">
      <c r="B6" s="141" t="s">
        <v>643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</row>
    <row r="7" spans="2:12" x14ac:dyDescent="0.3">
      <c r="B7" s="141" t="s">
        <v>644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</row>
    <row r="8" spans="2:12" x14ac:dyDescent="0.3">
      <c r="B8" s="141" t="s">
        <v>645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</row>
    <row r="9" spans="2:12" x14ac:dyDescent="0.3">
      <c r="B9" s="141" t="s">
        <v>646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</row>
    <row r="10" spans="2:12" x14ac:dyDescent="0.3">
      <c r="B10" s="141" t="s">
        <v>647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</row>
    <row r="11" spans="2:12" x14ac:dyDescent="0.3">
      <c r="B11" s="141" t="s">
        <v>648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</row>
    <row r="12" spans="2:12" x14ac:dyDescent="0.3">
      <c r="B12" s="141" t="s">
        <v>649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</row>
    <row r="13" spans="2:12" x14ac:dyDescent="0.3">
      <c r="B13" s="141" t="s">
        <v>650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</row>
    <row r="14" spans="2:12" x14ac:dyDescent="0.3">
      <c r="B14" s="141" t="s">
        <v>651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</row>
    <row r="15" spans="2:12" x14ac:dyDescent="0.3">
      <c r="B15" s="141" t="s">
        <v>652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</row>
    <row r="16" spans="2:12" x14ac:dyDescent="0.3">
      <c r="B16" s="141" t="s">
        <v>653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</row>
    <row r="17" spans="2:12" x14ac:dyDescent="0.3">
      <c r="B17" s="141" t="s">
        <v>654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</row>
    <row r="18" spans="2:12" x14ac:dyDescent="0.3">
      <c r="B18" s="141" t="s">
        <v>655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</row>
    <row r="19" spans="2:12" x14ac:dyDescent="0.3">
      <c r="B19" s="141" t="s">
        <v>656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</row>
    <row r="20" spans="2:12" x14ac:dyDescent="0.3">
      <c r="B20" s="141" t="s">
        <v>657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</row>
    <row r="21" spans="2:12" x14ac:dyDescent="0.3">
      <c r="B21" s="142" t="s">
        <v>658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</row>
    <row r="22" spans="2:12" x14ac:dyDescent="0.3">
      <c r="B22" s="142" t="s">
        <v>659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</row>
    <row r="23" spans="2:12" x14ac:dyDescent="0.3">
      <c r="B23" s="142" t="s">
        <v>660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</row>
    <row r="24" spans="2:12" x14ac:dyDescent="0.3">
      <c r="B24" s="141" t="s">
        <v>661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</row>
    <row r="25" spans="2:12" x14ac:dyDescent="0.3">
      <c r="B25" s="143" t="s">
        <v>662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</row>
    <row r="26" spans="2:12" x14ac:dyDescent="0.3">
      <c r="B26" s="141" t="s">
        <v>8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</row>
    <row r="27" spans="2:12" x14ac:dyDescent="0.3">
      <c r="B27" s="141" t="s">
        <v>663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U113"/>
  <sheetViews>
    <sheetView showGridLines="0" topLeftCell="A43" zoomScale="70" zoomScaleNormal="70" workbookViewId="0">
      <selection activeCell="B3" sqref="B3:U113"/>
    </sheetView>
  </sheetViews>
  <sheetFormatPr defaultColWidth="9" defaultRowHeight="16.5" x14ac:dyDescent="0.35"/>
  <cols>
    <col min="1" max="1" width="9" style="28"/>
    <col min="2" max="2" width="8.375" style="28" customWidth="1"/>
    <col min="3" max="3" width="6.5" style="28" bestFit="1" customWidth="1"/>
    <col min="4" max="5" width="12.75" style="28" bestFit="1" customWidth="1"/>
    <col min="6" max="7" width="10.75" style="28" bestFit="1" customWidth="1"/>
    <col min="8" max="8" width="14" style="28" customWidth="1"/>
    <col min="9" max="9" width="12.5" style="28" bestFit="1" customWidth="1"/>
    <col min="10" max="11" width="10.75" style="28" bestFit="1" customWidth="1"/>
    <col min="12" max="16384" width="9" style="28"/>
  </cols>
  <sheetData>
    <row r="1" spans="1:21" x14ac:dyDescent="0.35">
      <c r="C1" s="94" t="s">
        <v>223</v>
      </c>
      <c r="D1" s="94" t="str">
        <f ca="1">IF($A$4=1,'辅助列-日期'!$C$2,'辅助列-日期'!$O$2)</f>
        <v>2016-06-08</v>
      </c>
      <c r="E1" s="94" t="str">
        <f ca="1">IF($A$4=1,'辅助列-日期'!$D$2,'辅助列-日期'!$P$2)</f>
        <v>2016-06-12</v>
      </c>
      <c r="F1" s="94"/>
      <c r="G1" s="42" t="s">
        <v>228</v>
      </c>
      <c r="H1" s="96" t="str">
        <f>IF(A4=1,'辅助列-日期'!$A$7,'辅助列-日期'!$A$8)</f>
        <v xml:space="preserve"> 17:30:00</v>
      </c>
      <c r="I1" s="42"/>
    </row>
    <row r="3" spans="1:21" x14ac:dyDescent="0.35">
      <c r="B3" s="108" t="s">
        <v>476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21" x14ac:dyDescent="0.35">
      <c r="A4" s="50">
        <v>1</v>
      </c>
      <c r="B4" s="47" t="s">
        <v>217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6"/>
    </row>
    <row r="5" spans="1:21" x14ac:dyDescent="0.35">
      <c r="B5" s="15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6"/>
    </row>
    <row r="6" spans="1:21" x14ac:dyDescent="0.35">
      <c r="B6" s="17" t="s">
        <v>37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1:21" x14ac:dyDescent="0.35">
      <c r="B7" s="15" t="s">
        <v>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</row>
    <row r="8" spans="1:21" x14ac:dyDescent="0.35">
      <c r="B8" s="15" t="s">
        <v>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/>
    </row>
    <row r="9" spans="1:21" x14ac:dyDescent="0.35">
      <c r="B9" s="15" t="s">
        <v>40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/>
    </row>
    <row r="10" spans="1:21" x14ac:dyDescent="0.35">
      <c r="B10" s="15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</row>
    <row r="11" spans="1:21" x14ac:dyDescent="0.35">
      <c r="B11" s="15" t="s">
        <v>42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/>
    </row>
    <row r="12" spans="1:21" x14ac:dyDescent="0.35">
      <c r="B12" s="15" t="s">
        <v>60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</row>
    <row r="13" spans="1:21" x14ac:dyDescent="0.35">
      <c r="B13" s="15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6"/>
    </row>
    <row r="14" spans="1:21" x14ac:dyDescent="0.35">
      <c r="B14" s="15" t="s">
        <v>43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4" t="s">
        <v>665</v>
      </c>
      <c r="P14" s="14"/>
      <c r="Q14" s="14"/>
      <c r="R14" s="14"/>
      <c r="S14" s="14"/>
      <c r="T14" s="14"/>
      <c r="U14" s="16"/>
    </row>
    <row r="15" spans="1:21" x14ac:dyDescent="0.35">
      <c r="B15" s="139" t="s">
        <v>664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</row>
    <row r="16" spans="1:21" x14ac:dyDescent="0.35">
      <c r="B16" s="139" t="s">
        <v>622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6"/>
    </row>
    <row r="17" spans="2:21" x14ac:dyDescent="0.35">
      <c r="B17" s="139" t="s">
        <v>670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6"/>
    </row>
    <row r="18" spans="2:21" x14ac:dyDescent="0.35">
      <c r="B18" s="139" t="s">
        <v>666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6"/>
    </row>
    <row r="19" spans="2:21" x14ac:dyDescent="0.35">
      <c r="B19" s="15" t="s">
        <v>15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6"/>
    </row>
    <row r="20" spans="2:21" x14ac:dyDescent="0.35">
      <c r="B20" s="15" t="s">
        <v>44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</row>
    <row r="21" spans="2:21" x14ac:dyDescent="0.35">
      <c r="B21" s="113" t="s">
        <v>487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6"/>
    </row>
    <row r="22" spans="2:21" x14ac:dyDescent="0.35">
      <c r="B22" s="15" t="s">
        <v>45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6"/>
    </row>
    <row r="23" spans="2:21" x14ac:dyDescent="0.35">
      <c r="B23" s="15" t="s">
        <v>46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6"/>
    </row>
    <row r="24" spans="2:21" x14ac:dyDescent="0.35">
      <c r="B24" s="15" t="s">
        <v>47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6"/>
    </row>
    <row r="25" spans="2:21" x14ac:dyDescent="0.35">
      <c r="B25" s="15" t="s">
        <v>16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6"/>
    </row>
    <row r="26" spans="2:21" x14ac:dyDescent="0.35">
      <c r="B26" s="33" t="s">
        <v>207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</row>
    <row r="27" spans="2:21" x14ac:dyDescent="0.35">
      <c r="B27" s="15" t="s">
        <v>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6"/>
    </row>
    <row r="28" spans="2:21" x14ac:dyDescent="0.35">
      <c r="B28" s="8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5"/>
    </row>
    <row r="29" spans="2:21" x14ac:dyDescent="0.35">
      <c r="B29" s="8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</row>
    <row r="30" spans="2:21" x14ac:dyDescent="0.35">
      <c r="B30" s="8" t="s">
        <v>18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</row>
    <row r="31" spans="2:21" x14ac:dyDescent="0.35">
      <c r="B31" s="8" t="s">
        <v>19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x14ac:dyDescent="0.35">
      <c r="B32" s="45" t="s">
        <v>206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</row>
    <row r="33" spans="2:21" x14ac:dyDescent="0.35">
      <c r="B33" s="8" t="s">
        <v>20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</row>
    <row r="34" spans="2:21" x14ac:dyDescent="0.35">
      <c r="B34" s="107" t="s">
        <v>474</v>
      </c>
      <c r="C34" s="24"/>
      <c r="D34" s="24"/>
      <c r="E34" s="24"/>
      <c r="F34" s="24"/>
      <c r="G34" s="24"/>
      <c r="H34" s="24"/>
      <c r="I34" s="9">
        <f ca="1">I35-90</f>
        <v>42443</v>
      </c>
      <c r="J34" s="44" t="s">
        <v>224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</row>
    <row r="35" spans="2:21" x14ac:dyDescent="0.35">
      <c r="B35" s="8" t="s">
        <v>56</v>
      </c>
      <c r="C35" s="24"/>
      <c r="D35" s="24"/>
      <c r="E35" s="24"/>
      <c r="F35" s="24"/>
      <c r="G35" s="24"/>
      <c r="H35" s="24"/>
      <c r="I35" s="9" t="str">
        <f ca="1">$E$1</f>
        <v>2016-06-12</v>
      </c>
      <c r="J35" s="51" t="str">
        <f>$H$1</f>
        <v xml:space="preserve"> 17:30:00</v>
      </c>
      <c r="K35" s="24" t="s">
        <v>225</v>
      </c>
      <c r="L35" s="24"/>
      <c r="M35" s="24"/>
      <c r="N35" s="24"/>
      <c r="O35" s="24"/>
      <c r="P35" s="24"/>
      <c r="Q35" s="24"/>
      <c r="R35" s="24"/>
      <c r="S35" s="24"/>
      <c r="T35" s="24"/>
      <c r="U35" s="25"/>
    </row>
    <row r="36" spans="2:21" x14ac:dyDescent="0.35">
      <c r="B36" s="45" t="s">
        <v>205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</row>
    <row r="37" spans="2:21" x14ac:dyDescent="0.35">
      <c r="B37" s="8" t="s">
        <v>49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</row>
    <row r="38" spans="2:21" x14ac:dyDescent="0.35">
      <c r="B38" s="80" t="s">
        <v>340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</row>
    <row r="39" spans="2:21" x14ac:dyDescent="0.35">
      <c r="B39" s="8" t="s">
        <v>50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2:21" x14ac:dyDescent="0.35">
      <c r="B40" s="8" t="s">
        <v>51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</row>
    <row r="41" spans="2:21" x14ac:dyDescent="0.35">
      <c r="B41" s="8" t="s">
        <v>17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</row>
    <row r="42" spans="2:21" x14ac:dyDescent="0.35">
      <c r="B42" s="8" t="s">
        <v>18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  <row r="43" spans="2:21" x14ac:dyDescent="0.35">
      <c r="B43" s="8" t="s">
        <v>19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</row>
    <row r="44" spans="2:21" x14ac:dyDescent="0.35">
      <c r="B44" s="8" t="s">
        <v>52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</row>
    <row r="45" spans="2:21" x14ac:dyDescent="0.35">
      <c r="B45" s="8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</row>
    <row r="46" spans="2:21" x14ac:dyDescent="0.35">
      <c r="B46" s="8" t="s">
        <v>36</v>
      </c>
      <c r="C46" s="24"/>
      <c r="D46" s="24"/>
      <c r="E46" s="24"/>
      <c r="F46" s="24"/>
      <c r="G46" s="24"/>
      <c r="H46" s="24"/>
      <c r="I46" s="9">
        <f ca="1">I47-90</f>
        <v>42443</v>
      </c>
      <c r="J46" s="24" t="s">
        <v>70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2:21" x14ac:dyDescent="0.35">
      <c r="B47" s="8" t="s">
        <v>56</v>
      </c>
      <c r="C47" s="24"/>
      <c r="D47" s="24"/>
      <c r="E47" s="24"/>
      <c r="F47" s="24"/>
      <c r="G47" s="24"/>
      <c r="H47" s="24"/>
      <c r="I47" s="9" t="str">
        <f ca="1">$E$1</f>
        <v>2016-06-12</v>
      </c>
      <c r="J47" s="51" t="str">
        <f>$H$1</f>
        <v xml:space="preserve"> 17:30:00</v>
      </c>
      <c r="K47" s="24" t="s">
        <v>225</v>
      </c>
      <c r="L47" s="24"/>
      <c r="M47" s="24"/>
      <c r="N47" s="24"/>
      <c r="O47" s="24"/>
      <c r="P47" s="24"/>
      <c r="Q47" s="24"/>
      <c r="R47" s="24"/>
      <c r="S47" s="24"/>
      <c r="T47" s="24"/>
      <c r="U47" s="25"/>
    </row>
    <row r="48" spans="2:21" x14ac:dyDescent="0.35">
      <c r="B48" s="80" t="s">
        <v>341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</row>
    <row r="49" spans="2:21" x14ac:dyDescent="0.35">
      <c r="B49" s="8" t="s">
        <v>21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</row>
    <row r="50" spans="2:21" x14ac:dyDescent="0.35">
      <c r="B50" s="8" t="s">
        <v>71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</row>
    <row r="51" spans="2:21" x14ac:dyDescent="0.35">
      <c r="B51" s="20" t="s">
        <v>72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</row>
    <row r="52" spans="2:21" x14ac:dyDescent="0.35">
      <c r="B52" s="17" t="s">
        <v>22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9"/>
    </row>
    <row r="53" spans="2:21" x14ac:dyDescent="0.35">
      <c r="B53" s="47" t="s">
        <v>212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</row>
    <row r="54" spans="2:21" x14ac:dyDescent="0.35">
      <c r="B54" s="15" t="s">
        <v>17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</row>
    <row r="55" spans="2:21" x14ac:dyDescent="0.35">
      <c r="B55" s="15" t="s">
        <v>18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</row>
    <row r="56" spans="2:21" x14ac:dyDescent="0.35">
      <c r="B56" s="15" t="s">
        <v>19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</row>
    <row r="57" spans="2:21" x14ac:dyDescent="0.35">
      <c r="B57" s="15" t="s">
        <v>23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6"/>
    </row>
    <row r="58" spans="2:21" x14ac:dyDescent="0.35">
      <c r="B58" s="15" t="s">
        <v>24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6"/>
    </row>
    <row r="59" spans="2:21" x14ac:dyDescent="0.35">
      <c r="B59" s="15" t="s">
        <v>20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</row>
    <row r="60" spans="2:21" x14ac:dyDescent="0.35">
      <c r="B60" s="47" t="s">
        <v>211</v>
      </c>
      <c r="C60" s="14"/>
      <c r="D60" s="14"/>
      <c r="E60" s="14"/>
      <c r="F60" s="14"/>
      <c r="G60" s="23"/>
      <c r="H60" s="5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</row>
    <row r="61" spans="2:21" x14ac:dyDescent="0.35">
      <c r="B61" s="15" t="s">
        <v>56</v>
      </c>
      <c r="C61" s="14"/>
      <c r="D61" s="14"/>
      <c r="E61" s="14"/>
      <c r="F61" s="14"/>
      <c r="G61" s="14"/>
      <c r="H61" s="14"/>
      <c r="I61" s="5" t="str">
        <f ca="1">$E$1</f>
        <v>2016-06-12</v>
      </c>
      <c r="J61" s="52" t="str">
        <f>$H$1</f>
        <v xml:space="preserve"> 17:30:00</v>
      </c>
      <c r="K61" s="14" t="s">
        <v>225</v>
      </c>
      <c r="L61" s="14"/>
      <c r="M61" s="14"/>
      <c r="N61" s="14"/>
      <c r="O61" s="14"/>
      <c r="P61" s="14"/>
      <c r="Q61" s="14"/>
      <c r="R61" s="14"/>
      <c r="S61" s="14"/>
      <c r="T61" s="14"/>
      <c r="U61" s="16"/>
    </row>
    <row r="62" spans="2:21" x14ac:dyDescent="0.35">
      <c r="B62" s="15" t="s">
        <v>21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</row>
    <row r="63" spans="2:21" x14ac:dyDescent="0.35">
      <c r="B63" s="48" t="s">
        <v>216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</row>
    <row r="64" spans="2:21" x14ac:dyDescent="0.35">
      <c r="B64" s="17" t="s">
        <v>22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</row>
    <row r="65" spans="2:21" x14ac:dyDescent="0.35">
      <c r="B65" s="15" t="s">
        <v>64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6"/>
    </row>
    <row r="66" spans="2:21" x14ac:dyDescent="0.35">
      <c r="B66" s="15" t="s">
        <v>17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6"/>
    </row>
    <row r="67" spans="2:21" x14ac:dyDescent="0.35">
      <c r="B67" s="15" t="s">
        <v>18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6"/>
    </row>
    <row r="68" spans="2:21" x14ac:dyDescent="0.35">
      <c r="B68" s="15" t="s">
        <v>19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</row>
    <row r="69" spans="2:21" x14ac:dyDescent="0.35">
      <c r="B69" s="15" t="s">
        <v>23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6"/>
    </row>
    <row r="70" spans="2:21" x14ac:dyDescent="0.35">
      <c r="B70" s="15" t="s">
        <v>24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6"/>
    </row>
    <row r="71" spans="2:21" x14ac:dyDescent="0.35">
      <c r="B71" s="15" t="s">
        <v>20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6"/>
    </row>
    <row r="72" spans="2:21" x14ac:dyDescent="0.35">
      <c r="B72" s="47" t="s">
        <v>213</v>
      </c>
      <c r="C72" s="14"/>
      <c r="D72" s="14"/>
      <c r="E72" s="14"/>
      <c r="F72" s="14"/>
      <c r="G72" s="23"/>
      <c r="H72" s="5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6"/>
    </row>
    <row r="73" spans="2:21" x14ac:dyDescent="0.35">
      <c r="B73" s="15" t="s">
        <v>56</v>
      </c>
      <c r="C73" s="14"/>
      <c r="D73" s="14"/>
      <c r="E73" s="14"/>
      <c r="F73" s="14"/>
      <c r="G73" s="14"/>
      <c r="H73" s="14"/>
      <c r="I73" s="5" t="str">
        <f ca="1">$E$1</f>
        <v>2016-06-12</v>
      </c>
      <c r="J73" s="52" t="str">
        <f>$H$1</f>
        <v xml:space="preserve"> 17:30:00</v>
      </c>
      <c r="K73" s="14" t="s">
        <v>225</v>
      </c>
      <c r="L73" s="14"/>
      <c r="M73" s="14"/>
      <c r="N73" s="14"/>
      <c r="O73" s="14"/>
      <c r="P73" s="14"/>
      <c r="Q73" s="14"/>
      <c r="R73" s="14"/>
      <c r="S73" s="14"/>
      <c r="T73" s="14"/>
      <c r="U73" s="16"/>
    </row>
    <row r="74" spans="2:21" x14ac:dyDescent="0.35">
      <c r="B74" s="15" t="s">
        <v>21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</row>
    <row r="75" spans="2:21" x14ac:dyDescent="0.35">
      <c r="B75" s="20" t="s">
        <v>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2"/>
    </row>
    <row r="76" spans="2:21" x14ac:dyDescent="0.35">
      <c r="B76" s="17" t="s">
        <v>22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9"/>
    </row>
    <row r="77" spans="2:21" x14ac:dyDescent="0.35">
      <c r="B77" s="15" t="s">
        <v>53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6"/>
    </row>
    <row r="78" spans="2:21" x14ac:dyDescent="0.35">
      <c r="B78" s="15" t="s">
        <v>17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6"/>
    </row>
    <row r="79" spans="2:21" x14ac:dyDescent="0.35">
      <c r="B79" s="15" t="s">
        <v>18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6"/>
    </row>
    <row r="80" spans="2:21" x14ac:dyDescent="0.35">
      <c r="B80" s="15" t="s">
        <v>19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</row>
    <row r="81" spans="2:21" x14ac:dyDescent="0.35">
      <c r="B81" s="15" t="s">
        <v>23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6"/>
    </row>
    <row r="82" spans="2:21" x14ac:dyDescent="0.35">
      <c r="B82" s="15" t="s">
        <v>24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/>
    </row>
    <row r="83" spans="2:21" x14ac:dyDescent="0.35">
      <c r="B83" s="15" t="s">
        <v>20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6"/>
    </row>
    <row r="84" spans="2:21" x14ac:dyDescent="0.35">
      <c r="B84" s="15" t="s">
        <v>57</v>
      </c>
      <c r="C84" s="14"/>
      <c r="D84" s="14"/>
      <c r="E84" s="14"/>
      <c r="F84" s="14"/>
      <c r="G84" s="23"/>
      <c r="H84" s="5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/>
    </row>
    <row r="85" spans="2:21" x14ac:dyDescent="0.35">
      <c r="B85" s="15" t="s">
        <v>56</v>
      </c>
      <c r="C85" s="14"/>
      <c r="D85" s="14"/>
      <c r="E85" s="14"/>
      <c r="F85" s="14"/>
      <c r="G85" s="14"/>
      <c r="H85" s="14"/>
      <c r="I85" s="5" t="str">
        <f ca="1">$E$1</f>
        <v>2016-06-12</v>
      </c>
      <c r="J85" s="52" t="str">
        <f>$H$1</f>
        <v xml:space="preserve"> 17:30:00</v>
      </c>
      <c r="K85" s="14" t="s">
        <v>225</v>
      </c>
      <c r="L85" s="14"/>
      <c r="M85" s="14"/>
      <c r="N85" s="14"/>
      <c r="O85" s="14"/>
      <c r="P85" s="14"/>
      <c r="Q85" s="14"/>
      <c r="R85" s="14"/>
      <c r="S85" s="14"/>
      <c r="T85" s="14"/>
      <c r="U85" s="16"/>
    </row>
    <row r="86" spans="2:21" x14ac:dyDescent="0.35">
      <c r="B86" s="15" t="s">
        <v>21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</row>
    <row r="87" spans="2:21" x14ac:dyDescent="0.35">
      <c r="B87" s="20" t="s">
        <v>74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2"/>
    </row>
    <row r="88" spans="2:21" x14ac:dyDescent="0.35">
      <c r="B88" s="15" t="s">
        <v>75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6"/>
    </row>
    <row r="89" spans="2:21" x14ac:dyDescent="0.35">
      <c r="B89" s="47" t="s">
        <v>238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6"/>
    </row>
    <row r="90" spans="2:21" x14ac:dyDescent="0.35">
      <c r="B90" s="47" t="s">
        <v>239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6"/>
    </row>
    <row r="91" spans="2:21" x14ac:dyDescent="0.35">
      <c r="B91" s="15" t="s">
        <v>76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6"/>
    </row>
    <row r="92" spans="2:21" x14ac:dyDescent="0.35">
      <c r="B92" s="15" t="s">
        <v>77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</row>
    <row r="93" spans="2:21" x14ac:dyDescent="0.35">
      <c r="B93" s="17" t="s">
        <v>54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</row>
    <row r="94" spans="2:21" x14ac:dyDescent="0.35">
      <c r="B94" s="15" t="s">
        <v>17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6"/>
    </row>
    <row r="95" spans="2:21" x14ac:dyDescent="0.35">
      <c r="B95" s="15" t="s">
        <v>18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6"/>
    </row>
    <row r="96" spans="2:21" x14ac:dyDescent="0.35">
      <c r="B96" s="15" t="s">
        <v>19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6"/>
    </row>
    <row r="97" spans="2:21" x14ac:dyDescent="0.35">
      <c r="B97" s="15" t="s">
        <v>55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6"/>
    </row>
    <row r="98" spans="2:21" x14ac:dyDescent="0.35">
      <c r="B98" s="15" t="s">
        <v>20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</row>
    <row r="99" spans="2:21" x14ac:dyDescent="0.35">
      <c r="B99" s="15" t="s">
        <v>78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6"/>
    </row>
    <row r="100" spans="2:21" x14ac:dyDescent="0.35">
      <c r="B100" s="8" t="s">
        <v>59</v>
      </c>
      <c r="C100" s="24"/>
      <c r="D100" s="24"/>
      <c r="E100" s="24"/>
      <c r="F100" s="24"/>
      <c r="G100" s="24"/>
      <c r="H100" s="24"/>
      <c r="I100" s="9">
        <f ca="1">I101-90</f>
        <v>42443</v>
      </c>
      <c r="J100" s="24" t="s">
        <v>70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</row>
    <row r="101" spans="2:21" x14ac:dyDescent="0.35">
      <c r="B101" s="15" t="s">
        <v>56</v>
      </c>
      <c r="C101" s="14"/>
      <c r="D101" s="14"/>
      <c r="E101" s="14"/>
      <c r="F101" s="14"/>
      <c r="G101" s="14"/>
      <c r="H101" s="14"/>
      <c r="I101" s="5" t="str">
        <f ca="1">$E$1</f>
        <v>2016-06-12</v>
      </c>
      <c r="J101" s="53" t="str">
        <f>$H$1</f>
        <v xml:space="preserve"> 17:30:00</v>
      </c>
      <c r="K101" s="14" t="s">
        <v>225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6"/>
    </row>
    <row r="102" spans="2:21" x14ac:dyDescent="0.35">
      <c r="B102" s="15" t="s">
        <v>21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6"/>
    </row>
    <row r="103" spans="2:21" x14ac:dyDescent="0.35">
      <c r="B103" s="20" t="s">
        <v>79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2"/>
    </row>
    <row r="104" spans="2:21" x14ac:dyDescent="0.35">
      <c r="B104" s="17" t="s">
        <v>80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9"/>
    </row>
    <row r="105" spans="2:21" x14ac:dyDescent="0.35">
      <c r="B105" s="8" t="s">
        <v>63</v>
      </c>
      <c r="C105" s="24"/>
      <c r="D105" s="24"/>
      <c r="E105" s="24"/>
      <c r="F105" s="24"/>
      <c r="G105" s="24"/>
      <c r="H105" s="24"/>
      <c r="I105" s="9">
        <f ca="1">I106-90</f>
        <v>42443</v>
      </c>
      <c r="J105" s="24" t="s">
        <v>69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</row>
    <row r="106" spans="2:21" x14ac:dyDescent="0.35">
      <c r="B106" s="32" t="s">
        <v>62</v>
      </c>
      <c r="C106" s="24"/>
      <c r="D106" s="24"/>
      <c r="E106" s="24"/>
      <c r="F106" s="24"/>
      <c r="G106" s="24"/>
      <c r="H106" s="24"/>
      <c r="I106" s="9" t="str">
        <f ca="1">$E$1</f>
        <v>2016-06-12</v>
      </c>
      <c r="J106" s="51" t="str">
        <f>$H$1</f>
        <v xml:space="preserve"> 17:30:00</v>
      </c>
      <c r="K106" s="24" t="s">
        <v>226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5"/>
    </row>
    <row r="107" spans="2:21" x14ac:dyDescent="0.35">
      <c r="B107" s="20" t="s">
        <v>58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2"/>
    </row>
    <row r="108" spans="2:21" x14ac:dyDescent="0.35">
      <c r="B108" s="47" t="s">
        <v>215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6"/>
    </row>
    <row r="109" spans="2:21" x14ac:dyDescent="0.35">
      <c r="B109" s="46" t="s">
        <v>214</v>
      </c>
      <c r="C109" s="24"/>
      <c r="D109" s="24"/>
      <c r="E109" s="24"/>
      <c r="F109" s="24"/>
      <c r="G109" s="24"/>
      <c r="H109" s="24"/>
      <c r="I109" s="9" t="str">
        <f ca="1">$D$1</f>
        <v>2016-06-08</v>
      </c>
      <c r="J109" s="54" t="str">
        <f>$H$1</f>
        <v xml:space="preserve"> 17:30:00</v>
      </c>
      <c r="K109" s="24" t="s">
        <v>227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5"/>
    </row>
    <row r="110" spans="2:21" x14ac:dyDescent="0.35">
      <c r="B110" s="65" t="s">
        <v>265</v>
      </c>
      <c r="C110" s="24"/>
      <c r="D110" s="24"/>
      <c r="E110" s="24"/>
      <c r="F110" s="24"/>
      <c r="G110" s="24"/>
      <c r="H110" s="24"/>
      <c r="I110" s="9" t="str">
        <f ca="1">$E$1</f>
        <v>2016-06-12</v>
      </c>
      <c r="J110" s="54" t="str">
        <f>$H$1</f>
        <v xml:space="preserve"> 17:30:00</v>
      </c>
      <c r="K110" s="24" t="s">
        <v>225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5"/>
    </row>
    <row r="111" spans="2:21" x14ac:dyDescent="0.35">
      <c r="B111" s="47" t="s">
        <v>218</v>
      </c>
      <c r="C111" s="24"/>
      <c r="D111" s="24"/>
      <c r="E111" s="24"/>
      <c r="F111" s="24"/>
      <c r="G111" s="24"/>
      <c r="H111" s="24"/>
      <c r="I111" s="9"/>
      <c r="J111" s="4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</row>
    <row r="112" spans="2:21" x14ac:dyDescent="0.35">
      <c r="B112" s="47" t="s">
        <v>219</v>
      </c>
      <c r="C112" s="24"/>
      <c r="D112" s="24"/>
      <c r="E112" s="24"/>
      <c r="F112" s="24"/>
      <c r="G112" s="24"/>
      <c r="H112" s="24"/>
      <c r="I112" s="9"/>
      <c r="J112" s="4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</row>
    <row r="113" spans="2:21" x14ac:dyDescent="0.35">
      <c r="B113" s="49" t="s">
        <v>220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0"/>
    </row>
  </sheetData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3" name="List Box 1">
              <controlPr defaultSize="0" autoLine="0" autoPict="0">
                <anchor moveWithCells="1">
                  <from>
                    <xdr:col>0</xdr:col>
                    <xdr:colOff>38100</xdr:colOff>
                    <xdr:row>0</xdr:row>
                    <xdr:rowOff>28575</xdr:rowOff>
                  </from>
                  <to>
                    <xdr:col>0</xdr:col>
                    <xdr:colOff>666750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113"/>
  <sheetViews>
    <sheetView showGridLines="0" zoomScale="70" zoomScaleNormal="70" workbookViewId="0">
      <selection activeCell="B3" sqref="B3:N113"/>
    </sheetView>
  </sheetViews>
  <sheetFormatPr defaultColWidth="9" defaultRowHeight="16.5" x14ac:dyDescent="0.35"/>
  <cols>
    <col min="1" max="1" width="9" style="28"/>
    <col min="2" max="2" width="8.375" style="28" customWidth="1"/>
    <col min="3" max="3" width="6.5" style="28" bestFit="1" customWidth="1"/>
    <col min="4" max="4" width="12.625" style="28" bestFit="1" customWidth="1"/>
    <col min="5" max="5" width="12.5" style="28" bestFit="1" customWidth="1"/>
    <col min="6" max="7" width="10.75" style="28" bestFit="1" customWidth="1"/>
    <col min="8" max="8" width="14" style="28" customWidth="1"/>
    <col min="9" max="9" width="12.5" style="28" bestFit="1" customWidth="1"/>
    <col min="10" max="11" width="10.75" style="28" bestFit="1" customWidth="1"/>
    <col min="12" max="16384" width="9" style="28"/>
  </cols>
  <sheetData>
    <row r="1" spans="1:21" x14ac:dyDescent="0.35">
      <c r="C1" s="94" t="s">
        <v>223</v>
      </c>
      <c r="D1" s="94" t="str">
        <f ca="1">IF($A$4=1,'辅助列-日期'!$C$2,'辅助列-日期'!$O$2)</f>
        <v>2016-06-08</v>
      </c>
      <c r="E1" s="94" t="str">
        <f ca="1">IF($A$4=1,'辅助列-日期'!$D$2,'辅助列-日期'!$P$2)</f>
        <v>2016-06-12</v>
      </c>
      <c r="F1" s="94"/>
      <c r="G1" s="42" t="s">
        <v>228</v>
      </c>
      <c r="H1" s="96" t="str">
        <f>IF(A4=1,'辅助列-日期'!$A$7,'辅助列-日期'!$A$8)</f>
        <v xml:space="preserve"> 17:30:00</v>
      </c>
      <c r="I1" s="42"/>
    </row>
    <row r="3" spans="1:21" x14ac:dyDescent="0.35">
      <c r="B3" s="108" t="s">
        <v>477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21" x14ac:dyDescent="0.35">
      <c r="A4" s="50">
        <v>1</v>
      </c>
      <c r="B4" s="47" t="s">
        <v>235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6"/>
    </row>
    <row r="5" spans="1:21" x14ac:dyDescent="0.35">
      <c r="B5" s="15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6"/>
    </row>
    <row r="6" spans="1:21" x14ac:dyDescent="0.35">
      <c r="B6" s="17" t="s">
        <v>37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1:21" x14ac:dyDescent="0.35">
      <c r="B7" s="15" t="s">
        <v>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</row>
    <row r="8" spans="1:21" x14ac:dyDescent="0.35">
      <c r="B8" s="47" t="s">
        <v>233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/>
    </row>
    <row r="9" spans="1:21" x14ac:dyDescent="0.35">
      <c r="B9" s="47" t="s">
        <v>234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/>
    </row>
    <row r="10" spans="1:21" x14ac:dyDescent="0.35">
      <c r="B10" s="15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</row>
    <row r="11" spans="1:21" x14ac:dyDescent="0.35">
      <c r="B11" s="15" t="s">
        <v>42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/>
    </row>
    <row r="12" spans="1:21" x14ac:dyDescent="0.35">
      <c r="B12" s="47" t="s">
        <v>232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</row>
    <row r="13" spans="1:21" x14ac:dyDescent="0.35">
      <c r="B13" s="15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6"/>
    </row>
    <row r="14" spans="1:21" x14ac:dyDescent="0.35">
      <c r="B14" s="15" t="s">
        <v>43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</row>
    <row r="15" spans="1:21" x14ac:dyDescent="0.35">
      <c r="B15" s="139" t="s">
        <v>636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</row>
    <row r="16" spans="1:21" x14ac:dyDescent="0.35">
      <c r="B16" s="139" t="s">
        <v>624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6"/>
    </row>
    <row r="17" spans="2:21" x14ac:dyDescent="0.35">
      <c r="B17" s="139" t="s">
        <v>623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6"/>
    </row>
    <row r="18" spans="2:21" x14ac:dyDescent="0.35">
      <c r="B18" s="109" t="s">
        <v>478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6"/>
    </row>
    <row r="19" spans="2:21" x14ac:dyDescent="0.35">
      <c r="B19" s="15" t="s">
        <v>15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6"/>
    </row>
    <row r="20" spans="2:21" x14ac:dyDescent="0.35">
      <c r="B20" s="15" t="s">
        <v>44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</row>
    <row r="21" spans="2:21" x14ac:dyDescent="0.35">
      <c r="B21" s="113" t="s">
        <v>488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6"/>
    </row>
    <row r="22" spans="2:21" x14ac:dyDescent="0.35">
      <c r="B22" s="15" t="s">
        <v>45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6"/>
    </row>
    <row r="23" spans="2:21" x14ac:dyDescent="0.35">
      <c r="B23" s="15" t="s">
        <v>46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6"/>
    </row>
    <row r="24" spans="2:21" x14ac:dyDescent="0.35">
      <c r="B24" s="15" t="s">
        <v>47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6"/>
    </row>
    <row r="25" spans="2:21" x14ac:dyDescent="0.35">
      <c r="B25" s="15" t="s">
        <v>16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6"/>
    </row>
    <row r="26" spans="2:21" x14ac:dyDescent="0.35">
      <c r="B26" s="33" t="s">
        <v>207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</row>
    <row r="27" spans="2:21" x14ac:dyDescent="0.35">
      <c r="B27" s="15" t="s">
        <v>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6"/>
    </row>
    <row r="28" spans="2:21" x14ac:dyDescent="0.35">
      <c r="B28" s="8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5"/>
    </row>
    <row r="29" spans="2:21" x14ac:dyDescent="0.35">
      <c r="B29" s="8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</row>
    <row r="30" spans="2:21" x14ac:dyDescent="0.35">
      <c r="B30" s="8" t="s">
        <v>18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</row>
    <row r="31" spans="2:21" x14ac:dyDescent="0.35">
      <c r="B31" s="8" t="s">
        <v>19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x14ac:dyDescent="0.35">
      <c r="B32" s="45" t="s">
        <v>206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</row>
    <row r="33" spans="2:21" x14ac:dyDescent="0.35">
      <c r="B33" s="8" t="s">
        <v>20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</row>
    <row r="34" spans="2:21" x14ac:dyDescent="0.35">
      <c r="B34" s="8" t="s">
        <v>36</v>
      </c>
      <c r="C34" s="24"/>
      <c r="D34" s="24"/>
      <c r="E34" s="24"/>
      <c r="F34" s="24"/>
      <c r="G34" s="24"/>
      <c r="H34" s="24"/>
      <c r="I34" s="9">
        <f ca="1">I35-90</f>
        <v>42443</v>
      </c>
      <c r="J34" s="44" t="s">
        <v>224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</row>
    <row r="35" spans="2:21" x14ac:dyDescent="0.35">
      <c r="B35" s="8" t="s">
        <v>56</v>
      </c>
      <c r="C35" s="24"/>
      <c r="D35" s="24"/>
      <c r="E35" s="24"/>
      <c r="F35" s="24"/>
      <c r="G35" s="24"/>
      <c r="H35" s="24"/>
      <c r="I35" s="9" t="str">
        <f ca="1">$E$1</f>
        <v>2016-06-12</v>
      </c>
      <c r="J35" s="51" t="str">
        <f>$H$1</f>
        <v xml:space="preserve"> 17:30:00</v>
      </c>
      <c r="K35" s="24" t="s">
        <v>225</v>
      </c>
      <c r="L35" s="24"/>
      <c r="M35" s="24"/>
      <c r="N35" s="24"/>
      <c r="O35" s="24"/>
      <c r="P35" s="24"/>
      <c r="Q35" s="24"/>
      <c r="R35" s="24"/>
      <c r="S35" s="24"/>
      <c r="T35" s="24"/>
      <c r="U35" s="25"/>
    </row>
    <row r="36" spans="2:21" x14ac:dyDescent="0.35">
      <c r="B36" s="45" t="s">
        <v>205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</row>
    <row r="37" spans="2:21" x14ac:dyDescent="0.35">
      <c r="B37" s="8" t="s">
        <v>49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</row>
    <row r="38" spans="2:21" x14ac:dyDescent="0.35">
      <c r="B38" s="80" t="s">
        <v>340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</row>
    <row r="39" spans="2:21" x14ac:dyDescent="0.35">
      <c r="B39" s="8" t="s">
        <v>50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2:21" x14ac:dyDescent="0.35">
      <c r="B40" s="8" t="s">
        <v>51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</row>
    <row r="41" spans="2:21" x14ac:dyDescent="0.35">
      <c r="B41" s="8" t="s">
        <v>17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</row>
    <row r="42" spans="2:21" x14ac:dyDescent="0.35">
      <c r="B42" s="8" t="s">
        <v>18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  <row r="43" spans="2:21" x14ac:dyDescent="0.35">
      <c r="B43" s="8" t="s">
        <v>19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</row>
    <row r="44" spans="2:21" x14ac:dyDescent="0.35">
      <c r="B44" s="8" t="s">
        <v>52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</row>
    <row r="45" spans="2:21" x14ac:dyDescent="0.35">
      <c r="B45" s="8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</row>
    <row r="46" spans="2:21" x14ac:dyDescent="0.35">
      <c r="B46" s="8" t="s">
        <v>36</v>
      </c>
      <c r="C46" s="24"/>
      <c r="D46" s="24"/>
      <c r="E46" s="24"/>
      <c r="F46" s="24"/>
      <c r="G46" s="24"/>
      <c r="H46" s="24"/>
      <c r="I46" s="9">
        <f ca="1">I47-90</f>
        <v>42443</v>
      </c>
      <c r="J46" s="24" t="s">
        <v>70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2:21" x14ac:dyDescent="0.35">
      <c r="B47" s="8" t="s">
        <v>56</v>
      </c>
      <c r="C47" s="24"/>
      <c r="D47" s="24"/>
      <c r="E47" s="24"/>
      <c r="F47" s="24"/>
      <c r="G47" s="24"/>
      <c r="H47" s="24"/>
      <c r="I47" s="9" t="str">
        <f ca="1">$E$1</f>
        <v>2016-06-12</v>
      </c>
      <c r="J47" s="51" t="str">
        <f>$H$1</f>
        <v xml:space="preserve"> 17:30:00</v>
      </c>
      <c r="K47" s="24" t="s">
        <v>225</v>
      </c>
      <c r="L47" s="24"/>
      <c r="M47" s="24"/>
      <c r="N47" s="24"/>
      <c r="O47" s="24"/>
      <c r="P47" s="24"/>
      <c r="Q47" s="24"/>
      <c r="R47" s="24"/>
      <c r="S47" s="24"/>
      <c r="T47" s="24"/>
      <c r="U47" s="25"/>
    </row>
    <row r="48" spans="2:21" x14ac:dyDescent="0.35">
      <c r="B48" s="80" t="s">
        <v>341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</row>
    <row r="49" spans="2:21" x14ac:dyDescent="0.35">
      <c r="B49" s="8" t="s">
        <v>21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</row>
    <row r="50" spans="2:21" x14ac:dyDescent="0.35">
      <c r="B50" s="8" t="s">
        <v>71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</row>
    <row r="51" spans="2:21" x14ac:dyDescent="0.35">
      <c r="B51" s="20" t="s">
        <v>72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</row>
    <row r="52" spans="2:21" x14ac:dyDescent="0.35">
      <c r="B52" s="17" t="s">
        <v>22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9"/>
    </row>
    <row r="53" spans="2:21" x14ac:dyDescent="0.35">
      <c r="B53" s="47" t="s">
        <v>212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</row>
    <row r="54" spans="2:21" x14ac:dyDescent="0.35">
      <c r="B54" s="15" t="s">
        <v>17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</row>
    <row r="55" spans="2:21" x14ac:dyDescent="0.35">
      <c r="B55" s="15" t="s">
        <v>18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</row>
    <row r="56" spans="2:21" x14ac:dyDescent="0.35">
      <c r="B56" s="15" t="s">
        <v>19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</row>
    <row r="57" spans="2:21" x14ac:dyDescent="0.35">
      <c r="B57" s="15" t="s">
        <v>23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6"/>
    </row>
    <row r="58" spans="2:21" x14ac:dyDescent="0.35">
      <c r="B58" s="15" t="s">
        <v>24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6"/>
    </row>
    <row r="59" spans="2:21" x14ac:dyDescent="0.35">
      <c r="B59" s="15" t="s">
        <v>20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</row>
    <row r="60" spans="2:21" x14ac:dyDescent="0.35">
      <c r="B60" s="47" t="s">
        <v>211</v>
      </c>
      <c r="C60" s="14"/>
      <c r="D60" s="14"/>
      <c r="E60" s="14"/>
      <c r="F60" s="14"/>
      <c r="G60" s="23"/>
      <c r="H60" s="5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</row>
    <row r="61" spans="2:21" x14ac:dyDescent="0.35">
      <c r="B61" s="15" t="s">
        <v>56</v>
      </c>
      <c r="C61" s="14"/>
      <c r="D61" s="14"/>
      <c r="E61" s="14"/>
      <c r="F61" s="14"/>
      <c r="G61" s="14"/>
      <c r="H61" s="14"/>
      <c r="I61" s="5" t="str">
        <f ca="1">$E$1</f>
        <v>2016-06-12</v>
      </c>
      <c r="J61" s="52" t="str">
        <f>$H$1</f>
        <v xml:space="preserve"> 17:30:00</v>
      </c>
      <c r="K61" s="14" t="s">
        <v>225</v>
      </c>
      <c r="L61" s="14"/>
      <c r="M61" s="14"/>
      <c r="N61" s="14"/>
      <c r="O61" s="14"/>
      <c r="P61" s="14"/>
      <c r="Q61" s="14"/>
      <c r="R61" s="14"/>
      <c r="S61" s="14"/>
      <c r="T61" s="14"/>
      <c r="U61" s="16"/>
    </row>
    <row r="62" spans="2:21" x14ac:dyDescent="0.35">
      <c r="B62" s="15" t="s">
        <v>21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</row>
    <row r="63" spans="2:21" x14ac:dyDescent="0.35">
      <c r="B63" s="48" t="s">
        <v>216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</row>
    <row r="64" spans="2:21" x14ac:dyDescent="0.35">
      <c r="B64" s="17" t="s">
        <v>22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</row>
    <row r="65" spans="2:21" x14ac:dyDescent="0.35">
      <c r="B65" s="15" t="s">
        <v>64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6"/>
    </row>
    <row r="66" spans="2:21" x14ac:dyDescent="0.35">
      <c r="B66" s="15" t="s">
        <v>17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6"/>
    </row>
    <row r="67" spans="2:21" x14ac:dyDescent="0.35">
      <c r="B67" s="15" t="s">
        <v>18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6"/>
    </row>
    <row r="68" spans="2:21" x14ac:dyDescent="0.35">
      <c r="B68" s="15" t="s">
        <v>19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</row>
    <row r="69" spans="2:21" x14ac:dyDescent="0.35">
      <c r="B69" s="15" t="s">
        <v>23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6"/>
    </row>
    <row r="70" spans="2:21" x14ac:dyDescent="0.35">
      <c r="B70" s="15" t="s">
        <v>24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6"/>
    </row>
    <row r="71" spans="2:21" x14ac:dyDescent="0.35">
      <c r="B71" s="15" t="s">
        <v>20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6"/>
    </row>
    <row r="72" spans="2:21" x14ac:dyDescent="0.35">
      <c r="B72" s="47" t="s">
        <v>213</v>
      </c>
      <c r="C72" s="14"/>
      <c r="D72" s="14"/>
      <c r="E72" s="14"/>
      <c r="F72" s="14"/>
      <c r="G72" s="23"/>
      <c r="H72" s="5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6"/>
    </row>
    <row r="73" spans="2:21" x14ac:dyDescent="0.35">
      <c r="B73" s="15" t="s">
        <v>56</v>
      </c>
      <c r="C73" s="14"/>
      <c r="D73" s="14"/>
      <c r="E73" s="14"/>
      <c r="F73" s="14"/>
      <c r="G73" s="14"/>
      <c r="H73" s="14"/>
      <c r="I73" s="5" t="str">
        <f ca="1">$E$1</f>
        <v>2016-06-12</v>
      </c>
      <c r="J73" s="52" t="str">
        <f>$H$1</f>
        <v xml:space="preserve"> 17:30:00</v>
      </c>
      <c r="K73" s="14" t="s">
        <v>225</v>
      </c>
      <c r="L73" s="14"/>
      <c r="M73" s="14"/>
      <c r="N73" s="14"/>
      <c r="O73" s="14"/>
      <c r="P73" s="14"/>
      <c r="Q73" s="14"/>
      <c r="R73" s="14"/>
      <c r="S73" s="14"/>
      <c r="T73" s="14"/>
      <c r="U73" s="16"/>
    </row>
    <row r="74" spans="2:21" x14ac:dyDescent="0.35">
      <c r="B74" s="15" t="s">
        <v>21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</row>
    <row r="75" spans="2:21" x14ac:dyDescent="0.35">
      <c r="B75" s="20" t="s">
        <v>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2"/>
    </row>
    <row r="76" spans="2:21" x14ac:dyDescent="0.35">
      <c r="B76" s="17" t="s">
        <v>22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9"/>
    </row>
    <row r="77" spans="2:21" x14ac:dyDescent="0.35">
      <c r="B77" s="15" t="s">
        <v>53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6"/>
    </row>
    <row r="78" spans="2:21" x14ac:dyDescent="0.35">
      <c r="B78" s="15" t="s">
        <v>17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6"/>
    </row>
    <row r="79" spans="2:21" x14ac:dyDescent="0.35">
      <c r="B79" s="15" t="s">
        <v>18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6"/>
    </row>
    <row r="80" spans="2:21" x14ac:dyDescent="0.35">
      <c r="B80" s="15" t="s">
        <v>19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</row>
    <row r="81" spans="2:21" x14ac:dyDescent="0.35">
      <c r="B81" s="15" t="s">
        <v>23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6"/>
    </row>
    <row r="82" spans="2:21" x14ac:dyDescent="0.35">
      <c r="B82" s="15" t="s">
        <v>24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/>
    </row>
    <row r="83" spans="2:21" x14ac:dyDescent="0.35">
      <c r="B83" s="15" t="s">
        <v>20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6"/>
    </row>
    <row r="84" spans="2:21" x14ac:dyDescent="0.35">
      <c r="B84" s="15" t="s">
        <v>57</v>
      </c>
      <c r="C84" s="14"/>
      <c r="D84" s="14"/>
      <c r="E84" s="14"/>
      <c r="F84" s="14"/>
      <c r="G84" s="23"/>
      <c r="H84" s="5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/>
    </row>
    <row r="85" spans="2:21" x14ac:dyDescent="0.35">
      <c r="B85" s="15" t="s">
        <v>56</v>
      </c>
      <c r="C85" s="14"/>
      <c r="D85" s="14"/>
      <c r="E85" s="14"/>
      <c r="F85" s="14"/>
      <c r="G85" s="14"/>
      <c r="H85" s="14"/>
      <c r="I85" s="5" t="str">
        <f ca="1">$E$1</f>
        <v>2016-06-12</v>
      </c>
      <c r="J85" s="52" t="str">
        <f>$H$1</f>
        <v xml:space="preserve"> 17:30:00</v>
      </c>
      <c r="K85" s="14" t="s">
        <v>225</v>
      </c>
      <c r="L85" s="14"/>
      <c r="M85" s="14"/>
      <c r="N85" s="14"/>
      <c r="O85" s="14"/>
      <c r="P85" s="14"/>
      <c r="Q85" s="14"/>
      <c r="R85" s="14"/>
      <c r="S85" s="14"/>
      <c r="T85" s="14"/>
      <c r="U85" s="16"/>
    </row>
    <row r="86" spans="2:21" x14ac:dyDescent="0.35">
      <c r="B86" s="15" t="s">
        <v>21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</row>
    <row r="87" spans="2:21" x14ac:dyDescent="0.35">
      <c r="B87" s="20" t="s">
        <v>74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2"/>
    </row>
    <row r="88" spans="2:21" x14ac:dyDescent="0.35">
      <c r="B88" s="15" t="s">
        <v>75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6"/>
    </row>
    <row r="89" spans="2:21" x14ac:dyDescent="0.35">
      <c r="B89" s="47" t="s">
        <v>238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6"/>
    </row>
    <row r="90" spans="2:21" x14ac:dyDescent="0.35">
      <c r="B90" s="47" t="s">
        <v>239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6"/>
    </row>
    <row r="91" spans="2:21" x14ac:dyDescent="0.35">
      <c r="B91" s="15" t="s">
        <v>76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6"/>
    </row>
    <row r="92" spans="2:21" x14ac:dyDescent="0.35">
      <c r="B92" s="15" t="s">
        <v>77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</row>
    <row r="93" spans="2:21" x14ac:dyDescent="0.35">
      <c r="B93" s="17" t="s">
        <v>54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</row>
    <row r="94" spans="2:21" x14ac:dyDescent="0.35">
      <c r="B94" s="15" t="s">
        <v>17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6"/>
    </row>
    <row r="95" spans="2:21" x14ac:dyDescent="0.35">
      <c r="B95" s="15" t="s">
        <v>18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6"/>
    </row>
    <row r="96" spans="2:21" x14ac:dyDescent="0.35">
      <c r="B96" s="15" t="s">
        <v>19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6"/>
    </row>
    <row r="97" spans="2:21" x14ac:dyDescent="0.35">
      <c r="B97" s="15" t="s">
        <v>55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6"/>
    </row>
    <row r="98" spans="2:21" x14ac:dyDescent="0.35">
      <c r="B98" s="15" t="s">
        <v>20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</row>
    <row r="99" spans="2:21" x14ac:dyDescent="0.35">
      <c r="B99" s="15" t="s">
        <v>78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6"/>
    </row>
    <row r="100" spans="2:21" x14ac:dyDescent="0.35">
      <c r="B100" s="8" t="s">
        <v>59</v>
      </c>
      <c r="C100" s="24"/>
      <c r="D100" s="24"/>
      <c r="E100" s="24"/>
      <c r="F100" s="24"/>
      <c r="G100" s="24"/>
      <c r="H100" s="24"/>
      <c r="I100" s="9">
        <f ca="1">I101-90</f>
        <v>42443</v>
      </c>
      <c r="J100" s="24" t="s">
        <v>70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</row>
    <row r="101" spans="2:21" x14ac:dyDescent="0.35">
      <c r="B101" s="15" t="s">
        <v>56</v>
      </c>
      <c r="C101" s="14"/>
      <c r="D101" s="14"/>
      <c r="E101" s="14"/>
      <c r="F101" s="14"/>
      <c r="G101" s="14"/>
      <c r="H101" s="14"/>
      <c r="I101" s="5" t="str">
        <f ca="1">$E$1</f>
        <v>2016-06-12</v>
      </c>
      <c r="J101" s="53" t="str">
        <f>$H$1</f>
        <v xml:space="preserve"> 17:30:00</v>
      </c>
      <c r="K101" s="14" t="s">
        <v>225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6"/>
    </row>
    <row r="102" spans="2:21" x14ac:dyDescent="0.35">
      <c r="B102" s="15" t="s">
        <v>21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6"/>
    </row>
    <row r="103" spans="2:21" x14ac:dyDescent="0.35">
      <c r="B103" s="20" t="s">
        <v>79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2"/>
    </row>
    <row r="104" spans="2:21" x14ac:dyDescent="0.35">
      <c r="B104" s="17" t="s">
        <v>80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9"/>
    </row>
    <row r="105" spans="2:21" x14ac:dyDescent="0.35">
      <c r="B105" s="8" t="s">
        <v>63</v>
      </c>
      <c r="C105" s="24"/>
      <c r="D105" s="24"/>
      <c r="E105" s="24"/>
      <c r="F105" s="24"/>
      <c r="G105" s="24"/>
      <c r="H105" s="24"/>
      <c r="I105" s="9">
        <f ca="1">I106-90</f>
        <v>42443</v>
      </c>
      <c r="J105" s="24" t="s">
        <v>69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</row>
    <row r="106" spans="2:21" x14ac:dyDescent="0.35">
      <c r="B106" s="32" t="s">
        <v>62</v>
      </c>
      <c r="C106" s="24"/>
      <c r="D106" s="24"/>
      <c r="E106" s="24"/>
      <c r="F106" s="24"/>
      <c r="G106" s="24"/>
      <c r="H106" s="24"/>
      <c r="I106" s="9" t="str">
        <f ca="1">$E$1</f>
        <v>2016-06-12</v>
      </c>
      <c r="J106" s="51" t="str">
        <f>$H$1</f>
        <v xml:space="preserve"> 17:30:00</v>
      </c>
      <c r="K106" s="24" t="s">
        <v>226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5"/>
    </row>
    <row r="107" spans="2:21" x14ac:dyDescent="0.35">
      <c r="B107" s="20" t="s">
        <v>58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2"/>
    </row>
    <row r="108" spans="2:21" x14ac:dyDescent="0.35">
      <c r="B108" s="47" t="s">
        <v>215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6"/>
    </row>
    <row r="109" spans="2:21" x14ac:dyDescent="0.35">
      <c r="B109" s="46" t="s">
        <v>214</v>
      </c>
      <c r="C109" s="24"/>
      <c r="D109" s="24"/>
      <c r="E109" s="24"/>
      <c r="F109" s="24"/>
      <c r="G109" s="24"/>
      <c r="H109" s="24"/>
      <c r="I109" s="9" t="str">
        <f ca="1">$D$1</f>
        <v>2016-06-08</v>
      </c>
      <c r="J109" s="54" t="str">
        <f>$H$1</f>
        <v xml:space="preserve"> 17:30:00</v>
      </c>
      <c r="K109" s="24" t="s">
        <v>227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5"/>
    </row>
    <row r="110" spans="2:21" x14ac:dyDescent="0.35">
      <c r="B110" s="65" t="s">
        <v>265</v>
      </c>
      <c r="C110" s="24"/>
      <c r="D110" s="24"/>
      <c r="E110" s="24"/>
      <c r="F110" s="24"/>
      <c r="G110" s="24"/>
      <c r="H110" s="24"/>
      <c r="I110" s="9" t="str">
        <f ca="1">$E$1</f>
        <v>2016-06-12</v>
      </c>
      <c r="J110" s="54" t="str">
        <f>$H$1</f>
        <v xml:space="preserve"> 17:30:00</v>
      </c>
      <c r="K110" s="24" t="s">
        <v>225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5"/>
    </row>
    <row r="111" spans="2:21" x14ac:dyDescent="0.35">
      <c r="B111" s="47" t="s">
        <v>218</v>
      </c>
      <c r="C111" s="24"/>
      <c r="D111" s="24"/>
      <c r="E111" s="24"/>
      <c r="F111" s="24"/>
      <c r="G111" s="24"/>
      <c r="H111" s="24"/>
      <c r="I111" s="9"/>
      <c r="J111" s="4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</row>
    <row r="112" spans="2:21" x14ac:dyDescent="0.35">
      <c r="B112" s="47" t="s">
        <v>236</v>
      </c>
      <c r="C112" s="24"/>
      <c r="D112" s="24"/>
      <c r="E112" s="24"/>
      <c r="F112" s="24"/>
      <c r="G112" s="24"/>
      <c r="H112" s="24"/>
      <c r="I112" s="9"/>
      <c r="J112" s="4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</row>
    <row r="113" spans="2:21" x14ac:dyDescent="0.35">
      <c r="B113" s="49" t="s">
        <v>220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0"/>
    </row>
  </sheetData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List Box 1">
              <controlPr defaultSize="0" autoLine="0" autoPict="0">
                <anchor moveWithCells="1">
                  <from>
                    <xdr:col>0</xdr:col>
                    <xdr:colOff>38100</xdr:colOff>
                    <xdr:row>0</xdr:row>
                    <xdr:rowOff>19050</xdr:rowOff>
                  </from>
                  <to>
                    <xdr:col>0</xdr:col>
                    <xdr:colOff>666750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U113"/>
  <sheetViews>
    <sheetView showGridLines="0" zoomScale="70" zoomScaleNormal="70" workbookViewId="0">
      <selection activeCell="B3" sqref="B3:P113"/>
    </sheetView>
  </sheetViews>
  <sheetFormatPr defaultColWidth="9" defaultRowHeight="16.5" x14ac:dyDescent="0.35"/>
  <cols>
    <col min="1" max="1" width="9" style="28"/>
    <col min="2" max="2" width="8.375" style="28" customWidth="1"/>
    <col min="3" max="3" width="6.5" style="28" bestFit="1" customWidth="1"/>
    <col min="4" max="4" width="12.625" style="28" bestFit="1" customWidth="1"/>
    <col min="5" max="5" width="12.5" style="28" bestFit="1" customWidth="1"/>
    <col min="6" max="7" width="10.75" style="28" bestFit="1" customWidth="1"/>
    <col min="8" max="8" width="14" style="28" customWidth="1"/>
    <col min="9" max="9" width="12.5" style="28" bestFit="1" customWidth="1"/>
    <col min="10" max="11" width="10.75" style="28" bestFit="1" customWidth="1"/>
    <col min="12" max="16384" width="9" style="28"/>
  </cols>
  <sheetData>
    <row r="1" spans="1:21" x14ac:dyDescent="0.35">
      <c r="C1" s="94" t="s">
        <v>223</v>
      </c>
      <c r="D1" s="94" t="str">
        <f ca="1">IF($A$4=1,'辅助列-日期'!$C$2,'辅助列-日期'!$O$2)</f>
        <v>2016-06-08</v>
      </c>
      <c r="E1" s="94" t="str">
        <f ca="1">IF($A$4=1,'辅助列-日期'!$D$2,'辅助列-日期'!$P$2)</f>
        <v>2016-06-12</v>
      </c>
      <c r="F1" s="94"/>
      <c r="G1" s="42" t="s">
        <v>228</v>
      </c>
      <c r="H1" s="96" t="str">
        <f>IF(A4=1,'辅助列-日期'!$A$7,'辅助列-日期'!$A$8)</f>
        <v xml:space="preserve"> 17:30:00</v>
      </c>
      <c r="I1" s="42"/>
    </row>
    <row r="3" spans="1:21" x14ac:dyDescent="0.35">
      <c r="B3" s="108" t="s">
        <v>475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</row>
    <row r="4" spans="1:21" x14ac:dyDescent="0.35">
      <c r="A4" s="50">
        <v>1</v>
      </c>
      <c r="B4" s="47" t="s">
        <v>271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6"/>
    </row>
    <row r="5" spans="1:21" x14ac:dyDescent="0.35">
      <c r="B5" s="15" t="s">
        <v>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6"/>
    </row>
    <row r="6" spans="1:21" x14ac:dyDescent="0.35">
      <c r="B6" s="17" t="s">
        <v>37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1:21" x14ac:dyDescent="0.35">
      <c r="B7" s="15" t="s">
        <v>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6"/>
    </row>
    <row r="8" spans="1:21" x14ac:dyDescent="0.35">
      <c r="B8" s="47" t="s">
        <v>244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6"/>
    </row>
    <row r="9" spans="1:21" x14ac:dyDescent="0.35">
      <c r="B9" s="47" t="s">
        <v>245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6"/>
    </row>
    <row r="10" spans="1:21" x14ac:dyDescent="0.35">
      <c r="B10" s="15" t="s">
        <v>41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6"/>
    </row>
    <row r="11" spans="1:21" x14ac:dyDescent="0.35">
      <c r="B11" s="15" t="s">
        <v>42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6"/>
    </row>
    <row r="12" spans="1:21" x14ac:dyDescent="0.35">
      <c r="B12" s="47" t="s">
        <v>246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6"/>
    </row>
    <row r="13" spans="1:21" x14ac:dyDescent="0.35">
      <c r="B13" s="15" t="s">
        <v>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6"/>
    </row>
    <row r="14" spans="1:21" x14ac:dyDescent="0.35">
      <c r="B14" s="15" t="s">
        <v>43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6"/>
    </row>
    <row r="15" spans="1:21" x14ac:dyDescent="0.35">
      <c r="B15" s="81" t="s">
        <v>344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</row>
    <row r="16" spans="1:21" x14ac:dyDescent="0.35">
      <c r="B16" s="139" t="s">
        <v>624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6"/>
    </row>
    <row r="17" spans="2:21" x14ac:dyDescent="0.35">
      <c r="B17" s="139" t="s">
        <v>625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6"/>
    </row>
    <row r="18" spans="2:21" x14ac:dyDescent="0.35">
      <c r="B18" s="109" t="s">
        <v>478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6"/>
    </row>
    <row r="19" spans="2:21" x14ac:dyDescent="0.35">
      <c r="B19" s="15" t="s">
        <v>15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6"/>
    </row>
    <row r="20" spans="2:21" x14ac:dyDescent="0.35">
      <c r="B20" s="15" t="s">
        <v>44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6"/>
    </row>
    <row r="21" spans="2:21" x14ac:dyDescent="0.35">
      <c r="B21" s="113" t="s">
        <v>488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6"/>
    </row>
    <row r="22" spans="2:21" x14ac:dyDescent="0.35">
      <c r="B22" s="15" t="s">
        <v>45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6"/>
    </row>
    <row r="23" spans="2:21" x14ac:dyDescent="0.35">
      <c r="B23" s="15" t="s">
        <v>46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6"/>
    </row>
    <row r="24" spans="2:21" x14ac:dyDescent="0.35">
      <c r="B24" s="15" t="s">
        <v>47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6"/>
    </row>
    <row r="25" spans="2:21" x14ac:dyDescent="0.35">
      <c r="B25" s="15" t="s">
        <v>16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6"/>
    </row>
    <row r="26" spans="2:21" x14ac:dyDescent="0.35">
      <c r="B26" s="33" t="s">
        <v>207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9"/>
    </row>
    <row r="27" spans="2:21" x14ac:dyDescent="0.35">
      <c r="B27" s="15" t="s">
        <v>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6"/>
    </row>
    <row r="28" spans="2:21" x14ac:dyDescent="0.35">
      <c r="B28" s="8" t="s">
        <v>48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5"/>
    </row>
    <row r="29" spans="2:21" x14ac:dyDescent="0.35">
      <c r="B29" s="8" t="s">
        <v>17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</row>
    <row r="30" spans="2:21" x14ac:dyDescent="0.35">
      <c r="B30" s="8" t="s">
        <v>18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</row>
    <row r="31" spans="2:21" x14ac:dyDescent="0.35">
      <c r="B31" s="8" t="s">
        <v>19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x14ac:dyDescent="0.35">
      <c r="B32" s="45" t="s">
        <v>206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</row>
    <row r="33" spans="2:21" x14ac:dyDescent="0.35">
      <c r="B33" s="8" t="s">
        <v>20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</row>
    <row r="34" spans="2:21" x14ac:dyDescent="0.35">
      <c r="B34" s="8" t="s">
        <v>36</v>
      </c>
      <c r="C34" s="24"/>
      <c r="D34" s="24"/>
      <c r="E34" s="24"/>
      <c r="F34" s="24"/>
      <c r="G34" s="24"/>
      <c r="H34" s="24"/>
      <c r="I34" s="9">
        <f ca="1">I35-90</f>
        <v>42443</v>
      </c>
      <c r="J34" s="44" t="s">
        <v>224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</row>
    <row r="35" spans="2:21" x14ac:dyDescent="0.35">
      <c r="B35" s="8" t="s">
        <v>56</v>
      </c>
      <c r="C35" s="24"/>
      <c r="D35" s="24"/>
      <c r="E35" s="24"/>
      <c r="F35" s="24"/>
      <c r="G35" s="24"/>
      <c r="H35" s="24"/>
      <c r="I35" s="9" t="str">
        <f ca="1">$E$1</f>
        <v>2016-06-12</v>
      </c>
      <c r="J35" s="51" t="str">
        <f>$H$1</f>
        <v xml:space="preserve"> 17:30:00</v>
      </c>
      <c r="K35" s="24" t="s">
        <v>225</v>
      </c>
      <c r="L35" s="24"/>
      <c r="M35" s="24"/>
      <c r="N35" s="24"/>
      <c r="O35" s="24"/>
      <c r="P35" s="24"/>
      <c r="Q35" s="24"/>
      <c r="R35" s="24"/>
      <c r="S35" s="24"/>
      <c r="T35" s="24"/>
      <c r="U35" s="25"/>
    </row>
    <row r="36" spans="2:21" x14ac:dyDescent="0.35">
      <c r="B36" s="45" t="s">
        <v>205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</row>
    <row r="37" spans="2:21" x14ac:dyDescent="0.35">
      <c r="B37" s="8" t="s">
        <v>49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</row>
    <row r="38" spans="2:21" x14ac:dyDescent="0.35">
      <c r="B38" s="80" t="s">
        <v>340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</row>
    <row r="39" spans="2:21" x14ac:dyDescent="0.35">
      <c r="B39" s="8" t="s">
        <v>50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2:21" x14ac:dyDescent="0.35">
      <c r="B40" s="8" t="s">
        <v>51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</row>
    <row r="41" spans="2:21" x14ac:dyDescent="0.35">
      <c r="B41" s="8" t="s">
        <v>17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</row>
    <row r="42" spans="2:21" x14ac:dyDescent="0.35">
      <c r="B42" s="8" t="s">
        <v>18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  <row r="43" spans="2:21" x14ac:dyDescent="0.35">
      <c r="B43" s="8" t="s">
        <v>19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</row>
    <row r="44" spans="2:21" x14ac:dyDescent="0.35">
      <c r="B44" s="8" t="s">
        <v>52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</row>
    <row r="45" spans="2:21" x14ac:dyDescent="0.35">
      <c r="B45" s="8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</row>
    <row r="46" spans="2:21" x14ac:dyDescent="0.35">
      <c r="B46" s="8" t="s">
        <v>36</v>
      </c>
      <c r="C46" s="24"/>
      <c r="D46" s="24"/>
      <c r="E46" s="24"/>
      <c r="F46" s="24"/>
      <c r="G46" s="24"/>
      <c r="H46" s="24"/>
      <c r="I46" s="9">
        <f ca="1">I47-90</f>
        <v>42443</v>
      </c>
      <c r="J46" s="24" t="s">
        <v>70</v>
      </c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2:21" x14ac:dyDescent="0.35">
      <c r="B47" s="8" t="s">
        <v>56</v>
      </c>
      <c r="C47" s="24"/>
      <c r="D47" s="24"/>
      <c r="E47" s="24"/>
      <c r="F47" s="24"/>
      <c r="G47" s="24"/>
      <c r="H47" s="24"/>
      <c r="I47" s="9" t="str">
        <f ca="1">$E$1</f>
        <v>2016-06-12</v>
      </c>
      <c r="J47" s="51" t="str">
        <f>$H$1</f>
        <v xml:space="preserve"> 17:30:00</v>
      </c>
      <c r="K47" s="24" t="s">
        <v>225</v>
      </c>
      <c r="L47" s="24"/>
      <c r="M47" s="24"/>
      <c r="N47" s="24"/>
      <c r="O47" s="24"/>
      <c r="P47" s="24"/>
      <c r="Q47" s="24"/>
      <c r="R47" s="24"/>
      <c r="S47" s="24"/>
      <c r="T47" s="24"/>
      <c r="U47" s="25"/>
    </row>
    <row r="48" spans="2:21" x14ac:dyDescent="0.35">
      <c r="B48" s="80" t="s">
        <v>341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</row>
    <row r="49" spans="2:21" x14ac:dyDescent="0.35">
      <c r="B49" s="8" t="s">
        <v>21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</row>
    <row r="50" spans="2:21" x14ac:dyDescent="0.35">
      <c r="B50" s="8" t="s">
        <v>71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</row>
    <row r="51" spans="2:21" x14ac:dyDescent="0.35">
      <c r="B51" s="20" t="s">
        <v>72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2"/>
    </row>
    <row r="52" spans="2:21" x14ac:dyDescent="0.35">
      <c r="B52" s="17" t="s">
        <v>22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9"/>
    </row>
    <row r="53" spans="2:21" x14ac:dyDescent="0.35">
      <c r="B53" s="47" t="s">
        <v>212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</row>
    <row r="54" spans="2:21" x14ac:dyDescent="0.35">
      <c r="B54" s="15" t="s">
        <v>17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</row>
    <row r="55" spans="2:21" x14ac:dyDescent="0.35">
      <c r="B55" s="15" t="s">
        <v>18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</row>
    <row r="56" spans="2:21" x14ac:dyDescent="0.35">
      <c r="B56" s="15" t="s">
        <v>19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</row>
    <row r="57" spans="2:21" x14ac:dyDescent="0.35">
      <c r="B57" s="15" t="s">
        <v>23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6"/>
    </row>
    <row r="58" spans="2:21" x14ac:dyDescent="0.35">
      <c r="B58" s="15" t="s">
        <v>24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6"/>
    </row>
    <row r="59" spans="2:21" x14ac:dyDescent="0.35">
      <c r="B59" s="15" t="s">
        <v>20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6"/>
    </row>
    <row r="60" spans="2:21" x14ac:dyDescent="0.35">
      <c r="B60" s="47" t="s">
        <v>211</v>
      </c>
      <c r="C60" s="14"/>
      <c r="D60" s="14"/>
      <c r="E60" s="14"/>
      <c r="F60" s="14"/>
      <c r="G60" s="23"/>
      <c r="H60" s="5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6"/>
    </row>
    <row r="61" spans="2:21" x14ac:dyDescent="0.35">
      <c r="B61" s="15" t="s">
        <v>56</v>
      </c>
      <c r="C61" s="14"/>
      <c r="D61" s="14"/>
      <c r="E61" s="14"/>
      <c r="F61" s="14"/>
      <c r="G61" s="14"/>
      <c r="H61" s="14"/>
      <c r="I61" s="5" t="str">
        <f ca="1">$E$1</f>
        <v>2016-06-12</v>
      </c>
      <c r="J61" s="52" t="str">
        <f>$H$1</f>
        <v xml:space="preserve"> 17:30:00</v>
      </c>
      <c r="K61" s="14" t="s">
        <v>225</v>
      </c>
      <c r="L61" s="14"/>
      <c r="M61" s="14"/>
      <c r="N61" s="14"/>
      <c r="O61" s="14"/>
      <c r="P61" s="14"/>
      <c r="Q61" s="14"/>
      <c r="R61" s="14"/>
      <c r="S61" s="14"/>
      <c r="T61" s="14"/>
      <c r="U61" s="16"/>
    </row>
    <row r="62" spans="2:21" x14ac:dyDescent="0.35">
      <c r="B62" s="15" t="s">
        <v>21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6"/>
    </row>
    <row r="63" spans="2:21" x14ac:dyDescent="0.35">
      <c r="B63" s="48" t="s">
        <v>216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2"/>
    </row>
    <row r="64" spans="2:21" x14ac:dyDescent="0.35">
      <c r="B64" s="17" t="s">
        <v>22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</row>
    <row r="65" spans="2:21" x14ac:dyDescent="0.35">
      <c r="B65" s="15" t="s">
        <v>64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6"/>
    </row>
    <row r="66" spans="2:21" x14ac:dyDescent="0.35">
      <c r="B66" s="15" t="s">
        <v>17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6"/>
    </row>
    <row r="67" spans="2:21" x14ac:dyDescent="0.35">
      <c r="B67" s="15" t="s">
        <v>18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6"/>
    </row>
    <row r="68" spans="2:21" x14ac:dyDescent="0.35">
      <c r="B68" s="15" t="s">
        <v>19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6"/>
    </row>
    <row r="69" spans="2:21" x14ac:dyDescent="0.35">
      <c r="B69" s="15" t="s">
        <v>23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6"/>
    </row>
    <row r="70" spans="2:21" x14ac:dyDescent="0.35">
      <c r="B70" s="15" t="s">
        <v>24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6"/>
    </row>
    <row r="71" spans="2:21" x14ac:dyDescent="0.35">
      <c r="B71" s="15" t="s">
        <v>20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6"/>
    </row>
    <row r="72" spans="2:21" x14ac:dyDescent="0.35">
      <c r="B72" s="47" t="s">
        <v>213</v>
      </c>
      <c r="C72" s="14"/>
      <c r="D72" s="14"/>
      <c r="E72" s="14"/>
      <c r="F72" s="14"/>
      <c r="G72" s="23"/>
      <c r="H72" s="5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6"/>
    </row>
    <row r="73" spans="2:21" x14ac:dyDescent="0.35">
      <c r="B73" s="15" t="s">
        <v>56</v>
      </c>
      <c r="C73" s="14"/>
      <c r="D73" s="14"/>
      <c r="E73" s="14"/>
      <c r="F73" s="14"/>
      <c r="G73" s="14"/>
      <c r="H73" s="14"/>
      <c r="I73" s="5" t="str">
        <f ca="1">$E$1</f>
        <v>2016-06-12</v>
      </c>
      <c r="J73" s="52" t="str">
        <f>$H$1</f>
        <v xml:space="preserve"> 17:30:00</v>
      </c>
      <c r="K73" s="14" t="s">
        <v>225</v>
      </c>
      <c r="L73" s="14"/>
      <c r="M73" s="14"/>
      <c r="N73" s="14"/>
      <c r="O73" s="14"/>
      <c r="P73" s="14"/>
      <c r="Q73" s="14"/>
      <c r="R73" s="14"/>
      <c r="S73" s="14"/>
      <c r="T73" s="14"/>
      <c r="U73" s="16"/>
    </row>
    <row r="74" spans="2:21" x14ac:dyDescent="0.35">
      <c r="B74" s="15" t="s">
        <v>21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6"/>
    </row>
    <row r="75" spans="2:21" x14ac:dyDescent="0.35">
      <c r="B75" s="20" t="s">
        <v>73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2"/>
    </row>
    <row r="76" spans="2:21" x14ac:dyDescent="0.35">
      <c r="B76" s="17" t="s">
        <v>22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9"/>
    </row>
    <row r="77" spans="2:21" x14ac:dyDescent="0.35">
      <c r="B77" s="15" t="s">
        <v>53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6"/>
    </row>
    <row r="78" spans="2:21" x14ac:dyDescent="0.35">
      <c r="B78" s="15" t="s">
        <v>17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6"/>
    </row>
    <row r="79" spans="2:21" x14ac:dyDescent="0.35">
      <c r="B79" s="15" t="s">
        <v>18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6"/>
    </row>
    <row r="80" spans="2:21" x14ac:dyDescent="0.35">
      <c r="B80" s="15" t="s">
        <v>19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6"/>
    </row>
    <row r="81" spans="2:21" x14ac:dyDescent="0.35">
      <c r="B81" s="15" t="s">
        <v>23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6"/>
    </row>
    <row r="82" spans="2:21" x14ac:dyDescent="0.35">
      <c r="B82" s="15" t="s">
        <v>24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6"/>
    </row>
    <row r="83" spans="2:21" x14ac:dyDescent="0.35">
      <c r="B83" s="15" t="s">
        <v>20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6"/>
    </row>
    <row r="84" spans="2:21" x14ac:dyDescent="0.35">
      <c r="B84" s="15" t="s">
        <v>57</v>
      </c>
      <c r="C84" s="14"/>
      <c r="D84" s="14"/>
      <c r="E84" s="14"/>
      <c r="F84" s="14"/>
      <c r="G84" s="23"/>
      <c r="H84" s="5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6"/>
    </row>
    <row r="85" spans="2:21" x14ac:dyDescent="0.35">
      <c r="B85" s="15" t="s">
        <v>56</v>
      </c>
      <c r="C85" s="14"/>
      <c r="D85" s="14"/>
      <c r="E85" s="14"/>
      <c r="F85" s="14"/>
      <c r="G85" s="14"/>
      <c r="H85" s="14"/>
      <c r="I85" s="5" t="str">
        <f ca="1">$E$1</f>
        <v>2016-06-12</v>
      </c>
      <c r="J85" s="52" t="str">
        <f>$H$1</f>
        <v xml:space="preserve"> 17:30:00</v>
      </c>
      <c r="K85" s="14" t="s">
        <v>225</v>
      </c>
      <c r="L85" s="14"/>
      <c r="M85" s="14"/>
      <c r="N85" s="14"/>
      <c r="O85" s="14"/>
      <c r="P85" s="14"/>
      <c r="Q85" s="14"/>
      <c r="R85" s="14"/>
      <c r="S85" s="14"/>
      <c r="T85" s="14"/>
      <c r="U85" s="16"/>
    </row>
    <row r="86" spans="2:21" x14ac:dyDescent="0.35">
      <c r="B86" s="15" t="s">
        <v>21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6"/>
    </row>
    <row r="87" spans="2:21" x14ac:dyDescent="0.35">
      <c r="B87" s="20" t="s">
        <v>74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2"/>
    </row>
    <row r="88" spans="2:21" x14ac:dyDescent="0.35">
      <c r="B88" s="15" t="s">
        <v>75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6"/>
    </row>
    <row r="89" spans="2:21" x14ac:dyDescent="0.35">
      <c r="B89" s="47" t="s">
        <v>238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6"/>
    </row>
    <row r="90" spans="2:21" x14ac:dyDescent="0.35">
      <c r="B90" s="47" t="s">
        <v>239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6"/>
    </row>
    <row r="91" spans="2:21" x14ac:dyDescent="0.35">
      <c r="B91" s="15" t="s">
        <v>76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6"/>
    </row>
    <row r="92" spans="2:21" x14ac:dyDescent="0.35">
      <c r="B92" s="15" t="s">
        <v>77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6"/>
    </row>
    <row r="93" spans="2:21" x14ac:dyDescent="0.35">
      <c r="B93" s="17" t="s">
        <v>54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9"/>
    </row>
    <row r="94" spans="2:21" x14ac:dyDescent="0.35">
      <c r="B94" s="15" t="s">
        <v>17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6"/>
    </row>
    <row r="95" spans="2:21" x14ac:dyDescent="0.35">
      <c r="B95" s="15" t="s">
        <v>18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6"/>
    </row>
    <row r="96" spans="2:21" x14ac:dyDescent="0.35">
      <c r="B96" s="15" t="s">
        <v>19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6"/>
    </row>
    <row r="97" spans="2:21" x14ac:dyDescent="0.35">
      <c r="B97" s="15" t="s">
        <v>55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6"/>
    </row>
    <row r="98" spans="2:21" x14ac:dyDescent="0.35">
      <c r="B98" s="15" t="s">
        <v>20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6"/>
    </row>
    <row r="99" spans="2:21" x14ac:dyDescent="0.35">
      <c r="B99" s="15" t="s">
        <v>78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6"/>
    </row>
    <row r="100" spans="2:21" x14ac:dyDescent="0.35">
      <c r="B100" s="8" t="s">
        <v>59</v>
      </c>
      <c r="C100" s="24"/>
      <c r="D100" s="24"/>
      <c r="E100" s="24"/>
      <c r="F100" s="24"/>
      <c r="G100" s="24"/>
      <c r="H100" s="24"/>
      <c r="I100" s="9">
        <f ca="1">I101-90</f>
        <v>42443</v>
      </c>
      <c r="J100" s="24" t="s">
        <v>70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</row>
    <row r="101" spans="2:21" x14ac:dyDescent="0.35">
      <c r="B101" s="15" t="s">
        <v>56</v>
      </c>
      <c r="C101" s="14"/>
      <c r="D101" s="14"/>
      <c r="E101" s="14"/>
      <c r="F101" s="14"/>
      <c r="G101" s="14"/>
      <c r="H101" s="14"/>
      <c r="I101" s="5" t="str">
        <f ca="1">$E$1</f>
        <v>2016-06-12</v>
      </c>
      <c r="J101" s="53" t="str">
        <f>$H$1</f>
        <v xml:space="preserve"> 17:30:00</v>
      </c>
      <c r="K101" s="14" t="s">
        <v>225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6"/>
    </row>
    <row r="102" spans="2:21" x14ac:dyDescent="0.35">
      <c r="B102" s="15" t="s">
        <v>21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6"/>
    </row>
    <row r="103" spans="2:21" x14ac:dyDescent="0.35">
      <c r="B103" s="20" t="s">
        <v>79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2"/>
    </row>
    <row r="104" spans="2:21" x14ac:dyDescent="0.35">
      <c r="B104" s="17" t="s">
        <v>80</v>
      </c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9"/>
    </row>
    <row r="105" spans="2:21" x14ac:dyDescent="0.35">
      <c r="B105" s="8" t="s">
        <v>63</v>
      </c>
      <c r="C105" s="24"/>
      <c r="D105" s="24"/>
      <c r="E105" s="24"/>
      <c r="F105" s="24"/>
      <c r="G105" s="24"/>
      <c r="H105" s="24"/>
      <c r="I105" s="9">
        <f ca="1">I106-90</f>
        <v>42443</v>
      </c>
      <c r="J105" s="24" t="s">
        <v>69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</row>
    <row r="106" spans="2:21" x14ac:dyDescent="0.35">
      <c r="B106" s="32" t="s">
        <v>62</v>
      </c>
      <c r="C106" s="24"/>
      <c r="D106" s="24"/>
      <c r="E106" s="24"/>
      <c r="F106" s="24"/>
      <c r="G106" s="24"/>
      <c r="H106" s="24"/>
      <c r="I106" s="9" t="str">
        <f ca="1">$E$1</f>
        <v>2016-06-12</v>
      </c>
      <c r="J106" s="51" t="str">
        <f>$H$1</f>
        <v xml:space="preserve"> 17:30:00</v>
      </c>
      <c r="K106" s="24" t="s">
        <v>226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5"/>
    </row>
    <row r="107" spans="2:21" x14ac:dyDescent="0.35">
      <c r="B107" s="20" t="s">
        <v>58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2"/>
    </row>
    <row r="108" spans="2:21" x14ac:dyDescent="0.35">
      <c r="B108" s="47" t="s">
        <v>215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6"/>
    </row>
    <row r="109" spans="2:21" x14ac:dyDescent="0.35">
      <c r="B109" s="46" t="s">
        <v>214</v>
      </c>
      <c r="C109" s="24"/>
      <c r="D109" s="24"/>
      <c r="E109" s="24"/>
      <c r="F109" s="24"/>
      <c r="G109" s="24"/>
      <c r="H109" s="24"/>
      <c r="I109" s="9" t="str">
        <f ca="1">$D$1</f>
        <v>2016-06-08</v>
      </c>
      <c r="J109" s="54" t="str">
        <f>$H$1</f>
        <v xml:space="preserve"> 17:30:00</v>
      </c>
      <c r="K109" s="24" t="s">
        <v>227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5"/>
    </row>
    <row r="110" spans="2:21" x14ac:dyDescent="0.35">
      <c r="B110" s="65" t="s">
        <v>265</v>
      </c>
      <c r="C110" s="24"/>
      <c r="D110" s="24"/>
      <c r="E110" s="24"/>
      <c r="F110" s="24"/>
      <c r="G110" s="24"/>
      <c r="H110" s="24"/>
      <c r="I110" s="9" t="str">
        <f ca="1">$E$1</f>
        <v>2016-06-12</v>
      </c>
      <c r="J110" s="54" t="str">
        <f>$H$1</f>
        <v xml:space="preserve"> 17:30:00</v>
      </c>
      <c r="K110" s="24" t="s">
        <v>225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5"/>
    </row>
    <row r="111" spans="2:21" x14ac:dyDescent="0.35">
      <c r="B111" s="47" t="s">
        <v>218</v>
      </c>
      <c r="C111" s="24"/>
      <c r="D111" s="24"/>
      <c r="E111" s="24"/>
      <c r="F111" s="24"/>
      <c r="G111" s="24"/>
      <c r="H111" s="24"/>
      <c r="I111" s="9"/>
      <c r="J111" s="4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</row>
    <row r="112" spans="2:21" x14ac:dyDescent="0.35">
      <c r="B112" s="47" t="s">
        <v>247</v>
      </c>
      <c r="C112" s="24"/>
      <c r="D112" s="24"/>
      <c r="E112" s="24"/>
      <c r="F112" s="24"/>
      <c r="G112" s="24"/>
      <c r="H112" s="24"/>
      <c r="I112" s="9"/>
      <c r="J112" s="4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</row>
    <row r="113" spans="2:21" x14ac:dyDescent="0.35">
      <c r="B113" s="49" t="s">
        <v>220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0"/>
    </row>
  </sheetData>
  <phoneticPr fontId="2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List Box 1">
              <controlPr defaultSize="0" autoLine="0" autoPict="0">
                <anchor moveWithCells="1">
                  <from>
                    <xdr:col>0</xdr:col>
                    <xdr:colOff>38100</xdr:colOff>
                    <xdr:row>0</xdr:row>
                    <xdr:rowOff>19050</xdr:rowOff>
                  </from>
                  <to>
                    <xdr:col>0</xdr:col>
                    <xdr:colOff>666750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R70"/>
  <sheetViews>
    <sheetView showGridLines="0" tabSelected="1" zoomScale="55" zoomScaleNormal="55" workbookViewId="0">
      <selection activeCell="AI27" sqref="AI27"/>
    </sheetView>
  </sheetViews>
  <sheetFormatPr defaultColWidth="9" defaultRowHeight="14.25" x14ac:dyDescent="0.3"/>
  <cols>
    <col min="1" max="1" width="9" style="3"/>
    <col min="2" max="2" width="10.25" style="3" customWidth="1"/>
    <col min="3" max="3" width="8.125" style="3" customWidth="1"/>
    <col min="4" max="4" width="11.75" style="3" customWidth="1"/>
    <col min="5" max="5" width="12.5" style="3" bestFit="1" customWidth="1"/>
    <col min="6" max="6" width="14" style="3" customWidth="1"/>
    <col min="7" max="7" width="13.5" style="3" customWidth="1"/>
    <col min="8" max="16384" width="9" style="3"/>
  </cols>
  <sheetData>
    <row r="1" spans="1:18" ht="16.5" x14ac:dyDescent="0.35">
      <c r="C1" s="97" t="s">
        <v>240</v>
      </c>
      <c r="D1" s="94" t="str">
        <f ca="1">IF($A$4=1,'辅助列-日期'!$C$2,IF($A$4=2,'辅助列-日期'!$O$2,'辅助列-日期'!$I$2))</f>
        <v>2016-06-08</v>
      </c>
      <c r="E1" s="94" t="str">
        <f ca="1">IF($A$4=1,'辅助列-日期'!$D$2,IF($A$4=2,'辅助列-日期'!$P$2,'辅助列-日期'!$J$2))</f>
        <v>2016-06-12</v>
      </c>
      <c r="F1" s="28"/>
      <c r="G1" s="42" t="s">
        <v>228</v>
      </c>
      <c r="H1" s="96" t="str">
        <f>IF($A$4=1,'辅助列-日期'!$A$7,'辅助列-日期'!$A$8)</f>
        <v xml:space="preserve"> 17:30:00</v>
      </c>
    </row>
    <row r="2" spans="1:18" ht="15.75" x14ac:dyDescent="0.3">
      <c r="B2" s="43"/>
    </row>
    <row r="3" spans="1:18" x14ac:dyDescent="0.3">
      <c r="B3" s="34" t="s">
        <v>203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  <c r="R3" s="6"/>
    </row>
    <row r="4" spans="1:18" x14ac:dyDescent="0.3">
      <c r="A4" s="56">
        <v>1</v>
      </c>
      <c r="B4" s="4" t="s">
        <v>171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37"/>
      <c r="R4" s="6"/>
    </row>
    <row r="5" spans="1:18" x14ac:dyDescent="0.3">
      <c r="B5" s="4" t="s">
        <v>172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7"/>
      <c r="R5" s="6"/>
    </row>
    <row r="6" spans="1:18" x14ac:dyDescent="0.3">
      <c r="B6" s="4" t="s">
        <v>173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7"/>
      <c r="R6" s="6"/>
    </row>
    <row r="7" spans="1:18" x14ac:dyDescent="0.3">
      <c r="B7" s="4" t="s">
        <v>174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7"/>
      <c r="R7" s="6"/>
    </row>
    <row r="8" spans="1:18" x14ac:dyDescent="0.3">
      <c r="B8" s="4" t="s">
        <v>175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7"/>
      <c r="R8" s="6"/>
    </row>
    <row r="9" spans="1:18" x14ac:dyDescent="0.3">
      <c r="B9" s="4" t="s">
        <v>176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7"/>
      <c r="R9" s="6"/>
    </row>
    <row r="10" spans="1:18" x14ac:dyDescent="0.3">
      <c r="B10" s="4" t="s">
        <v>177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7"/>
      <c r="R10" s="6"/>
    </row>
    <row r="11" spans="1:18" x14ac:dyDescent="0.3">
      <c r="B11" s="4" t="s">
        <v>178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37"/>
      <c r="R11" s="6"/>
    </row>
    <row r="12" spans="1:18" x14ac:dyDescent="0.3">
      <c r="B12" s="4" t="s">
        <v>179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37"/>
      <c r="R12" s="6"/>
    </row>
    <row r="13" spans="1:18" x14ac:dyDescent="0.3">
      <c r="B13" s="109" t="s">
        <v>479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7"/>
      <c r="R13" s="6"/>
    </row>
    <row r="14" spans="1:18" x14ac:dyDescent="0.3">
      <c r="B14" s="4" t="s">
        <v>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7"/>
      <c r="R14" s="6"/>
    </row>
    <row r="15" spans="1:18" x14ac:dyDescent="0.3">
      <c r="B15" s="4" t="s">
        <v>158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37"/>
      <c r="R15" s="6"/>
    </row>
    <row r="16" spans="1:18" x14ac:dyDescent="0.3">
      <c r="B16" s="4" t="s">
        <v>180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37"/>
      <c r="R16" s="6"/>
    </row>
    <row r="17" spans="2:18" x14ac:dyDescent="0.3">
      <c r="B17" s="4" t="s">
        <v>181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37"/>
      <c r="R17" s="6"/>
    </row>
    <row r="18" spans="2:18" x14ac:dyDescent="0.3">
      <c r="B18" s="139" t="s">
        <v>703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37"/>
      <c r="R18" s="6"/>
    </row>
    <row r="19" spans="2:18" x14ac:dyDescent="0.3">
      <c r="B19" s="4" t="s">
        <v>27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37"/>
      <c r="R19" s="6"/>
    </row>
    <row r="20" spans="2:18" x14ac:dyDescent="0.3">
      <c r="B20" s="4" t="s">
        <v>28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37"/>
      <c r="R20" s="6"/>
    </row>
    <row r="21" spans="2:18" x14ac:dyDescent="0.3">
      <c r="B21" s="4" t="s">
        <v>29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37"/>
      <c r="R21" s="6"/>
    </row>
    <row r="22" spans="2:18" x14ac:dyDescent="0.3">
      <c r="B22" s="4" t="s">
        <v>30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37"/>
      <c r="R22" s="6"/>
    </row>
    <row r="23" spans="2:18" x14ac:dyDescent="0.3">
      <c r="B23" s="4" t="s">
        <v>31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37"/>
      <c r="R23" s="6"/>
    </row>
    <row r="24" spans="2:18" x14ac:dyDescent="0.3">
      <c r="B24" s="4" t="s">
        <v>32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37"/>
      <c r="R24" s="6"/>
    </row>
    <row r="25" spans="2:18" x14ac:dyDescent="0.3">
      <c r="B25" s="4" t="s">
        <v>159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37"/>
      <c r="R25" s="6"/>
    </row>
    <row r="26" spans="2:18" x14ac:dyDescent="0.3">
      <c r="B26" s="4" t="s">
        <v>160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37"/>
      <c r="R26" s="6"/>
    </row>
    <row r="27" spans="2:18" x14ac:dyDescent="0.3">
      <c r="B27" s="4" t="s">
        <v>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37"/>
      <c r="R27" s="6"/>
    </row>
    <row r="28" spans="2:18" x14ac:dyDescent="0.3">
      <c r="B28" s="4" t="s">
        <v>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37"/>
      <c r="R28" s="6"/>
    </row>
    <row r="29" spans="2:18" x14ac:dyDescent="0.3">
      <c r="B29" s="4" t="s">
        <v>161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37"/>
      <c r="R29" s="6"/>
    </row>
    <row r="30" spans="2:18" x14ac:dyDescent="0.3">
      <c r="B30" s="4" t="s">
        <v>182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37"/>
      <c r="R30" s="6"/>
    </row>
    <row r="31" spans="2:18" x14ac:dyDescent="0.3">
      <c r="B31" s="4" t="s">
        <v>183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37"/>
      <c r="R31" s="6"/>
    </row>
    <row r="32" spans="2:18" x14ac:dyDescent="0.3">
      <c r="B32" s="4" t="s">
        <v>184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37"/>
      <c r="R32" s="6"/>
    </row>
    <row r="33" spans="2:18" x14ac:dyDescent="0.3">
      <c r="B33" s="4" t="s">
        <v>185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37"/>
      <c r="R33" s="6"/>
    </row>
    <row r="34" spans="2:18" x14ac:dyDescent="0.3">
      <c r="B34" s="4" t="s">
        <v>186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37"/>
      <c r="R34" s="6"/>
    </row>
    <row r="35" spans="2:18" x14ac:dyDescent="0.3">
      <c r="B35" s="4" t="s">
        <v>187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37"/>
      <c r="R35" s="6"/>
    </row>
    <row r="36" spans="2:18" x14ac:dyDescent="0.3">
      <c r="B36" s="38" t="s">
        <v>199</v>
      </c>
      <c r="C36" s="6"/>
      <c r="D36" s="6"/>
      <c r="E36" s="6"/>
      <c r="F36" s="6"/>
      <c r="G36" s="5">
        <f ca="1">G37-90</f>
        <v>42443</v>
      </c>
      <c r="H36" s="6" t="s">
        <v>200</v>
      </c>
      <c r="I36" s="6"/>
      <c r="J36" s="6"/>
      <c r="K36" s="6"/>
      <c r="L36" s="6"/>
      <c r="M36" s="6"/>
      <c r="N36" s="6"/>
      <c r="O36" s="6"/>
      <c r="P36" s="6"/>
      <c r="Q36" s="37"/>
      <c r="R36" s="6"/>
    </row>
    <row r="37" spans="2:18" x14ac:dyDescent="0.3">
      <c r="B37" s="38" t="s">
        <v>201</v>
      </c>
      <c r="C37" s="6"/>
      <c r="D37" s="6"/>
      <c r="E37" s="6"/>
      <c r="F37" s="6"/>
      <c r="G37" s="5" t="str">
        <f ca="1">$E$1</f>
        <v>2016-06-12</v>
      </c>
      <c r="H37" s="52" t="str">
        <f>$H$1</f>
        <v xml:space="preserve"> 17:30:00</v>
      </c>
      <c r="I37" s="6" t="s">
        <v>241</v>
      </c>
      <c r="J37" s="6"/>
      <c r="K37" s="6"/>
      <c r="L37" s="6"/>
      <c r="M37" s="6"/>
      <c r="N37" s="6"/>
      <c r="O37" s="6"/>
      <c r="P37" s="6"/>
      <c r="Q37" s="37"/>
      <c r="R37" s="6"/>
    </row>
    <row r="38" spans="2:18" x14ac:dyDescent="0.3">
      <c r="B38" s="4" t="s">
        <v>188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37"/>
      <c r="R38" s="6"/>
    </row>
    <row r="39" spans="2:18" x14ac:dyDescent="0.3">
      <c r="B39" s="4" t="s">
        <v>189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37"/>
      <c r="R39" s="6"/>
    </row>
    <row r="40" spans="2:18" x14ac:dyDescent="0.3">
      <c r="B40" s="4" t="s">
        <v>190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37"/>
      <c r="R40" s="6"/>
    </row>
    <row r="41" spans="2:18" x14ac:dyDescent="0.3">
      <c r="B41" s="4" t="s">
        <v>159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37"/>
      <c r="R41" s="6"/>
    </row>
    <row r="42" spans="2:18" x14ac:dyDescent="0.3">
      <c r="B42" s="4" t="s">
        <v>162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37"/>
      <c r="R42" s="6"/>
    </row>
    <row r="43" spans="2:18" x14ac:dyDescent="0.3">
      <c r="B43" s="4" t="s">
        <v>163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37"/>
      <c r="R43" s="6"/>
    </row>
    <row r="44" spans="2:18" x14ac:dyDescent="0.3">
      <c r="B44" s="4" t="s">
        <v>191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37"/>
      <c r="R44" s="6"/>
    </row>
    <row r="45" spans="2:18" x14ac:dyDescent="0.3">
      <c r="B45" s="4" t="s">
        <v>192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37"/>
      <c r="R45" s="6"/>
    </row>
    <row r="46" spans="2:18" x14ac:dyDescent="0.3">
      <c r="B46" s="4" t="s">
        <v>159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37"/>
      <c r="R46" s="6"/>
    </row>
    <row r="47" spans="2:18" x14ac:dyDescent="0.3">
      <c r="B47" s="4" t="s">
        <v>164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37"/>
      <c r="R47" s="6"/>
    </row>
    <row r="48" spans="2:18" x14ac:dyDescent="0.3">
      <c r="B48" s="4" t="s">
        <v>193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37"/>
      <c r="R48" s="6"/>
    </row>
    <row r="49" spans="2:18" x14ac:dyDescent="0.3">
      <c r="B49" s="4" t="s">
        <v>159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37"/>
      <c r="R49" s="6"/>
    </row>
    <row r="50" spans="2:18" x14ac:dyDescent="0.3">
      <c r="B50" s="4" t="s">
        <v>165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37"/>
      <c r="R50" s="6"/>
    </row>
    <row r="51" spans="2:18" x14ac:dyDescent="0.3">
      <c r="B51" s="4" t="s">
        <v>166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37"/>
      <c r="R51" s="6"/>
    </row>
    <row r="52" spans="2:18" x14ac:dyDescent="0.3">
      <c r="B52" s="4" t="s">
        <v>159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37"/>
      <c r="R52" s="6"/>
    </row>
    <row r="53" spans="2:18" x14ac:dyDescent="0.3">
      <c r="B53" s="4" t="s">
        <v>167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7"/>
      <c r="R53" s="6"/>
    </row>
    <row r="54" spans="2:18" x14ac:dyDescent="0.3">
      <c r="B54" s="4" t="s">
        <v>168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37"/>
      <c r="R54" s="6"/>
    </row>
    <row r="55" spans="2:18" x14ac:dyDescent="0.3">
      <c r="B55" s="4" t="s">
        <v>169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37"/>
      <c r="R55" s="6"/>
    </row>
    <row r="56" spans="2:18" x14ac:dyDescent="0.3">
      <c r="B56" s="4" t="s">
        <v>170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37"/>
      <c r="R56" s="6"/>
    </row>
    <row r="57" spans="2:18" x14ac:dyDescent="0.3">
      <c r="B57" s="4" t="s">
        <v>159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37"/>
      <c r="R57" s="6"/>
    </row>
    <row r="58" spans="2:18" x14ac:dyDescent="0.3">
      <c r="B58" s="4" t="s">
        <v>160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37"/>
      <c r="R58" s="6"/>
    </row>
    <row r="59" spans="2:18" x14ac:dyDescent="0.3">
      <c r="B59" s="4" t="s">
        <v>33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37"/>
      <c r="R59" s="6"/>
    </row>
    <row r="60" spans="2:18" x14ac:dyDescent="0.3">
      <c r="B60" s="4" t="s">
        <v>27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37"/>
      <c r="R60" s="6"/>
    </row>
    <row r="61" spans="2:18" x14ac:dyDescent="0.3">
      <c r="B61" s="4" t="s">
        <v>28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37"/>
      <c r="R61" s="6"/>
    </row>
    <row r="62" spans="2:18" x14ac:dyDescent="0.3">
      <c r="B62" s="4" t="s">
        <v>34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37"/>
      <c r="R62" s="6"/>
    </row>
    <row r="63" spans="2:18" x14ac:dyDescent="0.3">
      <c r="B63" s="4" t="s">
        <v>194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37"/>
      <c r="R63" s="6"/>
    </row>
    <row r="64" spans="2:18" x14ac:dyDescent="0.3">
      <c r="B64" s="38" t="s">
        <v>202</v>
      </c>
      <c r="C64" s="6"/>
      <c r="D64" s="6"/>
      <c r="E64" s="6"/>
      <c r="F64" s="6"/>
      <c r="G64" s="5" t="str">
        <f ca="1">$E$1</f>
        <v>2016-06-12</v>
      </c>
      <c r="H64" s="52" t="str">
        <f>$H$1</f>
        <v xml:space="preserve"> 17:30:00</v>
      </c>
      <c r="I64" s="6" t="s">
        <v>242</v>
      </c>
      <c r="J64" s="6"/>
      <c r="K64" s="6"/>
      <c r="L64" s="6"/>
      <c r="M64" s="6"/>
      <c r="N64" s="6"/>
      <c r="O64" s="6"/>
      <c r="P64" s="6"/>
      <c r="Q64" s="37"/>
      <c r="R64" s="6"/>
    </row>
    <row r="65" spans="2:18" x14ac:dyDescent="0.3">
      <c r="B65" s="4" t="s">
        <v>195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37"/>
      <c r="R65" s="6"/>
    </row>
    <row r="66" spans="2:18" x14ac:dyDescent="0.3">
      <c r="B66" s="38" t="s">
        <v>198</v>
      </c>
      <c r="C66" s="6"/>
      <c r="D66" s="6"/>
      <c r="E66" s="6"/>
      <c r="F66" s="6"/>
      <c r="G66" s="5" t="str">
        <f ca="1">$D$1</f>
        <v>2016-06-08</v>
      </c>
      <c r="H66" s="52" t="str">
        <f>$H$1</f>
        <v xml:space="preserve"> 17:30:00</v>
      </c>
      <c r="I66" s="6" t="s">
        <v>243</v>
      </c>
      <c r="J66" s="6"/>
      <c r="K66" s="6"/>
      <c r="L66" s="6"/>
      <c r="M66" s="6"/>
      <c r="N66" s="6"/>
      <c r="O66" s="6"/>
      <c r="P66" s="6"/>
      <c r="Q66" s="37"/>
      <c r="R66" s="6"/>
    </row>
    <row r="67" spans="2:18" x14ac:dyDescent="0.3">
      <c r="B67" s="38" t="s">
        <v>35</v>
      </c>
      <c r="C67" s="6"/>
      <c r="D67" s="6"/>
      <c r="E67" s="6"/>
      <c r="F67" s="6"/>
      <c r="G67" s="5" t="str">
        <f ca="1">$E$1</f>
        <v>2016-06-12</v>
      </c>
      <c r="H67" s="52" t="str">
        <f>$H$1</f>
        <v xml:space="preserve"> 17:30:00</v>
      </c>
      <c r="I67" s="6" t="s">
        <v>225</v>
      </c>
      <c r="J67" s="6"/>
      <c r="K67" s="6"/>
      <c r="L67" s="6"/>
      <c r="M67" s="6"/>
      <c r="N67" s="6"/>
      <c r="O67" s="6"/>
      <c r="P67" s="6"/>
      <c r="Q67" s="37"/>
      <c r="R67" s="6"/>
    </row>
    <row r="68" spans="2:18" x14ac:dyDescent="0.3">
      <c r="B68" s="4" t="s">
        <v>196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37"/>
      <c r="R68" s="6"/>
    </row>
    <row r="69" spans="2:18" x14ac:dyDescent="0.3">
      <c r="B69" s="38" t="s">
        <v>204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37"/>
      <c r="R69" s="6"/>
    </row>
    <row r="70" spans="2:18" x14ac:dyDescent="0.3">
      <c r="B70" s="39" t="s">
        <v>197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  <c r="R70" s="6"/>
    </row>
  </sheetData>
  <phoneticPr fontId="2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List Box 1">
              <controlPr defaultSize="0" autoLine="0" autoPict="0">
                <anchor moveWithCells="1">
                  <from>
                    <xdr:col>0</xdr:col>
                    <xdr:colOff>28575</xdr:colOff>
                    <xdr:row>0</xdr:row>
                    <xdr:rowOff>0</xdr:rowOff>
                  </from>
                  <to>
                    <xdr:col>0</xdr:col>
                    <xdr:colOff>657225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111"/>
  <sheetViews>
    <sheetView showGridLines="0" zoomScale="80" zoomScaleNormal="80" workbookViewId="0">
      <selection activeCell="F30" sqref="F30"/>
    </sheetView>
  </sheetViews>
  <sheetFormatPr defaultColWidth="8.875" defaultRowHeight="16.5" x14ac:dyDescent="0.35"/>
  <cols>
    <col min="1" max="1" width="8.875" style="29"/>
    <col min="2" max="3" width="11.25" style="28" bestFit="1" customWidth="1"/>
    <col min="4" max="4" width="12.5" style="28" bestFit="1" customWidth="1"/>
    <col min="5" max="7" width="8.875" style="28"/>
    <col min="8" max="9" width="12.5" style="28" bestFit="1" customWidth="1"/>
    <col min="10" max="19" width="8.875" style="28"/>
    <col min="20" max="22" width="8.875" style="28" customWidth="1"/>
    <col min="23" max="24" width="8.875" style="28"/>
    <col min="25" max="25" width="20.375" style="28" hidden="1" customWidth="1"/>
    <col min="26" max="26" width="0" style="28" hidden="1" customWidth="1"/>
    <col min="27" max="27" width="10.75" style="28" hidden="1" customWidth="1"/>
    <col min="28" max="31" width="0" style="28" hidden="1" customWidth="1"/>
    <col min="32" max="32" width="12.5" style="28" hidden="1" customWidth="1"/>
    <col min="33" max="45" width="0" style="28" hidden="1" customWidth="1"/>
    <col min="46" max="46" width="9.875" style="28" hidden="1" customWidth="1"/>
    <col min="47" max="16384" width="8.875" style="28"/>
  </cols>
  <sheetData>
    <row r="1" spans="2:46" s="29" customFormat="1" ht="18" x14ac:dyDescent="0.35">
      <c r="B1" s="98" t="s">
        <v>343</v>
      </c>
      <c r="C1" s="31" t="str">
        <f ca="1">'辅助列-日期'!I2</f>
        <v>2016-05-01</v>
      </c>
      <c r="D1" s="31" t="str">
        <f ca="1">'辅助列-日期'!J2</f>
        <v>2016-06-01</v>
      </c>
      <c r="E1" s="28"/>
      <c r="F1" s="28"/>
      <c r="G1" s="28"/>
      <c r="H1" s="28"/>
      <c r="I1" s="28"/>
      <c r="J1" s="99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99" t="s">
        <v>65</v>
      </c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</row>
    <row r="2" spans="2:46" x14ac:dyDescent="0.35">
      <c r="E2" s="29"/>
      <c r="F2" s="29"/>
      <c r="G2" s="29"/>
      <c r="H2" s="29"/>
      <c r="I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2:46" x14ac:dyDescent="0.35">
      <c r="B3" s="90" t="s">
        <v>248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2"/>
      <c r="Y3" s="90" t="s">
        <v>248</v>
      </c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2"/>
    </row>
    <row r="4" spans="2:46" x14ac:dyDescent="0.35">
      <c r="B4" s="15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6"/>
      <c r="Y4" s="15" t="s">
        <v>2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6"/>
    </row>
    <row r="5" spans="2:46" x14ac:dyDescent="0.35">
      <c r="B5" s="17" t="s">
        <v>37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9"/>
      <c r="Y5" s="17" t="s">
        <v>37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9"/>
    </row>
    <row r="6" spans="2:46" x14ac:dyDescent="0.35">
      <c r="B6" s="15" t="s">
        <v>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6"/>
      <c r="Y6" s="15" t="s">
        <v>38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2:46" x14ac:dyDescent="0.35">
      <c r="B7" s="15" t="s">
        <v>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Y7" s="15" t="s">
        <v>39</v>
      </c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6"/>
    </row>
    <row r="8" spans="2:46" x14ac:dyDescent="0.35">
      <c r="B8" s="15" t="s">
        <v>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6"/>
      <c r="Y8" s="15" t="s">
        <v>40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6"/>
    </row>
    <row r="9" spans="2:46" x14ac:dyDescent="0.35">
      <c r="B9" s="15" t="s">
        <v>41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6"/>
      <c r="Y9" s="15" t="s">
        <v>41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6"/>
    </row>
    <row r="10" spans="2:46" x14ac:dyDescent="0.35">
      <c r="B10" s="15" t="s">
        <v>42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6"/>
      <c r="Y10" s="15" t="s">
        <v>42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6"/>
    </row>
    <row r="11" spans="2:46" x14ac:dyDescent="0.35">
      <c r="B11" s="15" t="s">
        <v>60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6"/>
      <c r="Y11" s="15" t="s">
        <v>60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6"/>
    </row>
    <row r="12" spans="2:46" x14ac:dyDescent="0.35">
      <c r="B12" s="15" t="s">
        <v>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6"/>
      <c r="Y12" s="15" t="s">
        <v>3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6"/>
    </row>
    <row r="13" spans="2:46" x14ac:dyDescent="0.35">
      <c r="B13" s="15" t="s">
        <v>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6"/>
      <c r="Y13" s="15" t="s">
        <v>43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6"/>
    </row>
    <row r="14" spans="2:46" x14ac:dyDescent="0.35">
      <c r="B14" s="81" t="s">
        <v>344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6"/>
      <c r="Y14" s="81" t="s">
        <v>344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6"/>
    </row>
    <row r="15" spans="2:46" x14ac:dyDescent="0.35">
      <c r="B15" s="139" t="s">
        <v>638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6"/>
      <c r="Y15" s="15" t="s">
        <v>13</v>
      </c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6"/>
    </row>
    <row r="16" spans="2:46" x14ac:dyDescent="0.35">
      <c r="B16" s="139" t="s">
        <v>639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6"/>
      <c r="Y16" s="15" t="s">
        <v>61</v>
      </c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6"/>
    </row>
    <row r="17" spans="2:46" x14ac:dyDescent="0.35">
      <c r="B17" s="109" t="s">
        <v>478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6"/>
      <c r="Y17" s="15" t="s">
        <v>14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6"/>
    </row>
    <row r="18" spans="2:46" x14ac:dyDescent="0.35">
      <c r="B18" s="15" t="s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/>
      <c r="Y18" s="15" t="s">
        <v>15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6"/>
    </row>
    <row r="19" spans="2:46" x14ac:dyDescent="0.35">
      <c r="B19" s="15" t="s">
        <v>44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6"/>
      <c r="Y19" s="15" t="s">
        <v>44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6"/>
    </row>
    <row r="20" spans="2:46" x14ac:dyDescent="0.35">
      <c r="B20" s="105" t="s">
        <v>463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6"/>
      <c r="Y20" s="15" t="s">
        <v>464</v>
      </c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6"/>
    </row>
    <row r="21" spans="2:46" x14ac:dyDescent="0.35">
      <c r="B21" s="15" t="s">
        <v>45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6"/>
      <c r="Y21" s="15" t="s">
        <v>45</v>
      </c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6"/>
    </row>
    <row r="22" spans="2:46" x14ac:dyDescent="0.35">
      <c r="B22" s="15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6"/>
      <c r="Y22" s="15" t="s">
        <v>46</v>
      </c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6"/>
    </row>
    <row r="23" spans="2:46" x14ac:dyDescent="0.35">
      <c r="B23" s="15" t="s">
        <v>47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Y23" s="15" t="s">
        <v>47</v>
      </c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6"/>
    </row>
    <row r="24" spans="2:46" x14ac:dyDescent="0.35">
      <c r="B24" s="15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Y24" s="15" t="s">
        <v>16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6"/>
    </row>
    <row r="25" spans="2:46" x14ac:dyDescent="0.35">
      <c r="B25" s="33" t="s">
        <v>207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9"/>
      <c r="Y25" s="33" t="s">
        <v>207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9"/>
    </row>
    <row r="26" spans="2:46" x14ac:dyDescent="0.35">
      <c r="B26" s="15" t="s">
        <v>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6"/>
      <c r="Y26" s="15" t="s">
        <v>2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6"/>
    </row>
    <row r="27" spans="2:46" x14ac:dyDescent="0.35">
      <c r="B27" s="46" t="s">
        <v>251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5"/>
      <c r="Y27" s="8" t="s">
        <v>48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5"/>
    </row>
    <row r="28" spans="2:46" x14ac:dyDescent="0.35">
      <c r="B28" s="8" t="s">
        <v>17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5"/>
      <c r="Y28" s="8" t="s">
        <v>17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5"/>
    </row>
    <row r="29" spans="2:46" x14ac:dyDescent="0.35">
      <c r="B29" s="8" t="s">
        <v>18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  <c r="Y29" s="8" t="s">
        <v>18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5"/>
    </row>
    <row r="30" spans="2:46" x14ac:dyDescent="0.35">
      <c r="B30" s="8" t="s">
        <v>19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5"/>
      <c r="Y30" s="8" t="s">
        <v>19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5"/>
    </row>
    <row r="31" spans="2:46" x14ac:dyDescent="0.35">
      <c r="B31" s="45" t="s">
        <v>206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5"/>
      <c r="Y31" s="45" t="s">
        <v>206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5"/>
    </row>
    <row r="32" spans="2:46" x14ac:dyDescent="0.35">
      <c r="B32" s="8" t="s">
        <v>20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5"/>
      <c r="Y32" s="8" t="s">
        <v>20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5"/>
    </row>
    <row r="33" spans="2:46" x14ac:dyDescent="0.35">
      <c r="B33" s="8" t="s">
        <v>36</v>
      </c>
      <c r="C33" s="24"/>
      <c r="D33" s="24"/>
      <c r="E33" s="24"/>
      <c r="F33" s="24"/>
      <c r="G33" s="24"/>
      <c r="H33" s="24"/>
      <c r="I33" s="9">
        <f ca="1">I34-120</f>
        <v>42402</v>
      </c>
      <c r="J33" s="44" t="s">
        <v>224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5"/>
      <c r="Y33" s="8" t="s">
        <v>36</v>
      </c>
      <c r="Z33" s="24"/>
      <c r="AA33" s="24"/>
      <c r="AB33" s="24"/>
      <c r="AC33" s="24"/>
      <c r="AD33" s="24"/>
      <c r="AE33" s="24"/>
      <c r="AF33" s="9">
        <f ca="1">AF34-120</f>
        <v>42402</v>
      </c>
      <c r="AG33" s="44" t="s">
        <v>224</v>
      </c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5"/>
    </row>
    <row r="34" spans="2:46" x14ac:dyDescent="0.35">
      <c r="B34" s="8" t="s">
        <v>56</v>
      </c>
      <c r="C34" s="24"/>
      <c r="D34" s="24"/>
      <c r="E34" s="24"/>
      <c r="F34" s="24"/>
      <c r="G34" s="24"/>
      <c r="H34" s="24"/>
      <c r="I34" s="9" t="str">
        <f ca="1">$D$1</f>
        <v>2016-06-01</v>
      </c>
      <c r="J34" s="58" t="s">
        <v>230</v>
      </c>
      <c r="K34" s="24" t="s">
        <v>225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5"/>
      <c r="Y34" s="8" t="s">
        <v>56</v>
      </c>
      <c r="Z34" s="24"/>
      <c r="AA34" s="24"/>
      <c r="AB34" s="24"/>
      <c r="AC34" s="24"/>
      <c r="AD34" s="24"/>
      <c r="AE34" s="24"/>
      <c r="AF34" s="9" t="str">
        <f ca="1">$D$1</f>
        <v>2016-06-01</v>
      </c>
      <c r="AG34" s="58" t="s">
        <v>230</v>
      </c>
      <c r="AH34" s="24" t="s">
        <v>225</v>
      </c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5"/>
    </row>
    <row r="35" spans="2:46" x14ac:dyDescent="0.35">
      <c r="B35" s="45" t="s">
        <v>205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5"/>
      <c r="Y35" s="45" t="s">
        <v>205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5"/>
    </row>
    <row r="36" spans="2:46" x14ac:dyDescent="0.35">
      <c r="B36" s="8" t="s">
        <v>49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5"/>
      <c r="Y36" s="8" t="s">
        <v>49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5"/>
    </row>
    <row r="37" spans="2:46" x14ac:dyDescent="0.35">
      <c r="B37" s="104" t="s">
        <v>468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5"/>
      <c r="Y37" s="80" t="s">
        <v>342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5"/>
    </row>
    <row r="38" spans="2:46" x14ac:dyDescent="0.35">
      <c r="B38" s="8" t="s">
        <v>50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5"/>
      <c r="Y38" s="8" t="s">
        <v>50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5"/>
    </row>
    <row r="39" spans="2:46" x14ac:dyDescent="0.35">
      <c r="B39" s="8" t="s">
        <v>51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5"/>
      <c r="Y39" s="8" t="s">
        <v>51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5"/>
    </row>
    <row r="40" spans="2:46" x14ac:dyDescent="0.35">
      <c r="B40" s="8" t="s">
        <v>17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5"/>
      <c r="Y40" s="8" t="s">
        <v>17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5"/>
    </row>
    <row r="41" spans="2:46" x14ac:dyDescent="0.35">
      <c r="B41" s="8" t="s">
        <v>18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5"/>
      <c r="Y41" s="8" t="s">
        <v>18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5"/>
    </row>
    <row r="42" spans="2:46" x14ac:dyDescent="0.35">
      <c r="B42" s="8" t="s">
        <v>19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5"/>
      <c r="Y42" s="8" t="s">
        <v>19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5"/>
    </row>
    <row r="43" spans="2:46" x14ac:dyDescent="0.35">
      <c r="B43" s="8" t="s">
        <v>52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5"/>
      <c r="Y43" s="8" t="s">
        <v>52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5"/>
    </row>
    <row r="44" spans="2:46" x14ac:dyDescent="0.35">
      <c r="B44" s="8" t="s">
        <v>20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5"/>
      <c r="Y44" s="8" t="s">
        <v>20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5"/>
    </row>
    <row r="45" spans="2:46" x14ac:dyDescent="0.35">
      <c r="B45" s="8" t="s">
        <v>36</v>
      </c>
      <c r="C45" s="24"/>
      <c r="D45" s="24"/>
      <c r="E45" s="24"/>
      <c r="F45" s="24"/>
      <c r="G45" s="24"/>
      <c r="H45" s="24"/>
      <c r="I45" s="9">
        <f ca="1">I46-120</f>
        <v>42402</v>
      </c>
      <c r="J45" s="58" t="s">
        <v>70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5"/>
      <c r="Y45" s="8" t="s">
        <v>36</v>
      </c>
      <c r="Z45" s="24"/>
      <c r="AA45" s="24"/>
      <c r="AB45" s="24"/>
      <c r="AC45" s="24"/>
      <c r="AD45" s="24"/>
      <c r="AE45" s="24"/>
      <c r="AF45" s="9">
        <f ca="1">AF46-120</f>
        <v>42402</v>
      </c>
      <c r="AG45" s="58" t="s">
        <v>70</v>
      </c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5"/>
    </row>
    <row r="46" spans="2:46" x14ac:dyDescent="0.35">
      <c r="B46" s="8" t="s">
        <v>56</v>
      </c>
      <c r="C46" s="24"/>
      <c r="D46" s="24"/>
      <c r="E46" s="24"/>
      <c r="F46" s="24"/>
      <c r="G46" s="24"/>
      <c r="H46" s="24"/>
      <c r="I46" s="9" t="str">
        <f ca="1">$D$1</f>
        <v>2016-06-01</v>
      </c>
      <c r="J46" s="58" t="s">
        <v>230</v>
      </c>
      <c r="K46" s="24" t="s">
        <v>225</v>
      </c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5"/>
      <c r="Y46" s="8" t="s">
        <v>56</v>
      </c>
      <c r="Z46" s="24"/>
      <c r="AA46" s="24"/>
      <c r="AB46" s="24"/>
      <c r="AC46" s="24"/>
      <c r="AD46" s="24"/>
      <c r="AE46" s="24"/>
      <c r="AF46" s="9" t="str">
        <f ca="1">$D$1</f>
        <v>2016-06-01</v>
      </c>
      <c r="AG46" s="58" t="s">
        <v>230</v>
      </c>
      <c r="AH46" s="24" t="s">
        <v>225</v>
      </c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5"/>
    </row>
    <row r="47" spans="2:46" x14ac:dyDescent="0.35">
      <c r="B47" s="104" t="s">
        <v>466</v>
      </c>
      <c r="C47" s="24"/>
      <c r="D47" s="24"/>
      <c r="E47" s="24"/>
      <c r="F47" s="24"/>
      <c r="G47" s="24"/>
      <c r="H47" s="24"/>
      <c r="I47" s="24"/>
      <c r="J47" s="58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5"/>
      <c r="Y47" s="104" t="s">
        <v>466</v>
      </c>
      <c r="Z47" s="24"/>
      <c r="AA47" s="24"/>
      <c r="AB47" s="24"/>
      <c r="AC47" s="24"/>
      <c r="AD47" s="24"/>
      <c r="AE47" s="24"/>
      <c r="AF47" s="24"/>
      <c r="AG47" s="58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5"/>
    </row>
    <row r="48" spans="2:46" x14ac:dyDescent="0.35">
      <c r="B48" s="8" t="s">
        <v>21</v>
      </c>
      <c r="C48" s="24"/>
      <c r="D48" s="24"/>
      <c r="E48" s="24"/>
      <c r="F48" s="24"/>
      <c r="G48" s="24"/>
      <c r="H48" s="24"/>
      <c r="I48" s="24"/>
      <c r="J48" s="58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5"/>
      <c r="Y48" s="8" t="s">
        <v>21</v>
      </c>
      <c r="Z48" s="24"/>
      <c r="AA48" s="24"/>
      <c r="AB48" s="24"/>
      <c r="AC48" s="24"/>
      <c r="AD48" s="24"/>
      <c r="AE48" s="24"/>
      <c r="AF48" s="24"/>
      <c r="AG48" s="58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5"/>
    </row>
    <row r="49" spans="2:46" x14ac:dyDescent="0.35">
      <c r="B49" s="8" t="s">
        <v>71</v>
      </c>
      <c r="C49" s="24"/>
      <c r="D49" s="24"/>
      <c r="E49" s="24"/>
      <c r="F49" s="24"/>
      <c r="G49" s="24"/>
      <c r="H49" s="24"/>
      <c r="I49" s="24"/>
      <c r="J49" s="58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5"/>
      <c r="Y49" s="8" t="s">
        <v>71</v>
      </c>
      <c r="Z49" s="24"/>
      <c r="AA49" s="24"/>
      <c r="AB49" s="24"/>
      <c r="AC49" s="24"/>
      <c r="AD49" s="24"/>
      <c r="AE49" s="24"/>
      <c r="AF49" s="24"/>
      <c r="AG49" s="58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5"/>
    </row>
    <row r="50" spans="2:46" x14ac:dyDescent="0.35">
      <c r="B50" s="20" t="s">
        <v>72</v>
      </c>
      <c r="C50" s="21"/>
      <c r="D50" s="21"/>
      <c r="E50" s="21"/>
      <c r="F50" s="21"/>
      <c r="G50" s="21"/>
      <c r="H50" s="21"/>
      <c r="I50" s="21"/>
      <c r="J50" s="5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2"/>
      <c r="Y50" s="20" t="s">
        <v>72</v>
      </c>
      <c r="Z50" s="21"/>
      <c r="AA50" s="21"/>
      <c r="AB50" s="21"/>
      <c r="AC50" s="21"/>
      <c r="AD50" s="21"/>
      <c r="AE50" s="21"/>
      <c r="AF50" s="21"/>
      <c r="AG50" s="59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2"/>
    </row>
    <row r="51" spans="2:46" x14ac:dyDescent="0.35">
      <c r="B51" s="17" t="s">
        <v>22</v>
      </c>
      <c r="C51" s="18"/>
      <c r="D51" s="18"/>
      <c r="E51" s="18"/>
      <c r="F51" s="18"/>
      <c r="G51" s="18"/>
      <c r="H51" s="18"/>
      <c r="I51" s="18"/>
      <c r="J51" s="63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9"/>
      <c r="Y51" s="17" t="s">
        <v>22</v>
      </c>
      <c r="Z51" s="18"/>
      <c r="AA51" s="18"/>
      <c r="AB51" s="18"/>
      <c r="AC51" s="18"/>
      <c r="AD51" s="18"/>
      <c r="AE51" s="18"/>
      <c r="AF51" s="18"/>
      <c r="AG51" s="63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9"/>
    </row>
    <row r="52" spans="2:46" x14ac:dyDescent="0.35">
      <c r="B52" s="47" t="s">
        <v>212</v>
      </c>
      <c r="C52" s="14"/>
      <c r="D52" s="14"/>
      <c r="E52" s="14"/>
      <c r="F52" s="14"/>
      <c r="G52" s="14"/>
      <c r="H52" s="14"/>
      <c r="I52" s="14"/>
      <c r="J52" s="60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6"/>
      <c r="Y52" s="47" t="s">
        <v>212</v>
      </c>
      <c r="Z52" s="14"/>
      <c r="AA52" s="14"/>
      <c r="AB52" s="14"/>
      <c r="AC52" s="14"/>
      <c r="AD52" s="14"/>
      <c r="AE52" s="14"/>
      <c r="AF52" s="14"/>
      <c r="AG52" s="60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6"/>
    </row>
    <row r="53" spans="2:46" x14ac:dyDescent="0.35">
      <c r="B53" s="15" t="s">
        <v>17</v>
      </c>
      <c r="C53" s="14"/>
      <c r="D53" s="14"/>
      <c r="E53" s="14"/>
      <c r="F53" s="14"/>
      <c r="G53" s="14"/>
      <c r="H53" s="14"/>
      <c r="I53" s="14"/>
      <c r="J53" s="60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6"/>
      <c r="Y53" s="15" t="s">
        <v>17</v>
      </c>
      <c r="Z53" s="14"/>
      <c r="AA53" s="14"/>
      <c r="AB53" s="14"/>
      <c r="AC53" s="14"/>
      <c r="AD53" s="14"/>
      <c r="AE53" s="14"/>
      <c r="AF53" s="14"/>
      <c r="AG53" s="60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6"/>
    </row>
    <row r="54" spans="2:46" x14ac:dyDescent="0.35">
      <c r="B54" s="15" t="s">
        <v>18</v>
      </c>
      <c r="C54" s="14"/>
      <c r="D54" s="14"/>
      <c r="E54" s="14"/>
      <c r="F54" s="14"/>
      <c r="G54" s="14"/>
      <c r="H54" s="14"/>
      <c r="I54" s="14"/>
      <c r="J54" s="60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6"/>
      <c r="Y54" s="15" t="s">
        <v>18</v>
      </c>
      <c r="Z54" s="14"/>
      <c r="AA54" s="14"/>
      <c r="AB54" s="14"/>
      <c r="AC54" s="14"/>
      <c r="AD54" s="14"/>
      <c r="AE54" s="14"/>
      <c r="AF54" s="14"/>
      <c r="AG54" s="60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6"/>
    </row>
    <row r="55" spans="2:46" x14ac:dyDescent="0.35">
      <c r="B55" s="15" t="s">
        <v>19</v>
      </c>
      <c r="C55" s="14"/>
      <c r="D55" s="14"/>
      <c r="E55" s="14"/>
      <c r="F55" s="14"/>
      <c r="G55" s="14"/>
      <c r="H55" s="14"/>
      <c r="I55" s="14"/>
      <c r="J55" s="60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6"/>
      <c r="Y55" s="15" t="s">
        <v>19</v>
      </c>
      <c r="Z55" s="14"/>
      <c r="AA55" s="14"/>
      <c r="AB55" s="14"/>
      <c r="AC55" s="14"/>
      <c r="AD55" s="14"/>
      <c r="AE55" s="14"/>
      <c r="AF55" s="14"/>
      <c r="AG55" s="60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6"/>
    </row>
    <row r="56" spans="2:46" x14ac:dyDescent="0.35">
      <c r="B56" s="15" t="s">
        <v>23</v>
      </c>
      <c r="C56" s="14"/>
      <c r="D56" s="14"/>
      <c r="E56" s="14"/>
      <c r="F56" s="14"/>
      <c r="G56" s="14"/>
      <c r="H56" s="14"/>
      <c r="I56" s="14"/>
      <c r="J56" s="60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6"/>
      <c r="Y56" s="15" t="s">
        <v>23</v>
      </c>
      <c r="Z56" s="14"/>
      <c r="AA56" s="14"/>
      <c r="AB56" s="14"/>
      <c r="AC56" s="14"/>
      <c r="AD56" s="14"/>
      <c r="AE56" s="14"/>
      <c r="AF56" s="14"/>
      <c r="AG56" s="60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6"/>
    </row>
    <row r="57" spans="2:46" x14ac:dyDescent="0.35">
      <c r="B57" s="15" t="s">
        <v>24</v>
      </c>
      <c r="C57" s="14"/>
      <c r="D57" s="14"/>
      <c r="E57" s="14"/>
      <c r="F57" s="14"/>
      <c r="G57" s="14"/>
      <c r="H57" s="14"/>
      <c r="I57" s="14"/>
      <c r="J57" s="60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6"/>
      <c r="Y57" s="15" t="s">
        <v>24</v>
      </c>
      <c r="Z57" s="14"/>
      <c r="AA57" s="14"/>
      <c r="AB57" s="14"/>
      <c r="AC57" s="14"/>
      <c r="AD57" s="14"/>
      <c r="AE57" s="14"/>
      <c r="AF57" s="14"/>
      <c r="AG57" s="60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6"/>
    </row>
    <row r="58" spans="2:46" x14ac:dyDescent="0.35">
      <c r="B58" s="15" t="s">
        <v>20</v>
      </c>
      <c r="C58" s="14"/>
      <c r="D58" s="14"/>
      <c r="E58" s="14"/>
      <c r="F58" s="14"/>
      <c r="G58" s="14"/>
      <c r="H58" s="14"/>
      <c r="I58" s="14"/>
      <c r="J58" s="60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6"/>
      <c r="Y58" s="15" t="s">
        <v>20</v>
      </c>
      <c r="Z58" s="14"/>
      <c r="AA58" s="14"/>
      <c r="AB58" s="14"/>
      <c r="AC58" s="14"/>
      <c r="AD58" s="14"/>
      <c r="AE58" s="14"/>
      <c r="AF58" s="14"/>
      <c r="AG58" s="60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6"/>
    </row>
    <row r="59" spans="2:46" x14ac:dyDescent="0.35">
      <c r="B59" s="47" t="s">
        <v>211</v>
      </c>
      <c r="C59" s="14"/>
      <c r="D59" s="14"/>
      <c r="E59" s="14"/>
      <c r="F59" s="14"/>
      <c r="G59" s="23"/>
      <c r="H59" s="5"/>
      <c r="I59" s="14"/>
      <c r="J59" s="60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6"/>
      <c r="Y59" s="47" t="s">
        <v>211</v>
      </c>
      <c r="Z59" s="14"/>
      <c r="AA59" s="14"/>
      <c r="AB59" s="14"/>
      <c r="AC59" s="14"/>
      <c r="AD59" s="23"/>
      <c r="AE59" s="5"/>
      <c r="AF59" s="14"/>
      <c r="AG59" s="60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6"/>
    </row>
    <row r="60" spans="2:46" x14ac:dyDescent="0.35">
      <c r="B60" s="15" t="s">
        <v>56</v>
      </c>
      <c r="C60" s="14"/>
      <c r="D60" s="14"/>
      <c r="E60" s="14"/>
      <c r="F60" s="14"/>
      <c r="G60" s="14"/>
      <c r="H60" s="14"/>
      <c r="I60" s="5" t="str">
        <f ca="1">$D$1</f>
        <v>2016-06-01</v>
      </c>
      <c r="J60" s="62" t="s">
        <v>230</v>
      </c>
      <c r="K60" s="14" t="s">
        <v>225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6"/>
      <c r="Y60" s="15" t="s">
        <v>56</v>
      </c>
      <c r="Z60" s="14"/>
      <c r="AA60" s="14"/>
      <c r="AB60" s="14"/>
      <c r="AC60" s="14"/>
      <c r="AD60" s="14"/>
      <c r="AE60" s="14"/>
      <c r="AF60" s="5" t="str">
        <f ca="1">$D$1</f>
        <v>2016-06-01</v>
      </c>
      <c r="AG60" s="62" t="s">
        <v>230</v>
      </c>
      <c r="AH60" s="14" t="s">
        <v>225</v>
      </c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6"/>
    </row>
    <row r="61" spans="2:46" x14ac:dyDescent="0.35">
      <c r="B61" s="15" t="s">
        <v>21</v>
      </c>
      <c r="C61" s="14"/>
      <c r="D61" s="14"/>
      <c r="E61" s="14"/>
      <c r="F61" s="14"/>
      <c r="G61" s="14"/>
      <c r="H61" s="14"/>
      <c r="I61" s="14"/>
      <c r="J61" s="60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6"/>
      <c r="Y61" s="15" t="s">
        <v>21</v>
      </c>
      <c r="Z61" s="14"/>
      <c r="AA61" s="14"/>
      <c r="AB61" s="14"/>
      <c r="AC61" s="14"/>
      <c r="AD61" s="14"/>
      <c r="AE61" s="14"/>
      <c r="AF61" s="14"/>
      <c r="AG61" s="60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6"/>
    </row>
    <row r="62" spans="2:46" x14ac:dyDescent="0.35">
      <c r="B62" s="48" t="s">
        <v>216</v>
      </c>
      <c r="C62" s="21"/>
      <c r="D62" s="21"/>
      <c r="E62" s="21"/>
      <c r="F62" s="21"/>
      <c r="G62" s="21"/>
      <c r="H62" s="21"/>
      <c r="I62" s="21"/>
      <c r="J62" s="5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2"/>
      <c r="Y62" s="48" t="s">
        <v>216</v>
      </c>
      <c r="Z62" s="21"/>
      <c r="AA62" s="21"/>
      <c r="AB62" s="21"/>
      <c r="AC62" s="21"/>
      <c r="AD62" s="21"/>
      <c r="AE62" s="21"/>
      <c r="AF62" s="21"/>
      <c r="AG62" s="59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2"/>
    </row>
    <row r="63" spans="2:46" x14ac:dyDescent="0.35">
      <c r="B63" s="17" t="s">
        <v>22</v>
      </c>
      <c r="C63" s="18"/>
      <c r="D63" s="18"/>
      <c r="E63" s="18"/>
      <c r="F63" s="18"/>
      <c r="G63" s="18"/>
      <c r="H63" s="18"/>
      <c r="I63" s="18"/>
      <c r="J63" s="63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9"/>
      <c r="Y63" s="17" t="s">
        <v>22</v>
      </c>
      <c r="Z63" s="18"/>
      <c r="AA63" s="18"/>
      <c r="AB63" s="18"/>
      <c r="AC63" s="18"/>
      <c r="AD63" s="18"/>
      <c r="AE63" s="18"/>
      <c r="AF63" s="18"/>
      <c r="AG63" s="63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9"/>
    </row>
    <row r="64" spans="2:46" x14ac:dyDescent="0.35">
      <c r="B64" s="15" t="s">
        <v>64</v>
      </c>
      <c r="C64" s="14"/>
      <c r="D64" s="14"/>
      <c r="E64" s="14"/>
      <c r="F64" s="14"/>
      <c r="G64" s="14"/>
      <c r="H64" s="14"/>
      <c r="I64" s="14"/>
      <c r="J64" s="60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6"/>
      <c r="Y64" s="15" t="s">
        <v>64</v>
      </c>
      <c r="Z64" s="14"/>
      <c r="AA64" s="14"/>
      <c r="AB64" s="14"/>
      <c r="AC64" s="14"/>
      <c r="AD64" s="14"/>
      <c r="AE64" s="14"/>
      <c r="AF64" s="14"/>
      <c r="AG64" s="60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6"/>
    </row>
    <row r="65" spans="2:46" x14ac:dyDescent="0.35">
      <c r="B65" s="15" t="s">
        <v>17</v>
      </c>
      <c r="C65" s="14"/>
      <c r="D65" s="14"/>
      <c r="E65" s="14"/>
      <c r="F65" s="14"/>
      <c r="G65" s="14"/>
      <c r="H65" s="14"/>
      <c r="I65" s="14"/>
      <c r="J65" s="60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6"/>
      <c r="Y65" s="15" t="s">
        <v>17</v>
      </c>
      <c r="Z65" s="14"/>
      <c r="AA65" s="14"/>
      <c r="AB65" s="14"/>
      <c r="AC65" s="14"/>
      <c r="AD65" s="14"/>
      <c r="AE65" s="14"/>
      <c r="AF65" s="14"/>
      <c r="AG65" s="60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6"/>
    </row>
    <row r="66" spans="2:46" x14ac:dyDescent="0.35">
      <c r="B66" s="15" t="s">
        <v>18</v>
      </c>
      <c r="C66" s="14"/>
      <c r="D66" s="14"/>
      <c r="E66" s="14"/>
      <c r="F66" s="14"/>
      <c r="G66" s="14"/>
      <c r="H66" s="14"/>
      <c r="I66" s="14"/>
      <c r="J66" s="60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6"/>
      <c r="Y66" s="15" t="s">
        <v>18</v>
      </c>
      <c r="Z66" s="14"/>
      <c r="AA66" s="14"/>
      <c r="AB66" s="14"/>
      <c r="AC66" s="14"/>
      <c r="AD66" s="14"/>
      <c r="AE66" s="14"/>
      <c r="AF66" s="14"/>
      <c r="AG66" s="60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6"/>
    </row>
    <row r="67" spans="2:46" x14ac:dyDescent="0.35">
      <c r="B67" s="15" t="s">
        <v>19</v>
      </c>
      <c r="C67" s="14"/>
      <c r="D67" s="14"/>
      <c r="E67" s="14"/>
      <c r="F67" s="14"/>
      <c r="G67" s="14"/>
      <c r="H67" s="14"/>
      <c r="I67" s="14"/>
      <c r="J67" s="60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6"/>
      <c r="Y67" s="15" t="s">
        <v>19</v>
      </c>
      <c r="Z67" s="14"/>
      <c r="AA67" s="14"/>
      <c r="AB67" s="14"/>
      <c r="AC67" s="14"/>
      <c r="AD67" s="14"/>
      <c r="AE67" s="14"/>
      <c r="AF67" s="14"/>
      <c r="AG67" s="60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6"/>
    </row>
    <row r="68" spans="2:46" x14ac:dyDescent="0.35">
      <c r="B68" s="15" t="s">
        <v>23</v>
      </c>
      <c r="C68" s="14"/>
      <c r="D68" s="14"/>
      <c r="E68" s="14"/>
      <c r="F68" s="14"/>
      <c r="G68" s="14"/>
      <c r="H68" s="14"/>
      <c r="I68" s="14"/>
      <c r="J68" s="60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6"/>
      <c r="Y68" s="15" t="s">
        <v>23</v>
      </c>
      <c r="Z68" s="14"/>
      <c r="AA68" s="14"/>
      <c r="AB68" s="14"/>
      <c r="AC68" s="14"/>
      <c r="AD68" s="14"/>
      <c r="AE68" s="14"/>
      <c r="AF68" s="14"/>
      <c r="AG68" s="60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6"/>
    </row>
    <row r="69" spans="2:46" x14ac:dyDescent="0.35">
      <c r="B69" s="15" t="s">
        <v>24</v>
      </c>
      <c r="C69" s="14"/>
      <c r="D69" s="14"/>
      <c r="E69" s="14"/>
      <c r="F69" s="14"/>
      <c r="G69" s="14"/>
      <c r="H69" s="14"/>
      <c r="I69" s="14"/>
      <c r="J69" s="60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6"/>
      <c r="Y69" s="15" t="s">
        <v>24</v>
      </c>
      <c r="Z69" s="14"/>
      <c r="AA69" s="14"/>
      <c r="AB69" s="14"/>
      <c r="AC69" s="14"/>
      <c r="AD69" s="14"/>
      <c r="AE69" s="14"/>
      <c r="AF69" s="14"/>
      <c r="AG69" s="60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6"/>
    </row>
    <row r="70" spans="2:46" x14ac:dyDescent="0.35">
      <c r="B70" s="15" t="s">
        <v>20</v>
      </c>
      <c r="C70" s="14"/>
      <c r="D70" s="14"/>
      <c r="E70" s="14"/>
      <c r="F70" s="14"/>
      <c r="G70" s="14"/>
      <c r="H70" s="14"/>
      <c r="I70" s="14"/>
      <c r="J70" s="60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6"/>
      <c r="Y70" s="15" t="s">
        <v>20</v>
      </c>
      <c r="Z70" s="14"/>
      <c r="AA70" s="14"/>
      <c r="AB70" s="14"/>
      <c r="AC70" s="14"/>
      <c r="AD70" s="14"/>
      <c r="AE70" s="14"/>
      <c r="AF70" s="14"/>
      <c r="AG70" s="60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6"/>
    </row>
    <row r="71" spans="2:46" x14ac:dyDescent="0.35">
      <c r="B71" s="47" t="s">
        <v>213</v>
      </c>
      <c r="C71" s="14"/>
      <c r="D71" s="14"/>
      <c r="E71" s="14"/>
      <c r="F71" s="14"/>
      <c r="G71" s="23"/>
      <c r="H71" s="5"/>
      <c r="I71" s="14"/>
      <c r="J71" s="60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6"/>
      <c r="Y71" s="47" t="s">
        <v>213</v>
      </c>
      <c r="Z71" s="14"/>
      <c r="AA71" s="14"/>
      <c r="AB71" s="14"/>
      <c r="AC71" s="14"/>
      <c r="AD71" s="23"/>
      <c r="AE71" s="5"/>
      <c r="AF71" s="14"/>
      <c r="AG71" s="60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6"/>
    </row>
    <row r="72" spans="2:46" x14ac:dyDescent="0.35">
      <c r="B72" s="15" t="s">
        <v>56</v>
      </c>
      <c r="C72" s="14"/>
      <c r="D72" s="14"/>
      <c r="E72" s="14"/>
      <c r="F72" s="14"/>
      <c r="G72" s="14"/>
      <c r="H72" s="14"/>
      <c r="I72" s="5" t="str">
        <f ca="1">$D$1</f>
        <v>2016-06-01</v>
      </c>
      <c r="J72" s="62" t="s">
        <v>230</v>
      </c>
      <c r="K72" s="14" t="s">
        <v>225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6"/>
      <c r="Y72" s="15" t="s">
        <v>56</v>
      </c>
      <c r="Z72" s="14"/>
      <c r="AA72" s="14"/>
      <c r="AB72" s="14"/>
      <c r="AC72" s="14"/>
      <c r="AD72" s="14"/>
      <c r="AE72" s="14"/>
      <c r="AF72" s="5" t="str">
        <f ca="1">$D$1</f>
        <v>2016-06-01</v>
      </c>
      <c r="AG72" s="62" t="s">
        <v>230</v>
      </c>
      <c r="AH72" s="14" t="s">
        <v>225</v>
      </c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6"/>
    </row>
    <row r="73" spans="2:46" x14ac:dyDescent="0.35">
      <c r="B73" s="15" t="s">
        <v>21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6"/>
      <c r="Y73" s="15" t="s">
        <v>21</v>
      </c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6"/>
    </row>
    <row r="74" spans="2:46" x14ac:dyDescent="0.35">
      <c r="B74" s="20" t="s">
        <v>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2"/>
      <c r="Y74" s="20" t="s">
        <v>73</v>
      </c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2"/>
    </row>
    <row r="75" spans="2:46" x14ac:dyDescent="0.35">
      <c r="B75" s="17" t="s">
        <v>22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9"/>
      <c r="Y75" s="17" t="s">
        <v>22</v>
      </c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9"/>
    </row>
    <row r="76" spans="2:46" x14ac:dyDescent="0.35">
      <c r="B76" s="15" t="s">
        <v>53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6"/>
      <c r="Y76" s="15" t="s">
        <v>53</v>
      </c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6"/>
    </row>
    <row r="77" spans="2:46" x14ac:dyDescent="0.35">
      <c r="B77" s="15" t="s">
        <v>17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6"/>
      <c r="Y77" s="15" t="s">
        <v>17</v>
      </c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6"/>
    </row>
    <row r="78" spans="2:46" x14ac:dyDescent="0.35">
      <c r="B78" s="15" t="s">
        <v>18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6"/>
      <c r="Y78" s="15" t="s">
        <v>18</v>
      </c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6"/>
    </row>
    <row r="79" spans="2:46" x14ac:dyDescent="0.35">
      <c r="B79" s="15" t="s">
        <v>19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6"/>
      <c r="Y79" s="15" t="s">
        <v>19</v>
      </c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6"/>
    </row>
    <row r="80" spans="2:46" x14ac:dyDescent="0.35">
      <c r="B80" s="15" t="s">
        <v>23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6"/>
      <c r="Y80" s="15" t="s">
        <v>23</v>
      </c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6"/>
    </row>
    <row r="81" spans="1:46" x14ac:dyDescent="0.35">
      <c r="B81" s="15" t="s">
        <v>24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6"/>
      <c r="Y81" s="15" t="s">
        <v>24</v>
      </c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6"/>
    </row>
    <row r="82" spans="1:46" x14ac:dyDescent="0.35">
      <c r="B82" s="15" t="s">
        <v>20</v>
      </c>
      <c r="C82" s="14"/>
      <c r="D82" s="14"/>
      <c r="E82" s="14"/>
      <c r="F82" s="14"/>
      <c r="G82" s="14"/>
      <c r="H82" s="14"/>
      <c r="I82" s="14"/>
      <c r="J82" s="60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6"/>
      <c r="Y82" s="15" t="s">
        <v>20</v>
      </c>
      <c r="Z82" s="14"/>
      <c r="AA82" s="14"/>
      <c r="AB82" s="14"/>
      <c r="AC82" s="14"/>
      <c r="AD82" s="14"/>
      <c r="AE82" s="14"/>
      <c r="AF82" s="14"/>
      <c r="AG82" s="60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6"/>
    </row>
    <row r="83" spans="1:46" x14ac:dyDescent="0.35">
      <c r="B83" s="15" t="s">
        <v>57</v>
      </c>
      <c r="C83" s="14"/>
      <c r="D83" s="14"/>
      <c r="E83" s="14"/>
      <c r="F83" s="14"/>
      <c r="G83" s="23"/>
      <c r="H83" s="5"/>
      <c r="I83" s="14"/>
      <c r="J83" s="60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6"/>
      <c r="Y83" s="15" t="s">
        <v>57</v>
      </c>
      <c r="Z83" s="14"/>
      <c r="AA83" s="14"/>
      <c r="AB83" s="14"/>
      <c r="AC83" s="14"/>
      <c r="AD83" s="23"/>
      <c r="AE83" s="5"/>
      <c r="AF83" s="14"/>
      <c r="AG83" s="60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6"/>
    </row>
    <row r="84" spans="1:46" x14ac:dyDescent="0.35">
      <c r="B84" s="15" t="s">
        <v>56</v>
      </c>
      <c r="C84" s="14"/>
      <c r="D84" s="14"/>
      <c r="E84" s="14"/>
      <c r="F84" s="14"/>
      <c r="G84" s="14"/>
      <c r="H84" s="14"/>
      <c r="I84" s="5" t="str">
        <f ca="1">$D$1</f>
        <v>2016-06-01</v>
      </c>
      <c r="J84" s="62" t="s">
        <v>230</v>
      </c>
      <c r="K84" s="14" t="s">
        <v>225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6"/>
      <c r="Y84" s="15" t="s">
        <v>56</v>
      </c>
      <c r="Z84" s="14"/>
      <c r="AA84" s="14"/>
      <c r="AB84" s="14"/>
      <c r="AC84" s="14"/>
      <c r="AD84" s="14"/>
      <c r="AE84" s="14"/>
      <c r="AF84" s="5" t="str">
        <f ca="1">$D$1</f>
        <v>2016-06-01</v>
      </c>
      <c r="AG84" s="62" t="s">
        <v>230</v>
      </c>
      <c r="AH84" s="14" t="s">
        <v>225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6"/>
    </row>
    <row r="85" spans="1:46" x14ac:dyDescent="0.35">
      <c r="B85" s="15" t="s">
        <v>21</v>
      </c>
      <c r="C85" s="14"/>
      <c r="D85" s="14"/>
      <c r="E85" s="14"/>
      <c r="F85" s="14"/>
      <c r="G85" s="14"/>
      <c r="H85" s="14"/>
      <c r="I85" s="14"/>
      <c r="J85" s="60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6"/>
      <c r="Y85" s="15" t="s">
        <v>21</v>
      </c>
      <c r="Z85" s="14"/>
      <c r="AA85" s="14"/>
      <c r="AB85" s="14"/>
      <c r="AC85" s="14"/>
      <c r="AD85" s="14"/>
      <c r="AE85" s="14"/>
      <c r="AF85" s="14"/>
      <c r="AG85" s="60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6"/>
    </row>
    <row r="86" spans="1:46" x14ac:dyDescent="0.35">
      <c r="B86" s="20" t="s">
        <v>74</v>
      </c>
      <c r="C86" s="21"/>
      <c r="D86" s="21"/>
      <c r="E86" s="21"/>
      <c r="F86" s="21"/>
      <c r="G86" s="21"/>
      <c r="H86" s="21"/>
      <c r="I86" s="21"/>
      <c r="J86" s="5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2"/>
      <c r="Y86" s="20" t="s">
        <v>74</v>
      </c>
      <c r="Z86" s="21"/>
      <c r="AA86" s="21"/>
      <c r="AB86" s="21"/>
      <c r="AC86" s="21"/>
      <c r="AD86" s="21"/>
      <c r="AE86" s="21"/>
      <c r="AF86" s="21"/>
      <c r="AG86" s="59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2"/>
    </row>
    <row r="87" spans="1:46" x14ac:dyDescent="0.35">
      <c r="B87" s="15" t="s">
        <v>75</v>
      </c>
      <c r="C87" s="14"/>
      <c r="D87" s="14"/>
      <c r="E87" s="14"/>
      <c r="F87" s="14"/>
      <c r="G87" s="14"/>
      <c r="H87" s="14"/>
      <c r="I87" s="14"/>
      <c r="J87" s="60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6"/>
      <c r="Y87" s="15" t="s">
        <v>75</v>
      </c>
      <c r="Z87" s="14"/>
      <c r="AA87" s="14"/>
      <c r="AB87" s="14"/>
      <c r="AC87" s="14"/>
      <c r="AD87" s="14"/>
      <c r="AE87" s="14"/>
      <c r="AF87" s="14"/>
      <c r="AG87" s="60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6"/>
    </row>
    <row r="88" spans="1:46" x14ac:dyDescent="0.35">
      <c r="B88" s="47" t="s">
        <v>238</v>
      </c>
      <c r="C88" s="14"/>
      <c r="D88" s="14"/>
      <c r="E88" s="14"/>
      <c r="F88" s="14"/>
      <c r="G88" s="14"/>
      <c r="H88" s="14"/>
      <c r="I88" s="14"/>
      <c r="J88" s="60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6"/>
      <c r="Y88" s="47" t="s">
        <v>238</v>
      </c>
      <c r="Z88" s="14"/>
      <c r="AA88" s="14"/>
      <c r="AB88" s="14"/>
      <c r="AC88" s="14"/>
      <c r="AD88" s="14"/>
      <c r="AE88" s="14"/>
      <c r="AF88" s="14"/>
      <c r="AG88" s="60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6"/>
    </row>
    <row r="89" spans="1:46" x14ac:dyDescent="0.35">
      <c r="B89" s="47" t="s">
        <v>239</v>
      </c>
      <c r="C89" s="14"/>
      <c r="D89" s="14"/>
      <c r="E89" s="14"/>
      <c r="F89" s="14"/>
      <c r="G89" s="14"/>
      <c r="H89" s="14"/>
      <c r="I89" s="14"/>
      <c r="J89" s="60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6"/>
      <c r="Y89" s="47" t="s">
        <v>239</v>
      </c>
      <c r="Z89" s="14"/>
      <c r="AA89" s="14"/>
      <c r="AB89" s="14"/>
      <c r="AC89" s="14"/>
      <c r="AD89" s="14"/>
      <c r="AE89" s="14"/>
      <c r="AF89" s="14"/>
      <c r="AG89" s="60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6"/>
    </row>
    <row r="90" spans="1:46" x14ac:dyDescent="0.35">
      <c r="B90" s="15" t="s">
        <v>76</v>
      </c>
      <c r="C90" s="14"/>
      <c r="D90" s="14"/>
      <c r="E90" s="14"/>
      <c r="F90" s="14"/>
      <c r="G90" s="14"/>
      <c r="H90" s="14"/>
      <c r="I90" s="14"/>
      <c r="J90" s="60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6"/>
      <c r="Y90" s="15" t="s">
        <v>76</v>
      </c>
      <c r="Z90" s="14"/>
      <c r="AA90" s="14"/>
      <c r="AB90" s="14"/>
      <c r="AC90" s="14"/>
      <c r="AD90" s="14"/>
      <c r="AE90" s="14"/>
      <c r="AF90" s="14"/>
      <c r="AG90" s="60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6"/>
    </row>
    <row r="91" spans="1:46" x14ac:dyDescent="0.35">
      <c r="B91" s="15" t="s">
        <v>77</v>
      </c>
      <c r="C91" s="14"/>
      <c r="D91" s="14"/>
      <c r="E91" s="14"/>
      <c r="F91" s="14"/>
      <c r="G91" s="14"/>
      <c r="H91" s="14"/>
      <c r="I91" s="14"/>
      <c r="J91" s="60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6"/>
      <c r="Y91" s="15" t="s">
        <v>77</v>
      </c>
      <c r="Z91" s="14"/>
      <c r="AA91" s="14"/>
      <c r="AB91" s="14"/>
      <c r="AC91" s="14"/>
      <c r="AD91" s="14"/>
      <c r="AE91" s="14"/>
      <c r="AF91" s="14"/>
      <c r="AG91" s="60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6"/>
    </row>
    <row r="92" spans="1:46" x14ac:dyDescent="0.35">
      <c r="B92" s="17" t="s">
        <v>54</v>
      </c>
      <c r="C92" s="18"/>
      <c r="D92" s="18"/>
      <c r="E92" s="18"/>
      <c r="F92" s="18"/>
      <c r="G92" s="18"/>
      <c r="H92" s="18"/>
      <c r="I92" s="18"/>
      <c r="J92" s="63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9"/>
      <c r="Y92" s="17" t="s">
        <v>54</v>
      </c>
      <c r="Z92" s="18"/>
      <c r="AA92" s="18"/>
      <c r="AB92" s="18"/>
      <c r="AC92" s="18"/>
      <c r="AD92" s="18"/>
      <c r="AE92" s="18"/>
      <c r="AF92" s="18"/>
      <c r="AG92" s="63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9"/>
    </row>
    <row r="93" spans="1:46" x14ac:dyDescent="0.35">
      <c r="B93" s="15" t="s">
        <v>17</v>
      </c>
      <c r="C93" s="14"/>
      <c r="D93" s="14"/>
      <c r="E93" s="14"/>
      <c r="F93" s="14"/>
      <c r="G93" s="14"/>
      <c r="H93" s="14"/>
      <c r="I93" s="14"/>
      <c r="J93" s="60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6"/>
      <c r="Y93" s="15" t="s">
        <v>17</v>
      </c>
      <c r="Z93" s="14"/>
      <c r="AA93" s="14"/>
      <c r="AB93" s="14"/>
      <c r="AC93" s="14"/>
      <c r="AD93" s="14"/>
      <c r="AE93" s="14"/>
      <c r="AF93" s="14"/>
      <c r="AG93" s="60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6"/>
    </row>
    <row r="94" spans="1:46" x14ac:dyDescent="0.35">
      <c r="B94" s="15" t="s">
        <v>18</v>
      </c>
      <c r="C94" s="14"/>
      <c r="D94" s="14"/>
      <c r="E94" s="14"/>
      <c r="F94" s="14"/>
      <c r="G94" s="14"/>
      <c r="H94" s="14"/>
      <c r="I94" s="14"/>
      <c r="J94" s="60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6"/>
      <c r="Y94" s="15" t="s">
        <v>18</v>
      </c>
      <c r="Z94" s="14"/>
      <c r="AA94" s="14"/>
      <c r="AB94" s="14"/>
      <c r="AC94" s="14"/>
      <c r="AD94" s="14"/>
      <c r="AE94" s="14"/>
      <c r="AF94" s="14"/>
      <c r="AG94" s="60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6"/>
    </row>
    <row r="95" spans="1:46" x14ac:dyDescent="0.35">
      <c r="B95" s="15" t="s">
        <v>19</v>
      </c>
      <c r="C95" s="14"/>
      <c r="D95" s="14"/>
      <c r="E95" s="14"/>
      <c r="F95" s="14"/>
      <c r="G95" s="14"/>
      <c r="H95" s="14"/>
      <c r="I95" s="14"/>
      <c r="J95" s="60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6"/>
      <c r="Y95" s="15" t="s">
        <v>19</v>
      </c>
      <c r="Z95" s="14"/>
      <c r="AA95" s="14"/>
      <c r="AB95" s="14"/>
      <c r="AC95" s="14"/>
      <c r="AD95" s="14"/>
      <c r="AE95" s="14"/>
      <c r="AF95" s="14"/>
      <c r="AG95" s="60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6"/>
    </row>
    <row r="96" spans="1:46" x14ac:dyDescent="0.35">
      <c r="A96" s="30"/>
      <c r="B96" s="15" t="s">
        <v>55</v>
      </c>
      <c r="C96" s="14"/>
      <c r="D96" s="14"/>
      <c r="E96" s="14"/>
      <c r="F96" s="14"/>
      <c r="G96" s="14"/>
      <c r="H96" s="14"/>
      <c r="I96" s="14"/>
      <c r="J96" s="60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6"/>
      <c r="Y96" s="15" t="s">
        <v>55</v>
      </c>
      <c r="Z96" s="14"/>
      <c r="AA96" s="14"/>
      <c r="AB96" s="14"/>
      <c r="AC96" s="14"/>
      <c r="AD96" s="14"/>
      <c r="AE96" s="14"/>
      <c r="AF96" s="14"/>
      <c r="AG96" s="60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6"/>
    </row>
    <row r="97" spans="1:46" x14ac:dyDescent="0.35">
      <c r="A97" s="30"/>
      <c r="B97" s="15" t="s">
        <v>20</v>
      </c>
      <c r="C97" s="14"/>
      <c r="D97" s="14"/>
      <c r="E97" s="14"/>
      <c r="F97" s="14"/>
      <c r="G97" s="14"/>
      <c r="H97" s="14"/>
      <c r="I97" s="14"/>
      <c r="J97" s="60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6"/>
      <c r="Y97" s="15" t="s">
        <v>20</v>
      </c>
      <c r="Z97" s="14"/>
      <c r="AA97" s="14"/>
      <c r="AB97" s="14"/>
      <c r="AC97" s="14"/>
      <c r="AD97" s="14"/>
      <c r="AE97" s="14"/>
      <c r="AF97" s="14"/>
      <c r="AG97" s="60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6"/>
    </row>
    <row r="98" spans="1:46" x14ac:dyDescent="0.35">
      <c r="A98" s="30"/>
      <c r="B98" s="15" t="s">
        <v>78</v>
      </c>
      <c r="C98" s="14"/>
      <c r="D98" s="14"/>
      <c r="E98" s="14"/>
      <c r="F98" s="14"/>
      <c r="G98" s="14"/>
      <c r="H98" s="14"/>
      <c r="I98" s="14"/>
      <c r="J98" s="60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6"/>
      <c r="Y98" s="15" t="s">
        <v>78</v>
      </c>
      <c r="Z98" s="14"/>
      <c r="AA98" s="14"/>
      <c r="AB98" s="14"/>
      <c r="AC98" s="14"/>
      <c r="AD98" s="14"/>
      <c r="AE98" s="14"/>
      <c r="AF98" s="14"/>
      <c r="AG98" s="60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6"/>
    </row>
    <row r="99" spans="1:46" x14ac:dyDescent="0.35">
      <c r="A99" s="30"/>
      <c r="B99" s="8" t="s">
        <v>59</v>
      </c>
      <c r="C99" s="24"/>
      <c r="D99" s="24"/>
      <c r="E99" s="24"/>
      <c r="F99" s="24"/>
      <c r="G99" s="24"/>
      <c r="H99" s="24"/>
      <c r="I99" s="9">
        <f ca="1">I100-120</f>
        <v>42402</v>
      </c>
      <c r="J99" s="58" t="s">
        <v>70</v>
      </c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5"/>
      <c r="Y99" s="8" t="s">
        <v>59</v>
      </c>
      <c r="Z99" s="24"/>
      <c r="AA99" s="24"/>
      <c r="AB99" s="24"/>
      <c r="AC99" s="24"/>
      <c r="AD99" s="24"/>
      <c r="AE99" s="24"/>
      <c r="AF99" s="9">
        <f ca="1">AF100-120</f>
        <v>42402</v>
      </c>
      <c r="AG99" s="58" t="s">
        <v>70</v>
      </c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5"/>
    </row>
    <row r="100" spans="1:46" x14ac:dyDescent="0.35">
      <c r="A100" s="30"/>
      <c r="B100" s="15" t="s">
        <v>56</v>
      </c>
      <c r="C100" s="14"/>
      <c r="D100" s="14"/>
      <c r="E100" s="14"/>
      <c r="F100" s="14"/>
      <c r="G100" s="14"/>
      <c r="H100" s="14"/>
      <c r="I100" s="5" t="str">
        <f ca="1">$D$1</f>
        <v>2016-06-01</v>
      </c>
      <c r="J100" s="60" t="s">
        <v>230</v>
      </c>
      <c r="K100" s="14" t="s">
        <v>225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6"/>
      <c r="Y100" s="15" t="s">
        <v>56</v>
      </c>
      <c r="Z100" s="14"/>
      <c r="AA100" s="14"/>
      <c r="AB100" s="14"/>
      <c r="AC100" s="14"/>
      <c r="AD100" s="14"/>
      <c r="AE100" s="14"/>
      <c r="AF100" s="5" t="str">
        <f ca="1">$D$1</f>
        <v>2016-06-01</v>
      </c>
      <c r="AG100" s="60" t="s">
        <v>230</v>
      </c>
      <c r="AH100" s="14" t="s">
        <v>225</v>
      </c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6"/>
    </row>
    <row r="101" spans="1:46" x14ac:dyDescent="0.35">
      <c r="A101" s="30"/>
      <c r="B101" s="15" t="s">
        <v>21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6"/>
      <c r="Y101" s="15" t="s">
        <v>21</v>
      </c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6"/>
    </row>
    <row r="102" spans="1:46" x14ac:dyDescent="0.35">
      <c r="A102" s="30"/>
      <c r="B102" s="20" t="s">
        <v>79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2"/>
      <c r="Y102" s="20" t="s">
        <v>79</v>
      </c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2"/>
    </row>
    <row r="103" spans="1:46" x14ac:dyDescent="0.35">
      <c r="A103" s="30"/>
      <c r="B103" s="17" t="s">
        <v>80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9"/>
      <c r="Y103" s="17" t="s">
        <v>80</v>
      </c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9"/>
    </row>
    <row r="104" spans="1:46" x14ac:dyDescent="0.35">
      <c r="A104" s="30"/>
      <c r="B104" s="8" t="s">
        <v>63</v>
      </c>
      <c r="C104" s="24"/>
      <c r="D104" s="24"/>
      <c r="E104" s="24"/>
      <c r="F104" s="24"/>
      <c r="G104" s="24"/>
      <c r="H104" s="24"/>
      <c r="I104" s="9">
        <f ca="1">I105-120</f>
        <v>42402</v>
      </c>
      <c r="J104" s="24" t="s">
        <v>69</v>
      </c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5"/>
      <c r="Y104" s="8" t="s">
        <v>63</v>
      </c>
      <c r="Z104" s="24"/>
      <c r="AA104" s="24"/>
      <c r="AB104" s="24"/>
      <c r="AC104" s="24"/>
      <c r="AD104" s="24"/>
      <c r="AE104" s="24"/>
      <c r="AF104" s="9">
        <f ca="1">AF105-120</f>
        <v>42402</v>
      </c>
      <c r="AG104" s="24" t="s">
        <v>69</v>
      </c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5"/>
    </row>
    <row r="105" spans="1:46" x14ac:dyDescent="0.35">
      <c r="A105" s="30"/>
      <c r="B105" s="32" t="s">
        <v>62</v>
      </c>
      <c r="C105" s="24"/>
      <c r="D105" s="24"/>
      <c r="E105" s="24"/>
      <c r="F105" s="24"/>
      <c r="G105" s="24"/>
      <c r="H105" s="24"/>
      <c r="I105" s="9" t="str">
        <f ca="1">$D$1</f>
        <v>2016-06-01</v>
      </c>
      <c r="J105" s="58" t="s">
        <v>230</v>
      </c>
      <c r="K105" s="24" t="s">
        <v>226</v>
      </c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5"/>
      <c r="Y105" s="32" t="s">
        <v>62</v>
      </c>
      <c r="Z105" s="24"/>
      <c r="AA105" s="24"/>
      <c r="AB105" s="24"/>
      <c r="AC105" s="24"/>
      <c r="AD105" s="24"/>
      <c r="AE105" s="24"/>
      <c r="AF105" s="9" t="str">
        <f ca="1">$D$1</f>
        <v>2016-06-01</v>
      </c>
      <c r="AG105" s="58" t="s">
        <v>230</v>
      </c>
      <c r="AH105" s="24" t="s">
        <v>226</v>
      </c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5"/>
    </row>
    <row r="106" spans="1:46" x14ac:dyDescent="0.35">
      <c r="A106" s="30"/>
      <c r="B106" s="64" t="s">
        <v>262</v>
      </c>
      <c r="C106" s="21"/>
      <c r="D106" s="21"/>
      <c r="E106" s="21"/>
      <c r="F106" s="21"/>
      <c r="G106" s="21"/>
      <c r="H106" s="21"/>
      <c r="I106" s="21"/>
      <c r="J106" s="5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2"/>
      <c r="Y106" s="64" t="s">
        <v>263</v>
      </c>
      <c r="Z106" s="21"/>
      <c r="AA106" s="21"/>
      <c r="AB106" s="21"/>
      <c r="AC106" s="21"/>
      <c r="AD106" s="21"/>
      <c r="AE106" s="21"/>
      <c r="AF106" s="21"/>
      <c r="AG106" s="59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2"/>
    </row>
    <row r="107" spans="1:46" x14ac:dyDescent="0.35">
      <c r="A107" s="30"/>
      <c r="B107" s="47" t="s">
        <v>252</v>
      </c>
      <c r="C107" s="14"/>
      <c r="D107" s="9">
        <f ca="1">I100-120</f>
        <v>42402</v>
      </c>
      <c r="E107" s="14" t="s">
        <v>253</v>
      </c>
      <c r="F107" s="14"/>
      <c r="G107" s="14"/>
      <c r="H107" s="14"/>
      <c r="I107" s="14"/>
      <c r="J107" s="60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6"/>
      <c r="Y107" s="47" t="s">
        <v>252</v>
      </c>
      <c r="Z107" s="14"/>
      <c r="AA107" s="9">
        <f ca="1">AF100-120</f>
        <v>42402</v>
      </c>
      <c r="AB107" s="14" t="s">
        <v>253</v>
      </c>
      <c r="AC107" s="14"/>
      <c r="AD107" s="14"/>
      <c r="AE107" s="14"/>
      <c r="AF107" s="14"/>
      <c r="AG107" s="60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6"/>
    </row>
    <row r="108" spans="1:46" x14ac:dyDescent="0.35">
      <c r="A108" s="30"/>
      <c r="B108" s="46" t="s">
        <v>214</v>
      </c>
      <c r="C108" s="24"/>
      <c r="D108" s="24"/>
      <c r="E108" s="24"/>
      <c r="F108" s="24"/>
      <c r="G108" s="24"/>
      <c r="H108" s="24"/>
      <c r="I108" s="9" t="str">
        <f ca="1">$C$1</f>
        <v>2016-05-01</v>
      </c>
      <c r="J108" s="61" t="s">
        <v>230</v>
      </c>
      <c r="K108" s="24" t="s">
        <v>227</v>
      </c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5"/>
      <c r="Y108" s="65" t="s">
        <v>268</v>
      </c>
      <c r="Z108" s="24"/>
      <c r="AA108" s="24"/>
      <c r="AB108" s="24"/>
      <c r="AC108" s="24"/>
      <c r="AD108" s="24"/>
      <c r="AE108" s="24"/>
      <c r="AF108" s="9" t="str">
        <f ca="1">$C$1</f>
        <v>2016-05-01</v>
      </c>
      <c r="AG108" s="61" t="s">
        <v>230</v>
      </c>
      <c r="AH108" s="24" t="s">
        <v>227</v>
      </c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5"/>
    </row>
    <row r="109" spans="1:46" x14ac:dyDescent="0.35">
      <c r="A109" s="30"/>
      <c r="B109" s="65" t="s">
        <v>265</v>
      </c>
      <c r="C109" s="24"/>
      <c r="D109" s="24"/>
      <c r="E109" s="24"/>
      <c r="F109" s="24"/>
      <c r="G109" s="24"/>
      <c r="H109" s="24"/>
      <c r="I109" s="9" t="str">
        <f ca="1">$D$1</f>
        <v>2016-06-01</v>
      </c>
      <c r="J109" s="61" t="s">
        <v>230</v>
      </c>
      <c r="K109" s="24" t="s">
        <v>225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5"/>
      <c r="Y109" s="65" t="s">
        <v>269</v>
      </c>
      <c r="Z109" s="24"/>
      <c r="AA109" s="24"/>
      <c r="AB109" s="24"/>
      <c r="AC109" s="24"/>
      <c r="AD109" s="24"/>
      <c r="AE109" s="24"/>
      <c r="AF109" s="9" t="str">
        <f ca="1">$D$1</f>
        <v>2016-06-01</v>
      </c>
      <c r="AG109" s="61" t="s">
        <v>230</v>
      </c>
      <c r="AH109" s="24" t="s">
        <v>225</v>
      </c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5"/>
    </row>
    <row r="110" spans="1:46" x14ac:dyDescent="0.35">
      <c r="A110" s="30"/>
      <c r="B110" s="47" t="s">
        <v>249</v>
      </c>
      <c r="C110" s="24"/>
      <c r="D110" s="24"/>
      <c r="E110" s="24"/>
      <c r="F110" s="24"/>
      <c r="G110" s="24"/>
      <c r="H110" s="24"/>
      <c r="I110" s="9"/>
      <c r="J110" s="4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5"/>
      <c r="Y110" s="47" t="s">
        <v>249</v>
      </c>
      <c r="Z110" s="24"/>
      <c r="AA110" s="24"/>
      <c r="AB110" s="24"/>
      <c r="AC110" s="24"/>
      <c r="AD110" s="24"/>
      <c r="AE110" s="24"/>
      <c r="AF110" s="9"/>
      <c r="AG110" s="4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5"/>
    </row>
    <row r="111" spans="1:46" x14ac:dyDescent="0.35">
      <c r="B111" s="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6"/>
      <c r="Y111" s="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111"/>
  <sheetViews>
    <sheetView showGridLines="0" zoomScale="80" zoomScaleNormal="80" workbookViewId="0">
      <selection activeCell="E29" sqref="E29"/>
    </sheetView>
  </sheetViews>
  <sheetFormatPr defaultColWidth="8.875" defaultRowHeight="16.5" x14ac:dyDescent="0.35"/>
  <cols>
    <col min="1" max="1" width="8.875" style="29"/>
    <col min="2" max="3" width="11.25" style="28" bestFit="1" customWidth="1"/>
    <col min="4" max="4" width="12.5" style="28" bestFit="1" customWidth="1"/>
    <col min="5" max="7" width="8.875" style="28"/>
    <col min="8" max="9" width="12.5" style="28" bestFit="1" customWidth="1"/>
    <col min="10" max="15" width="8.875" style="28"/>
    <col min="16" max="16" width="8.875" style="28" customWidth="1"/>
    <col min="17" max="16384" width="8.875" style="28"/>
  </cols>
  <sheetData>
    <row r="1" spans="2:17" s="29" customFormat="1" ht="21" x14ac:dyDescent="0.4">
      <c r="B1" s="98" t="s">
        <v>343</v>
      </c>
      <c r="C1" s="31" t="str">
        <f ca="1">'辅助列-日期'!I2</f>
        <v>2016-05-01</v>
      </c>
      <c r="D1" s="31" t="str">
        <f ca="1">'辅助列-日期'!J2</f>
        <v>2016-06-01</v>
      </c>
      <c r="J1" s="57"/>
    </row>
    <row r="2" spans="2:17" s="29" customFormat="1" ht="21" x14ac:dyDescent="0.4">
      <c r="B2" s="98"/>
      <c r="C2" s="31"/>
      <c r="D2" s="31"/>
      <c r="J2" s="57"/>
    </row>
    <row r="3" spans="2:17" x14ac:dyDescent="0.35">
      <c r="B3" s="90" t="s">
        <v>255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2"/>
    </row>
    <row r="4" spans="2:17" x14ac:dyDescent="0.35">
      <c r="B4" s="15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6"/>
    </row>
    <row r="5" spans="2:17" x14ac:dyDescent="0.35">
      <c r="B5" s="17" t="s">
        <v>37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9"/>
    </row>
    <row r="6" spans="2:17" x14ac:dyDescent="0.35">
      <c r="B6" s="15" t="s">
        <v>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</row>
    <row r="7" spans="2:17" x14ac:dyDescent="0.35">
      <c r="B7" s="15" t="s">
        <v>12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6"/>
    </row>
    <row r="8" spans="2:17" x14ac:dyDescent="0.35">
      <c r="B8" s="15" t="s">
        <v>256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6"/>
    </row>
    <row r="9" spans="2:17" x14ac:dyDescent="0.35">
      <c r="B9" s="15" t="s">
        <v>41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6"/>
    </row>
    <row r="10" spans="2:17" x14ac:dyDescent="0.35">
      <c r="B10" s="15" t="s">
        <v>42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6"/>
    </row>
    <row r="11" spans="2:17" x14ac:dyDescent="0.35">
      <c r="B11" s="15" t="s">
        <v>257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6"/>
    </row>
    <row r="12" spans="2:17" x14ac:dyDescent="0.35">
      <c r="B12" s="15" t="s">
        <v>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6"/>
    </row>
    <row r="13" spans="2:17" x14ac:dyDescent="0.35">
      <c r="B13" s="15" t="s">
        <v>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6"/>
    </row>
    <row r="14" spans="2:17" x14ac:dyDescent="0.35">
      <c r="B14" s="81" t="s">
        <v>344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6"/>
    </row>
    <row r="15" spans="2:17" x14ac:dyDescent="0.35">
      <c r="B15" s="139" t="s">
        <v>638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6"/>
    </row>
    <row r="16" spans="2:17" x14ac:dyDescent="0.35">
      <c r="B16" s="139" t="s">
        <v>639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6"/>
    </row>
    <row r="17" spans="2:17" x14ac:dyDescent="0.35">
      <c r="B17" s="109" t="s">
        <v>478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6"/>
    </row>
    <row r="18" spans="2:17" x14ac:dyDescent="0.35">
      <c r="B18" s="15" t="s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6"/>
    </row>
    <row r="19" spans="2:17" x14ac:dyDescent="0.35">
      <c r="B19" s="15" t="s">
        <v>44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6"/>
    </row>
    <row r="20" spans="2:17" x14ac:dyDescent="0.35">
      <c r="B20" s="105" t="s">
        <v>464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6"/>
    </row>
    <row r="21" spans="2:17" x14ac:dyDescent="0.35">
      <c r="B21" s="15" t="s">
        <v>45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6"/>
    </row>
    <row r="22" spans="2:17" x14ac:dyDescent="0.35">
      <c r="B22" s="15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6"/>
    </row>
    <row r="23" spans="2:17" x14ac:dyDescent="0.35">
      <c r="B23" s="15" t="s">
        <v>47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6"/>
    </row>
    <row r="24" spans="2:17" x14ac:dyDescent="0.35">
      <c r="B24" s="15" t="s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6"/>
    </row>
    <row r="25" spans="2:17" x14ac:dyDescent="0.35">
      <c r="B25" s="33" t="s">
        <v>207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  <row r="26" spans="2:17" x14ac:dyDescent="0.35">
      <c r="B26" s="15" t="s">
        <v>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6"/>
    </row>
    <row r="27" spans="2:17" x14ac:dyDescent="0.35">
      <c r="B27" s="46" t="s">
        <v>251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</row>
    <row r="28" spans="2:17" x14ac:dyDescent="0.35">
      <c r="B28" s="8" t="s">
        <v>17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</row>
    <row r="29" spans="2:17" x14ac:dyDescent="0.35">
      <c r="B29" s="8" t="s">
        <v>18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</row>
    <row r="30" spans="2:17" x14ac:dyDescent="0.35">
      <c r="B30" s="8" t="s">
        <v>19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</row>
    <row r="31" spans="2:17" x14ac:dyDescent="0.35">
      <c r="B31" s="45" t="s">
        <v>206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5"/>
    </row>
    <row r="32" spans="2:17" x14ac:dyDescent="0.35">
      <c r="B32" s="8" t="s">
        <v>20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5"/>
    </row>
    <row r="33" spans="2:17" x14ac:dyDescent="0.35">
      <c r="B33" s="8" t="s">
        <v>36</v>
      </c>
      <c r="C33" s="24"/>
      <c r="D33" s="24"/>
      <c r="E33" s="24"/>
      <c r="F33" s="24"/>
      <c r="G33" s="24"/>
      <c r="H33" s="24"/>
      <c r="I33" s="9">
        <f ca="1">I34-120</f>
        <v>42402</v>
      </c>
      <c r="J33" s="44" t="s">
        <v>224</v>
      </c>
      <c r="K33" s="24"/>
      <c r="L33" s="24"/>
      <c r="M33" s="24"/>
      <c r="N33" s="24"/>
      <c r="O33" s="24"/>
      <c r="P33" s="24"/>
      <c r="Q33" s="25"/>
    </row>
    <row r="34" spans="2:17" x14ac:dyDescent="0.35">
      <c r="B34" s="8" t="s">
        <v>56</v>
      </c>
      <c r="C34" s="24"/>
      <c r="D34" s="24"/>
      <c r="E34" s="24"/>
      <c r="F34" s="24"/>
      <c r="G34" s="24"/>
      <c r="H34" s="24"/>
      <c r="I34" s="9" t="str">
        <f ca="1">$D$1</f>
        <v>2016-06-01</v>
      </c>
      <c r="J34" s="58" t="s">
        <v>230</v>
      </c>
      <c r="K34" s="24" t="s">
        <v>225</v>
      </c>
      <c r="L34" s="24"/>
      <c r="M34" s="24"/>
      <c r="N34" s="24"/>
      <c r="O34" s="24"/>
      <c r="P34" s="24"/>
      <c r="Q34" s="25"/>
    </row>
    <row r="35" spans="2:17" x14ac:dyDescent="0.35">
      <c r="B35" s="45" t="s">
        <v>205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5"/>
    </row>
    <row r="36" spans="2:17" x14ac:dyDescent="0.35">
      <c r="B36" s="8" t="s">
        <v>49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5"/>
    </row>
    <row r="37" spans="2:17" x14ac:dyDescent="0.35">
      <c r="B37" s="104" t="s">
        <v>465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5"/>
    </row>
    <row r="38" spans="2:17" x14ac:dyDescent="0.35">
      <c r="B38" s="8" t="s">
        <v>50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5"/>
    </row>
    <row r="39" spans="2:17" x14ac:dyDescent="0.35">
      <c r="B39" s="8" t="s">
        <v>51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5"/>
    </row>
    <row r="40" spans="2:17" x14ac:dyDescent="0.35">
      <c r="B40" s="8" t="s">
        <v>17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5"/>
    </row>
    <row r="41" spans="2:17" x14ac:dyDescent="0.35">
      <c r="B41" s="8" t="s">
        <v>18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5"/>
    </row>
    <row r="42" spans="2:17" x14ac:dyDescent="0.35">
      <c r="B42" s="8" t="s">
        <v>19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5"/>
    </row>
    <row r="43" spans="2:17" x14ac:dyDescent="0.35">
      <c r="B43" s="8" t="s">
        <v>52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5"/>
    </row>
    <row r="44" spans="2:17" x14ac:dyDescent="0.35">
      <c r="B44" s="8" t="s">
        <v>20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5"/>
    </row>
    <row r="45" spans="2:17" x14ac:dyDescent="0.35">
      <c r="B45" s="8" t="s">
        <v>36</v>
      </c>
      <c r="C45" s="24"/>
      <c r="D45" s="24"/>
      <c r="E45" s="24"/>
      <c r="F45" s="24"/>
      <c r="G45" s="24"/>
      <c r="H45" s="24"/>
      <c r="I45" s="9">
        <f ca="1">I46-120</f>
        <v>42402</v>
      </c>
      <c r="J45" s="58" t="s">
        <v>70</v>
      </c>
      <c r="K45" s="24"/>
      <c r="L45" s="24"/>
      <c r="M45" s="24"/>
      <c r="N45" s="24"/>
      <c r="O45" s="24"/>
      <c r="P45" s="24"/>
      <c r="Q45" s="25"/>
    </row>
    <row r="46" spans="2:17" x14ac:dyDescent="0.35">
      <c r="B46" s="8" t="s">
        <v>56</v>
      </c>
      <c r="C46" s="24"/>
      <c r="D46" s="24"/>
      <c r="E46" s="24"/>
      <c r="F46" s="24"/>
      <c r="G46" s="24"/>
      <c r="H46" s="24"/>
      <c r="I46" s="9" t="str">
        <f ca="1">$D$1</f>
        <v>2016-06-01</v>
      </c>
      <c r="J46" s="58" t="s">
        <v>230</v>
      </c>
      <c r="K46" s="24" t="s">
        <v>225</v>
      </c>
      <c r="L46" s="24"/>
      <c r="M46" s="24"/>
      <c r="N46" s="24"/>
      <c r="O46" s="24"/>
      <c r="P46" s="24"/>
      <c r="Q46" s="25"/>
    </row>
    <row r="47" spans="2:17" x14ac:dyDescent="0.35">
      <c r="B47" s="104" t="s">
        <v>466</v>
      </c>
      <c r="C47" s="24"/>
      <c r="D47" s="24"/>
      <c r="E47" s="24"/>
      <c r="F47" s="24"/>
      <c r="G47" s="24"/>
      <c r="H47" s="24"/>
      <c r="I47" s="24"/>
      <c r="J47" s="58"/>
      <c r="K47" s="24"/>
      <c r="L47" s="24"/>
      <c r="M47" s="24"/>
      <c r="N47" s="24"/>
      <c r="O47" s="24"/>
      <c r="P47" s="24"/>
      <c r="Q47" s="25"/>
    </row>
    <row r="48" spans="2:17" x14ac:dyDescent="0.35">
      <c r="B48" s="8" t="s">
        <v>21</v>
      </c>
      <c r="C48" s="24"/>
      <c r="D48" s="24"/>
      <c r="E48" s="24"/>
      <c r="F48" s="24"/>
      <c r="G48" s="24"/>
      <c r="H48" s="24"/>
      <c r="I48" s="24"/>
      <c r="J48" s="58"/>
      <c r="K48" s="24"/>
      <c r="L48" s="24"/>
      <c r="M48" s="24"/>
      <c r="N48" s="24"/>
      <c r="O48" s="24"/>
      <c r="P48" s="24"/>
      <c r="Q48" s="25"/>
    </row>
    <row r="49" spans="2:17" x14ac:dyDescent="0.35">
      <c r="B49" s="8" t="s">
        <v>71</v>
      </c>
      <c r="C49" s="24"/>
      <c r="D49" s="24"/>
      <c r="E49" s="24"/>
      <c r="F49" s="24"/>
      <c r="G49" s="24"/>
      <c r="H49" s="24"/>
      <c r="I49" s="24"/>
      <c r="J49" s="58"/>
      <c r="K49" s="24"/>
      <c r="L49" s="24"/>
      <c r="M49" s="24"/>
      <c r="N49" s="24"/>
      <c r="O49" s="24"/>
      <c r="P49" s="24"/>
      <c r="Q49" s="25"/>
    </row>
    <row r="50" spans="2:17" x14ac:dyDescent="0.35">
      <c r="B50" s="20" t="s">
        <v>72</v>
      </c>
      <c r="C50" s="21"/>
      <c r="D50" s="21"/>
      <c r="E50" s="21"/>
      <c r="F50" s="21"/>
      <c r="G50" s="21"/>
      <c r="H50" s="21"/>
      <c r="I50" s="21"/>
      <c r="J50" s="59"/>
      <c r="K50" s="21"/>
      <c r="L50" s="21"/>
      <c r="M50" s="21"/>
      <c r="N50" s="21"/>
      <c r="O50" s="21"/>
      <c r="P50" s="21"/>
      <c r="Q50" s="22"/>
    </row>
    <row r="51" spans="2:17" x14ac:dyDescent="0.35">
      <c r="B51" s="17" t="s">
        <v>22</v>
      </c>
      <c r="C51" s="18"/>
      <c r="D51" s="18"/>
      <c r="E51" s="18"/>
      <c r="F51" s="18"/>
      <c r="G51" s="18"/>
      <c r="H51" s="18"/>
      <c r="I51" s="18"/>
      <c r="J51" s="63"/>
      <c r="K51" s="18"/>
      <c r="L51" s="18"/>
      <c r="M51" s="18"/>
      <c r="N51" s="18"/>
      <c r="O51" s="18"/>
      <c r="P51" s="18"/>
      <c r="Q51" s="19"/>
    </row>
    <row r="52" spans="2:17" x14ac:dyDescent="0.35">
      <c r="B52" s="47" t="s">
        <v>212</v>
      </c>
      <c r="C52" s="14"/>
      <c r="D52" s="14"/>
      <c r="E52" s="14"/>
      <c r="F52" s="14"/>
      <c r="G52" s="14"/>
      <c r="H52" s="14"/>
      <c r="I52" s="14"/>
      <c r="J52" s="60"/>
      <c r="K52" s="14"/>
      <c r="L52" s="14"/>
      <c r="M52" s="14"/>
      <c r="N52" s="14"/>
      <c r="O52" s="14"/>
      <c r="P52" s="14"/>
      <c r="Q52" s="16"/>
    </row>
    <row r="53" spans="2:17" x14ac:dyDescent="0.35">
      <c r="B53" s="15" t="s">
        <v>17</v>
      </c>
      <c r="C53" s="14"/>
      <c r="D53" s="14"/>
      <c r="E53" s="14"/>
      <c r="F53" s="14"/>
      <c r="G53" s="14"/>
      <c r="H53" s="14"/>
      <c r="I53" s="14"/>
      <c r="J53" s="60"/>
      <c r="K53" s="14"/>
      <c r="L53" s="14"/>
      <c r="M53" s="14"/>
      <c r="N53" s="14"/>
      <c r="O53" s="14"/>
      <c r="P53" s="14"/>
      <c r="Q53" s="16"/>
    </row>
    <row r="54" spans="2:17" x14ac:dyDescent="0.35">
      <c r="B54" s="15" t="s">
        <v>18</v>
      </c>
      <c r="C54" s="14"/>
      <c r="D54" s="14"/>
      <c r="E54" s="14"/>
      <c r="F54" s="14"/>
      <c r="G54" s="14"/>
      <c r="H54" s="14"/>
      <c r="I54" s="14"/>
      <c r="J54" s="60"/>
      <c r="K54" s="14"/>
      <c r="L54" s="14"/>
      <c r="M54" s="14"/>
      <c r="N54" s="14"/>
      <c r="O54" s="14"/>
      <c r="P54" s="14"/>
      <c r="Q54" s="16"/>
    </row>
    <row r="55" spans="2:17" x14ac:dyDescent="0.35">
      <c r="B55" s="15" t="s">
        <v>19</v>
      </c>
      <c r="C55" s="14"/>
      <c r="D55" s="14"/>
      <c r="E55" s="14"/>
      <c r="F55" s="14"/>
      <c r="G55" s="14"/>
      <c r="H55" s="14"/>
      <c r="I55" s="14"/>
      <c r="J55" s="60"/>
      <c r="K55" s="14"/>
      <c r="L55" s="14"/>
      <c r="M55" s="14"/>
      <c r="N55" s="14"/>
      <c r="O55" s="14"/>
      <c r="P55" s="14"/>
      <c r="Q55" s="16"/>
    </row>
    <row r="56" spans="2:17" x14ac:dyDescent="0.35">
      <c r="B56" s="15" t="s">
        <v>23</v>
      </c>
      <c r="C56" s="14"/>
      <c r="D56" s="14"/>
      <c r="E56" s="14"/>
      <c r="F56" s="14"/>
      <c r="G56" s="14"/>
      <c r="H56" s="14"/>
      <c r="I56" s="14"/>
      <c r="J56" s="60"/>
      <c r="K56" s="14"/>
      <c r="L56" s="14"/>
      <c r="M56" s="14"/>
      <c r="N56" s="14"/>
      <c r="O56" s="14"/>
      <c r="P56" s="14"/>
      <c r="Q56" s="16"/>
    </row>
    <row r="57" spans="2:17" x14ac:dyDescent="0.35">
      <c r="B57" s="15" t="s">
        <v>24</v>
      </c>
      <c r="C57" s="14"/>
      <c r="D57" s="14"/>
      <c r="E57" s="14"/>
      <c r="F57" s="14"/>
      <c r="G57" s="14"/>
      <c r="H57" s="14"/>
      <c r="I57" s="14"/>
      <c r="J57" s="60"/>
      <c r="K57" s="14"/>
      <c r="L57" s="14"/>
      <c r="M57" s="14"/>
      <c r="N57" s="14"/>
      <c r="O57" s="14"/>
      <c r="P57" s="14"/>
      <c r="Q57" s="16"/>
    </row>
    <row r="58" spans="2:17" x14ac:dyDescent="0.35">
      <c r="B58" s="15" t="s">
        <v>20</v>
      </c>
      <c r="C58" s="14"/>
      <c r="D58" s="14"/>
      <c r="E58" s="14"/>
      <c r="F58" s="14"/>
      <c r="G58" s="14"/>
      <c r="H58" s="14"/>
      <c r="I58" s="14"/>
      <c r="J58" s="60"/>
      <c r="K58" s="14"/>
      <c r="L58" s="14"/>
      <c r="M58" s="14"/>
      <c r="N58" s="14"/>
      <c r="O58" s="14"/>
      <c r="P58" s="14"/>
      <c r="Q58" s="16"/>
    </row>
    <row r="59" spans="2:17" x14ac:dyDescent="0.35">
      <c r="B59" s="47" t="s">
        <v>211</v>
      </c>
      <c r="C59" s="14"/>
      <c r="D59" s="14"/>
      <c r="E59" s="14"/>
      <c r="F59" s="14"/>
      <c r="G59" s="23"/>
      <c r="H59" s="5"/>
      <c r="I59" s="14"/>
      <c r="J59" s="60"/>
      <c r="K59" s="14"/>
      <c r="L59" s="14"/>
      <c r="M59" s="14"/>
      <c r="N59" s="14"/>
      <c r="O59" s="14"/>
      <c r="P59" s="14"/>
      <c r="Q59" s="16"/>
    </row>
    <row r="60" spans="2:17" x14ac:dyDescent="0.35">
      <c r="B60" s="15" t="s">
        <v>56</v>
      </c>
      <c r="C60" s="14"/>
      <c r="D60" s="14"/>
      <c r="E60" s="14"/>
      <c r="F60" s="14"/>
      <c r="G60" s="14"/>
      <c r="H60" s="14"/>
      <c r="I60" s="5" t="str">
        <f ca="1">$D$1</f>
        <v>2016-06-01</v>
      </c>
      <c r="J60" s="62" t="s">
        <v>230</v>
      </c>
      <c r="K60" s="14" t="s">
        <v>225</v>
      </c>
      <c r="L60" s="14"/>
      <c r="M60" s="14"/>
      <c r="N60" s="14"/>
      <c r="O60" s="14"/>
      <c r="P60" s="14"/>
      <c r="Q60" s="16"/>
    </row>
    <row r="61" spans="2:17" x14ac:dyDescent="0.35">
      <c r="B61" s="15" t="s">
        <v>21</v>
      </c>
      <c r="C61" s="14"/>
      <c r="D61" s="14"/>
      <c r="E61" s="14"/>
      <c r="F61" s="14"/>
      <c r="G61" s="14"/>
      <c r="H61" s="14"/>
      <c r="I61" s="14"/>
      <c r="J61" s="60"/>
      <c r="K61" s="14"/>
      <c r="L61" s="14"/>
      <c r="M61" s="14"/>
      <c r="N61" s="14"/>
      <c r="O61" s="14"/>
      <c r="P61" s="14"/>
      <c r="Q61" s="16"/>
    </row>
    <row r="62" spans="2:17" x14ac:dyDescent="0.35">
      <c r="B62" s="48" t="s">
        <v>216</v>
      </c>
      <c r="C62" s="21"/>
      <c r="D62" s="21"/>
      <c r="E62" s="21"/>
      <c r="F62" s="21"/>
      <c r="G62" s="21"/>
      <c r="H62" s="21"/>
      <c r="I62" s="21"/>
      <c r="J62" s="59"/>
      <c r="K62" s="21"/>
      <c r="L62" s="21"/>
      <c r="M62" s="21"/>
      <c r="N62" s="21"/>
      <c r="O62" s="21"/>
      <c r="P62" s="21"/>
      <c r="Q62" s="22"/>
    </row>
    <row r="63" spans="2:17" x14ac:dyDescent="0.35">
      <c r="B63" s="17" t="s">
        <v>22</v>
      </c>
      <c r="C63" s="18"/>
      <c r="D63" s="18"/>
      <c r="E63" s="18"/>
      <c r="F63" s="18"/>
      <c r="G63" s="18"/>
      <c r="H63" s="18"/>
      <c r="I63" s="18"/>
      <c r="J63" s="63"/>
      <c r="K63" s="18"/>
      <c r="L63" s="18"/>
      <c r="M63" s="18"/>
      <c r="N63" s="18"/>
      <c r="O63" s="18"/>
      <c r="P63" s="18"/>
      <c r="Q63" s="19"/>
    </row>
    <row r="64" spans="2:17" x14ac:dyDescent="0.35">
      <c r="B64" s="15" t="s">
        <v>64</v>
      </c>
      <c r="C64" s="14"/>
      <c r="D64" s="14"/>
      <c r="E64" s="14"/>
      <c r="F64" s="14"/>
      <c r="G64" s="14"/>
      <c r="H64" s="14"/>
      <c r="I64" s="14"/>
      <c r="J64" s="60"/>
      <c r="K64" s="14"/>
      <c r="L64" s="14"/>
      <c r="M64" s="14"/>
      <c r="N64" s="14"/>
      <c r="O64" s="14"/>
      <c r="P64" s="14"/>
      <c r="Q64" s="16"/>
    </row>
    <row r="65" spans="2:17" x14ac:dyDescent="0.35">
      <c r="B65" s="15" t="s">
        <v>17</v>
      </c>
      <c r="C65" s="14"/>
      <c r="D65" s="14"/>
      <c r="E65" s="14"/>
      <c r="F65" s="14"/>
      <c r="G65" s="14"/>
      <c r="H65" s="14"/>
      <c r="I65" s="14"/>
      <c r="J65" s="60"/>
      <c r="K65" s="14"/>
      <c r="L65" s="14"/>
      <c r="M65" s="14"/>
      <c r="N65" s="14"/>
      <c r="O65" s="14"/>
      <c r="P65" s="14"/>
      <c r="Q65" s="16"/>
    </row>
    <row r="66" spans="2:17" x14ac:dyDescent="0.35">
      <c r="B66" s="15" t="s">
        <v>18</v>
      </c>
      <c r="C66" s="14"/>
      <c r="D66" s="14"/>
      <c r="E66" s="14"/>
      <c r="F66" s="14"/>
      <c r="G66" s="14"/>
      <c r="H66" s="14"/>
      <c r="I66" s="14"/>
      <c r="J66" s="60"/>
      <c r="K66" s="14"/>
      <c r="L66" s="14"/>
      <c r="M66" s="14"/>
      <c r="N66" s="14"/>
      <c r="O66" s="14"/>
      <c r="P66" s="14"/>
      <c r="Q66" s="16"/>
    </row>
    <row r="67" spans="2:17" x14ac:dyDescent="0.35">
      <c r="B67" s="15" t="s">
        <v>19</v>
      </c>
      <c r="C67" s="14"/>
      <c r="D67" s="14"/>
      <c r="E67" s="14"/>
      <c r="F67" s="14"/>
      <c r="G67" s="14"/>
      <c r="H67" s="14"/>
      <c r="I67" s="14"/>
      <c r="J67" s="60"/>
      <c r="K67" s="14"/>
      <c r="L67" s="14"/>
      <c r="M67" s="14"/>
      <c r="N67" s="14"/>
      <c r="O67" s="14"/>
      <c r="P67" s="14"/>
      <c r="Q67" s="16"/>
    </row>
    <row r="68" spans="2:17" x14ac:dyDescent="0.35">
      <c r="B68" s="15" t="s">
        <v>23</v>
      </c>
      <c r="C68" s="14"/>
      <c r="D68" s="14"/>
      <c r="E68" s="14"/>
      <c r="F68" s="14"/>
      <c r="G68" s="14"/>
      <c r="H68" s="14"/>
      <c r="I68" s="14"/>
      <c r="J68" s="60"/>
      <c r="K68" s="14"/>
      <c r="L68" s="14"/>
      <c r="M68" s="14"/>
      <c r="N68" s="14"/>
      <c r="O68" s="14"/>
      <c r="P68" s="14"/>
      <c r="Q68" s="16"/>
    </row>
    <row r="69" spans="2:17" x14ac:dyDescent="0.35">
      <c r="B69" s="15" t="s">
        <v>24</v>
      </c>
      <c r="C69" s="14"/>
      <c r="D69" s="14"/>
      <c r="E69" s="14"/>
      <c r="F69" s="14"/>
      <c r="G69" s="14"/>
      <c r="H69" s="14"/>
      <c r="I69" s="14"/>
      <c r="J69" s="60"/>
      <c r="K69" s="14"/>
      <c r="L69" s="14"/>
      <c r="M69" s="14"/>
      <c r="N69" s="14"/>
      <c r="O69" s="14"/>
      <c r="P69" s="14"/>
      <c r="Q69" s="16"/>
    </row>
    <row r="70" spans="2:17" x14ac:dyDescent="0.35">
      <c r="B70" s="15" t="s">
        <v>20</v>
      </c>
      <c r="C70" s="14"/>
      <c r="D70" s="14"/>
      <c r="E70" s="14"/>
      <c r="F70" s="14"/>
      <c r="G70" s="14"/>
      <c r="H70" s="14"/>
      <c r="I70" s="14"/>
      <c r="J70" s="60"/>
      <c r="K70" s="14"/>
      <c r="L70" s="14"/>
      <c r="M70" s="14"/>
      <c r="N70" s="14"/>
      <c r="O70" s="14"/>
      <c r="P70" s="14"/>
      <c r="Q70" s="16"/>
    </row>
    <row r="71" spans="2:17" x14ac:dyDescent="0.35">
      <c r="B71" s="47" t="s">
        <v>213</v>
      </c>
      <c r="C71" s="14"/>
      <c r="D71" s="14"/>
      <c r="E71" s="14"/>
      <c r="F71" s="14"/>
      <c r="G71" s="23"/>
      <c r="H71" s="5"/>
      <c r="I71" s="14"/>
      <c r="J71" s="60"/>
      <c r="K71" s="14"/>
      <c r="L71" s="14"/>
      <c r="M71" s="14"/>
      <c r="N71" s="14"/>
      <c r="O71" s="14"/>
      <c r="P71" s="14"/>
      <c r="Q71" s="16"/>
    </row>
    <row r="72" spans="2:17" x14ac:dyDescent="0.35">
      <c r="B72" s="15" t="s">
        <v>56</v>
      </c>
      <c r="C72" s="14"/>
      <c r="D72" s="14"/>
      <c r="E72" s="14"/>
      <c r="F72" s="14"/>
      <c r="G72" s="14"/>
      <c r="H72" s="14"/>
      <c r="I72" s="5" t="str">
        <f ca="1">$D$1</f>
        <v>2016-06-01</v>
      </c>
      <c r="J72" s="62" t="s">
        <v>230</v>
      </c>
      <c r="K72" s="14" t="s">
        <v>225</v>
      </c>
      <c r="L72" s="14"/>
      <c r="M72" s="14"/>
      <c r="N72" s="14"/>
      <c r="O72" s="14"/>
      <c r="P72" s="14"/>
      <c r="Q72" s="16"/>
    </row>
    <row r="73" spans="2:17" x14ac:dyDescent="0.35">
      <c r="B73" s="15" t="s">
        <v>21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6"/>
    </row>
    <row r="74" spans="2:17" x14ac:dyDescent="0.35">
      <c r="B74" s="20" t="s">
        <v>73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</row>
    <row r="75" spans="2:17" x14ac:dyDescent="0.35">
      <c r="B75" s="17" t="s">
        <v>22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2:17" x14ac:dyDescent="0.35">
      <c r="B76" s="15" t="s">
        <v>53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6"/>
    </row>
    <row r="77" spans="2:17" x14ac:dyDescent="0.35">
      <c r="B77" s="15" t="s">
        <v>17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6"/>
    </row>
    <row r="78" spans="2:17" x14ac:dyDescent="0.35">
      <c r="B78" s="15" t="s">
        <v>18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6"/>
    </row>
    <row r="79" spans="2:17" x14ac:dyDescent="0.35">
      <c r="B79" s="15" t="s">
        <v>19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6"/>
    </row>
    <row r="80" spans="2:17" x14ac:dyDescent="0.35">
      <c r="B80" s="15" t="s">
        <v>23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6"/>
    </row>
    <row r="81" spans="2:17" x14ac:dyDescent="0.35">
      <c r="B81" s="15" t="s">
        <v>24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6"/>
    </row>
    <row r="82" spans="2:17" x14ac:dyDescent="0.35">
      <c r="B82" s="15" t="s">
        <v>20</v>
      </c>
      <c r="C82" s="14"/>
      <c r="D82" s="14"/>
      <c r="E82" s="14"/>
      <c r="F82" s="14"/>
      <c r="G82" s="14"/>
      <c r="H82" s="14"/>
      <c r="I82" s="14"/>
      <c r="J82" s="60"/>
      <c r="K82" s="14"/>
      <c r="L82" s="14"/>
      <c r="M82" s="14"/>
      <c r="N82" s="14"/>
      <c r="O82" s="14"/>
      <c r="P82" s="14"/>
      <c r="Q82" s="16"/>
    </row>
    <row r="83" spans="2:17" x14ac:dyDescent="0.35">
      <c r="B83" s="15" t="s">
        <v>57</v>
      </c>
      <c r="C83" s="14"/>
      <c r="D83" s="14"/>
      <c r="E83" s="14"/>
      <c r="F83" s="14"/>
      <c r="G83" s="23"/>
      <c r="H83" s="5"/>
      <c r="I83" s="14"/>
      <c r="J83" s="60"/>
      <c r="K83" s="14"/>
      <c r="L83" s="14"/>
      <c r="M83" s="14"/>
      <c r="N83" s="14"/>
      <c r="O83" s="14"/>
      <c r="P83" s="14"/>
      <c r="Q83" s="16"/>
    </row>
    <row r="84" spans="2:17" x14ac:dyDescent="0.35">
      <c r="B84" s="15" t="s">
        <v>56</v>
      </c>
      <c r="C84" s="14"/>
      <c r="D84" s="14"/>
      <c r="E84" s="14"/>
      <c r="F84" s="14"/>
      <c r="G84" s="14"/>
      <c r="H84" s="14"/>
      <c r="I84" s="5" t="str">
        <f ca="1">$D$1</f>
        <v>2016-06-01</v>
      </c>
      <c r="J84" s="62" t="s">
        <v>230</v>
      </c>
      <c r="K84" s="14" t="s">
        <v>225</v>
      </c>
      <c r="L84" s="14"/>
      <c r="M84" s="14"/>
      <c r="N84" s="14"/>
      <c r="O84" s="14"/>
      <c r="P84" s="14"/>
      <c r="Q84" s="16"/>
    </row>
    <row r="85" spans="2:17" x14ac:dyDescent="0.35">
      <c r="B85" s="15" t="s">
        <v>21</v>
      </c>
      <c r="C85" s="14"/>
      <c r="D85" s="14"/>
      <c r="E85" s="14"/>
      <c r="F85" s="14"/>
      <c r="G85" s="14"/>
      <c r="H85" s="14"/>
      <c r="I85" s="14"/>
      <c r="J85" s="60"/>
      <c r="K85" s="14"/>
      <c r="L85" s="14"/>
      <c r="M85" s="14"/>
      <c r="N85" s="14"/>
      <c r="O85" s="14"/>
      <c r="P85" s="14"/>
      <c r="Q85" s="16"/>
    </row>
    <row r="86" spans="2:17" x14ac:dyDescent="0.35">
      <c r="B86" s="20" t="s">
        <v>74</v>
      </c>
      <c r="C86" s="21"/>
      <c r="D86" s="21"/>
      <c r="E86" s="21"/>
      <c r="F86" s="21"/>
      <c r="G86" s="21"/>
      <c r="H86" s="21"/>
      <c r="I86" s="21"/>
      <c r="J86" s="59"/>
      <c r="K86" s="21"/>
      <c r="L86" s="21"/>
      <c r="M86" s="21"/>
      <c r="N86" s="21"/>
      <c r="O86" s="21"/>
      <c r="P86" s="21"/>
      <c r="Q86" s="22"/>
    </row>
    <row r="87" spans="2:17" x14ac:dyDescent="0.35">
      <c r="B87" s="15" t="s">
        <v>75</v>
      </c>
      <c r="C87" s="14"/>
      <c r="D87" s="14"/>
      <c r="E87" s="14"/>
      <c r="F87" s="14"/>
      <c r="G87" s="14"/>
      <c r="H87" s="14"/>
      <c r="I87" s="14"/>
      <c r="J87" s="60"/>
      <c r="K87" s="14"/>
      <c r="L87" s="14"/>
      <c r="M87" s="14"/>
      <c r="N87" s="14"/>
      <c r="O87" s="14"/>
      <c r="P87" s="14"/>
      <c r="Q87" s="16"/>
    </row>
    <row r="88" spans="2:17" x14ac:dyDescent="0.35">
      <c r="B88" s="47" t="s">
        <v>238</v>
      </c>
      <c r="C88" s="14"/>
      <c r="D88" s="14"/>
      <c r="E88" s="14"/>
      <c r="F88" s="14"/>
      <c r="G88" s="14"/>
      <c r="H88" s="14"/>
      <c r="I88" s="14"/>
      <c r="J88" s="60"/>
      <c r="K88" s="14"/>
      <c r="L88" s="14"/>
      <c r="M88" s="14"/>
      <c r="N88" s="14"/>
      <c r="O88" s="14"/>
      <c r="P88" s="14"/>
      <c r="Q88" s="16"/>
    </row>
    <row r="89" spans="2:17" x14ac:dyDescent="0.35">
      <c r="B89" s="47" t="s">
        <v>239</v>
      </c>
      <c r="C89" s="14"/>
      <c r="D89" s="14"/>
      <c r="E89" s="14"/>
      <c r="F89" s="14"/>
      <c r="G89" s="14"/>
      <c r="H89" s="14"/>
      <c r="I89" s="14"/>
      <c r="J89" s="60"/>
      <c r="K89" s="14"/>
      <c r="L89" s="14"/>
      <c r="M89" s="14"/>
      <c r="N89" s="14"/>
      <c r="O89" s="14"/>
      <c r="P89" s="14"/>
      <c r="Q89" s="16"/>
    </row>
    <row r="90" spans="2:17" x14ac:dyDescent="0.35">
      <c r="B90" s="15" t="s">
        <v>76</v>
      </c>
      <c r="C90" s="14"/>
      <c r="D90" s="14"/>
      <c r="E90" s="14"/>
      <c r="F90" s="14"/>
      <c r="G90" s="14"/>
      <c r="H90" s="14"/>
      <c r="I90" s="14"/>
      <c r="J90" s="60"/>
      <c r="K90" s="14"/>
      <c r="L90" s="14"/>
      <c r="M90" s="14"/>
      <c r="N90" s="14"/>
      <c r="O90" s="14"/>
      <c r="P90" s="14"/>
      <c r="Q90" s="16"/>
    </row>
    <row r="91" spans="2:17" x14ac:dyDescent="0.35">
      <c r="B91" s="15" t="s">
        <v>77</v>
      </c>
      <c r="C91" s="14"/>
      <c r="D91" s="14"/>
      <c r="E91" s="14"/>
      <c r="F91" s="14"/>
      <c r="G91" s="14"/>
      <c r="H91" s="14"/>
      <c r="I91" s="14"/>
      <c r="J91" s="60"/>
      <c r="K91" s="14"/>
      <c r="L91" s="14"/>
      <c r="M91" s="14"/>
      <c r="N91" s="14"/>
      <c r="O91" s="14"/>
      <c r="P91" s="14"/>
      <c r="Q91" s="16"/>
    </row>
    <row r="92" spans="2:17" x14ac:dyDescent="0.35">
      <c r="B92" s="17" t="s">
        <v>54</v>
      </c>
      <c r="C92" s="18"/>
      <c r="D92" s="18"/>
      <c r="E92" s="18"/>
      <c r="F92" s="18"/>
      <c r="G92" s="18"/>
      <c r="H92" s="18"/>
      <c r="I92" s="18"/>
      <c r="J92" s="63"/>
      <c r="K92" s="18"/>
      <c r="L92" s="18"/>
      <c r="M92" s="18"/>
      <c r="N92" s="18"/>
      <c r="O92" s="18"/>
      <c r="P92" s="18"/>
      <c r="Q92" s="19"/>
    </row>
    <row r="93" spans="2:17" x14ac:dyDescent="0.35">
      <c r="B93" s="15" t="s">
        <v>17</v>
      </c>
      <c r="C93" s="14"/>
      <c r="D93" s="14"/>
      <c r="E93" s="14"/>
      <c r="F93" s="14"/>
      <c r="G93" s="14"/>
      <c r="H93" s="14"/>
      <c r="I93" s="14"/>
      <c r="J93" s="60"/>
      <c r="K93" s="14"/>
      <c r="L93" s="14"/>
      <c r="M93" s="14"/>
      <c r="N93" s="14"/>
      <c r="O93" s="14"/>
      <c r="P93" s="14"/>
      <c r="Q93" s="16"/>
    </row>
    <row r="94" spans="2:17" x14ac:dyDescent="0.35">
      <c r="B94" s="15" t="s">
        <v>18</v>
      </c>
      <c r="C94" s="14"/>
      <c r="D94" s="14"/>
      <c r="E94" s="14"/>
      <c r="F94" s="14"/>
      <c r="G94" s="14"/>
      <c r="H94" s="14"/>
      <c r="I94" s="14"/>
      <c r="J94" s="60"/>
      <c r="K94" s="14"/>
      <c r="L94" s="14"/>
      <c r="M94" s="14"/>
      <c r="N94" s="14"/>
      <c r="O94" s="14"/>
      <c r="P94" s="14"/>
      <c r="Q94" s="16"/>
    </row>
    <row r="95" spans="2:17" x14ac:dyDescent="0.35">
      <c r="B95" s="15" t="s">
        <v>19</v>
      </c>
      <c r="C95" s="14"/>
      <c r="D95" s="14"/>
      <c r="E95" s="14"/>
      <c r="F95" s="14"/>
      <c r="G95" s="14"/>
      <c r="H95" s="14"/>
      <c r="I95" s="14"/>
      <c r="J95" s="60"/>
      <c r="K95" s="14"/>
      <c r="L95" s="14"/>
      <c r="M95" s="14"/>
      <c r="N95" s="14"/>
      <c r="O95" s="14"/>
      <c r="P95" s="14"/>
      <c r="Q95" s="16"/>
    </row>
    <row r="96" spans="2:17" x14ac:dyDescent="0.35">
      <c r="B96" s="15" t="s">
        <v>55</v>
      </c>
      <c r="C96" s="14"/>
      <c r="D96" s="14"/>
      <c r="E96" s="14"/>
      <c r="F96" s="14"/>
      <c r="G96" s="14"/>
      <c r="H96" s="14"/>
      <c r="I96" s="14"/>
      <c r="J96" s="60"/>
      <c r="K96" s="14"/>
      <c r="L96" s="14"/>
      <c r="M96" s="14"/>
      <c r="N96" s="14"/>
      <c r="O96" s="14"/>
      <c r="P96" s="14"/>
      <c r="Q96" s="16"/>
    </row>
    <row r="97" spans="1:17" x14ac:dyDescent="0.35">
      <c r="A97" s="30"/>
      <c r="B97" s="15" t="s">
        <v>20</v>
      </c>
      <c r="C97" s="14"/>
      <c r="D97" s="14"/>
      <c r="E97" s="14"/>
      <c r="F97" s="14"/>
      <c r="G97" s="14"/>
      <c r="H97" s="14"/>
      <c r="I97" s="14"/>
      <c r="J97" s="60"/>
      <c r="K97" s="14"/>
      <c r="L97" s="14"/>
      <c r="M97" s="14"/>
      <c r="N97" s="14"/>
      <c r="O97" s="14"/>
      <c r="P97" s="14"/>
      <c r="Q97" s="16"/>
    </row>
    <row r="98" spans="1:17" x14ac:dyDescent="0.35">
      <c r="A98" s="30"/>
      <c r="B98" s="15" t="s">
        <v>78</v>
      </c>
      <c r="C98" s="14"/>
      <c r="D98" s="14"/>
      <c r="E98" s="14"/>
      <c r="F98" s="14"/>
      <c r="G98" s="14"/>
      <c r="H98" s="14"/>
      <c r="I98" s="14"/>
      <c r="J98" s="60"/>
      <c r="K98" s="14"/>
      <c r="L98" s="14"/>
      <c r="M98" s="14"/>
      <c r="N98" s="14"/>
      <c r="O98" s="14"/>
      <c r="P98" s="14"/>
      <c r="Q98" s="16"/>
    </row>
    <row r="99" spans="1:17" x14ac:dyDescent="0.35">
      <c r="A99" s="30"/>
      <c r="B99" s="8" t="s">
        <v>59</v>
      </c>
      <c r="C99" s="24"/>
      <c r="D99" s="24"/>
      <c r="E99" s="24"/>
      <c r="F99" s="24"/>
      <c r="G99" s="24"/>
      <c r="H99" s="24"/>
      <c r="I99" s="9">
        <f ca="1">I100-120</f>
        <v>42402</v>
      </c>
      <c r="J99" s="58" t="s">
        <v>70</v>
      </c>
      <c r="K99" s="24"/>
      <c r="L99" s="24"/>
      <c r="M99" s="24"/>
      <c r="N99" s="24"/>
      <c r="O99" s="24"/>
      <c r="P99" s="24"/>
      <c r="Q99" s="25"/>
    </row>
    <row r="100" spans="1:17" x14ac:dyDescent="0.35">
      <c r="A100" s="30"/>
      <c r="B100" s="15" t="s">
        <v>56</v>
      </c>
      <c r="C100" s="14"/>
      <c r="D100" s="14"/>
      <c r="E100" s="14"/>
      <c r="F100" s="14"/>
      <c r="G100" s="14"/>
      <c r="H100" s="14"/>
      <c r="I100" s="5" t="str">
        <f ca="1">$D$1</f>
        <v>2016-06-01</v>
      </c>
      <c r="J100" s="60" t="s">
        <v>230</v>
      </c>
      <c r="K100" s="14" t="s">
        <v>225</v>
      </c>
      <c r="L100" s="14"/>
      <c r="M100" s="14"/>
      <c r="N100" s="14"/>
      <c r="O100" s="14"/>
      <c r="P100" s="14"/>
      <c r="Q100" s="16"/>
    </row>
    <row r="101" spans="1:17" x14ac:dyDescent="0.35">
      <c r="A101" s="30"/>
      <c r="B101" s="15" t="s">
        <v>21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6"/>
    </row>
    <row r="102" spans="1:17" x14ac:dyDescent="0.35">
      <c r="A102" s="30"/>
      <c r="B102" s="20" t="s">
        <v>79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2"/>
    </row>
    <row r="103" spans="1:17" x14ac:dyDescent="0.35">
      <c r="A103" s="30"/>
      <c r="B103" s="17" t="s">
        <v>80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9"/>
    </row>
    <row r="104" spans="1:17" x14ac:dyDescent="0.35">
      <c r="A104" s="30"/>
      <c r="B104" s="8" t="s">
        <v>63</v>
      </c>
      <c r="C104" s="24"/>
      <c r="D104" s="24"/>
      <c r="E104" s="24"/>
      <c r="F104" s="24"/>
      <c r="G104" s="24"/>
      <c r="H104" s="24"/>
      <c r="I104" s="9">
        <f ca="1">I105-120</f>
        <v>42402</v>
      </c>
      <c r="J104" s="24" t="s">
        <v>69</v>
      </c>
      <c r="K104" s="24"/>
      <c r="L104" s="24"/>
      <c r="M104" s="24"/>
      <c r="N104" s="24"/>
      <c r="O104" s="24"/>
      <c r="P104" s="24"/>
      <c r="Q104" s="25"/>
    </row>
    <row r="105" spans="1:17" x14ac:dyDescent="0.35">
      <c r="A105" s="30"/>
      <c r="B105" s="32" t="s">
        <v>62</v>
      </c>
      <c r="C105" s="24"/>
      <c r="D105" s="24"/>
      <c r="E105" s="24"/>
      <c r="F105" s="24"/>
      <c r="G105" s="24"/>
      <c r="H105" s="24"/>
      <c r="I105" s="9" t="str">
        <f ca="1">$D$1</f>
        <v>2016-06-01</v>
      </c>
      <c r="J105" s="58" t="s">
        <v>230</v>
      </c>
      <c r="K105" s="24" t="s">
        <v>226</v>
      </c>
      <c r="L105" s="24"/>
      <c r="M105" s="24"/>
      <c r="N105" s="24"/>
      <c r="O105" s="24"/>
      <c r="P105" s="24"/>
      <c r="Q105" s="25"/>
    </row>
    <row r="106" spans="1:17" x14ac:dyDescent="0.35">
      <c r="A106" s="30"/>
      <c r="B106" s="64" t="s">
        <v>264</v>
      </c>
      <c r="C106" s="21"/>
      <c r="D106" s="21"/>
      <c r="E106" s="21"/>
      <c r="F106" s="21"/>
      <c r="G106" s="21"/>
      <c r="H106" s="21"/>
      <c r="I106" s="21"/>
      <c r="J106" s="59"/>
      <c r="K106" s="21"/>
      <c r="L106" s="21"/>
      <c r="M106" s="21"/>
      <c r="N106" s="21"/>
      <c r="O106" s="21"/>
      <c r="P106" s="21"/>
      <c r="Q106" s="22"/>
    </row>
    <row r="107" spans="1:17" x14ac:dyDescent="0.35">
      <c r="A107" s="30"/>
      <c r="B107" s="47" t="s">
        <v>252</v>
      </c>
      <c r="C107" s="14"/>
      <c r="D107" s="9">
        <f ca="1">I100-120</f>
        <v>42402</v>
      </c>
      <c r="E107" s="14" t="s">
        <v>253</v>
      </c>
      <c r="F107" s="14"/>
      <c r="G107" s="14"/>
      <c r="H107" s="14"/>
      <c r="I107" s="14"/>
      <c r="J107" s="60"/>
      <c r="K107" s="14"/>
      <c r="L107" s="14"/>
      <c r="M107" s="14"/>
      <c r="N107" s="14"/>
      <c r="O107" s="14"/>
      <c r="P107" s="14"/>
      <c r="Q107" s="16"/>
    </row>
    <row r="108" spans="1:17" x14ac:dyDescent="0.35">
      <c r="A108" s="30"/>
      <c r="B108" s="46" t="s">
        <v>254</v>
      </c>
      <c r="C108" s="24"/>
      <c r="D108" s="24"/>
      <c r="E108" s="24"/>
      <c r="F108" s="24"/>
      <c r="G108" s="24"/>
      <c r="H108" s="24"/>
      <c r="I108" s="9" t="str">
        <f ca="1">$C$1</f>
        <v>2016-05-01</v>
      </c>
      <c r="J108" s="61" t="s">
        <v>230</v>
      </c>
      <c r="K108" s="24" t="s">
        <v>227</v>
      </c>
      <c r="L108" s="24"/>
      <c r="M108" s="24"/>
      <c r="N108" s="24"/>
      <c r="O108" s="24"/>
      <c r="P108" s="24"/>
      <c r="Q108" s="25"/>
    </row>
    <row r="109" spans="1:17" x14ac:dyDescent="0.35">
      <c r="A109" s="30"/>
      <c r="B109" s="65" t="s">
        <v>266</v>
      </c>
      <c r="C109" s="24"/>
      <c r="D109" s="24"/>
      <c r="E109" s="24"/>
      <c r="F109" s="24"/>
      <c r="G109" s="24"/>
      <c r="H109" s="24"/>
      <c r="I109" s="9" t="str">
        <f ca="1">$D$1</f>
        <v>2016-06-01</v>
      </c>
      <c r="J109" s="61" t="s">
        <v>230</v>
      </c>
      <c r="K109" s="24" t="s">
        <v>225</v>
      </c>
      <c r="L109" s="24"/>
      <c r="M109" s="24"/>
      <c r="N109" s="24"/>
      <c r="O109" s="24"/>
      <c r="P109" s="24"/>
      <c r="Q109" s="25"/>
    </row>
    <row r="110" spans="1:17" x14ac:dyDescent="0.35">
      <c r="A110" s="30"/>
      <c r="B110" s="47" t="s">
        <v>249</v>
      </c>
      <c r="C110" s="24"/>
      <c r="D110" s="24"/>
      <c r="E110" s="24"/>
      <c r="F110" s="24"/>
      <c r="G110" s="24"/>
      <c r="H110" s="24"/>
      <c r="I110" s="9"/>
      <c r="J110" s="44"/>
      <c r="K110" s="24"/>
      <c r="L110" s="24"/>
      <c r="M110" s="24"/>
      <c r="N110" s="24"/>
      <c r="O110" s="24"/>
      <c r="P110" s="24"/>
      <c r="Q110" s="25"/>
    </row>
    <row r="111" spans="1:17" x14ac:dyDescent="0.35">
      <c r="A111" s="30"/>
      <c r="B111" s="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6"/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辅助列-日期</vt:lpstr>
      <vt:lpstr>库存中进件</vt:lpstr>
      <vt:lpstr>库存</vt:lpstr>
      <vt:lpstr>日&amp;周报-初审</vt:lpstr>
      <vt:lpstr>日&amp;周报-终审</vt:lpstr>
      <vt:lpstr>日&amp;周报-复核</vt:lpstr>
      <vt:lpstr>日&amp;周&amp;月报-复议</vt:lpstr>
      <vt:lpstr>月报-初审</vt:lpstr>
      <vt:lpstr>月报-终审</vt:lpstr>
      <vt:lpstr>月报-复核</vt:lpstr>
      <vt:lpstr>周&amp;月报-放款</vt:lpstr>
      <vt:lpstr>周&amp;月报-回退率</vt:lpstr>
      <vt:lpstr>周&amp;月报-协商率</vt:lpstr>
      <vt:lpstr>月报-复议率</vt:lpstr>
      <vt:lpstr>process_node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2016-06-12T10:30:25Z</dcterms:modified>
</cp:coreProperties>
</file>