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Ouhsc\BalanceBeam\Worksheets\"/>
    </mc:Choice>
  </mc:AlternateContent>
  <bookViews>
    <workbookView xWindow="10710" yWindow="135" windowWidth="19185" windowHeight="8205" activeTab="2"/>
    <workbookView xWindow="195" yWindow="135" windowWidth="12840" windowHeight="8205"/>
  </bookViews>
  <sheets>
    <sheet name="Principles" sheetId="1" r:id="rId1"/>
    <sheet name="Application to Chest Pain" sheetId="5" r:id="rId2"/>
    <sheet name="Bayes 9" sheetId="6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L5" i="5" l="1"/>
  <c r="AK5" i="5"/>
  <c r="AJ5" i="5"/>
  <c r="AI5" i="5"/>
  <c r="AH5" i="5"/>
  <c r="AG5" i="5"/>
  <c r="AF5" i="5"/>
  <c r="AE5" i="5"/>
  <c r="Y5" i="5"/>
  <c r="X5" i="5"/>
  <c r="W5" i="5"/>
  <c r="V5" i="5"/>
  <c r="U5" i="5"/>
  <c r="T5" i="5"/>
  <c r="S5" i="5"/>
  <c r="R5" i="5"/>
  <c r="N54" i="5"/>
  <c r="M54" i="5"/>
  <c r="L54" i="5"/>
  <c r="K54" i="5"/>
  <c r="J54" i="5"/>
  <c r="I54" i="5"/>
  <c r="H54" i="5"/>
  <c r="G54" i="5"/>
  <c r="F54" i="5"/>
  <c r="N53" i="5"/>
  <c r="M53" i="5"/>
  <c r="L53" i="5"/>
  <c r="K53" i="5"/>
  <c r="J53" i="5"/>
  <c r="I53" i="5"/>
  <c r="H53" i="5"/>
  <c r="G53" i="5"/>
  <c r="F53" i="5"/>
  <c r="N52" i="5"/>
  <c r="M52" i="5"/>
  <c r="L52" i="5"/>
  <c r="K52" i="5"/>
  <c r="J52" i="5"/>
  <c r="I52" i="5"/>
  <c r="H52" i="5"/>
  <c r="G52" i="5"/>
  <c r="F52" i="5"/>
  <c r="N51" i="5"/>
  <c r="M51" i="5"/>
  <c r="L51" i="5"/>
  <c r="K51" i="5"/>
  <c r="J51" i="5"/>
  <c r="I51" i="5"/>
  <c r="H51" i="5"/>
  <c r="G51" i="5"/>
  <c r="F51" i="5"/>
  <c r="N50" i="5"/>
  <c r="M50" i="5"/>
  <c r="L50" i="5"/>
  <c r="K50" i="5"/>
  <c r="J50" i="5"/>
  <c r="I50" i="5"/>
  <c r="H50" i="5"/>
  <c r="G50" i="5"/>
  <c r="F50" i="5"/>
  <c r="N49" i="5"/>
  <c r="M49" i="5"/>
  <c r="L49" i="5"/>
  <c r="K49" i="5"/>
  <c r="J49" i="5"/>
  <c r="I49" i="5"/>
  <c r="H49" i="5"/>
  <c r="G49" i="5"/>
  <c r="F49" i="5"/>
  <c r="N48" i="5"/>
  <c r="M48" i="5"/>
  <c r="L48" i="5"/>
  <c r="K48" i="5"/>
  <c r="J48" i="5"/>
  <c r="I48" i="5"/>
  <c r="H48" i="5"/>
  <c r="G48" i="5"/>
  <c r="F48" i="5"/>
  <c r="N47" i="5"/>
  <c r="M47" i="5"/>
  <c r="L47" i="5"/>
  <c r="K47" i="5"/>
  <c r="J47" i="5"/>
  <c r="I47" i="5"/>
  <c r="H47" i="5"/>
  <c r="G47" i="5"/>
  <c r="F47" i="5"/>
  <c r="N46" i="5"/>
  <c r="M46" i="5"/>
  <c r="L46" i="5"/>
  <c r="K46" i="5"/>
  <c r="J46" i="5"/>
  <c r="I46" i="5"/>
  <c r="H46" i="5"/>
  <c r="G46" i="5"/>
  <c r="F46" i="5"/>
  <c r="N45" i="5"/>
  <c r="M45" i="5"/>
  <c r="L45" i="5"/>
  <c r="K45" i="5"/>
  <c r="J45" i="5"/>
  <c r="I45" i="5"/>
  <c r="H45" i="5"/>
  <c r="G45" i="5"/>
  <c r="F45" i="5"/>
  <c r="N44" i="5"/>
  <c r="M44" i="5"/>
  <c r="L44" i="5"/>
  <c r="K44" i="5"/>
  <c r="J44" i="5"/>
  <c r="I44" i="5"/>
  <c r="H44" i="5"/>
  <c r="G44" i="5"/>
  <c r="F44" i="5"/>
  <c r="N43" i="5"/>
  <c r="M43" i="5"/>
  <c r="L43" i="5"/>
  <c r="K43" i="5"/>
  <c r="J43" i="5"/>
  <c r="I43" i="5"/>
  <c r="H43" i="5"/>
  <c r="G43" i="5"/>
  <c r="F43" i="5"/>
  <c r="N42" i="5"/>
  <c r="M42" i="5"/>
  <c r="L42" i="5"/>
  <c r="K42" i="5"/>
  <c r="J42" i="5"/>
  <c r="I42" i="5"/>
  <c r="H42" i="5"/>
  <c r="G42" i="5"/>
  <c r="F42" i="5"/>
  <c r="N41" i="5"/>
  <c r="M41" i="5"/>
  <c r="L41" i="5"/>
  <c r="K41" i="5"/>
  <c r="J41" i="5"/>
  <c r="I41" i="5"/>
  <c r="H41" i="5"/>
  <c r="G41" i="5"/>
  <c r="F41" i="5"/>
  <c r="N40" i="5"/>
  <c r="M40" i="5"/>
  <c r="L40" i="5"/>
  <c r="K40" i="5"/>
  <c r="J40" i="5"/>
  <c r="I40" i="5"/>
  <c r="H40" i="5"/>
  <c r="G40" i="5"/>
  <c r="F40" i="5"/>
  <c r="N39" i="5"/>
  <c r="M39" i="5"/>
  <c r="L39" i="5"/>
  <c r="K39" i="5"/>
  <c r="J39" i="5"/>
  <c r="I39" i="5"/>
  <c r="H39" i="5"/>
  <c r="G39" i="5"/>
  <c r="F39" i="5"/>
  <c r="N38" i="5"/>
  <c r="M38" i="5"/>
  <c r="L38" i="5"/>
  <c r="K38" i="5"/>
  <c r="J38" i="5"/>
  <c r="I38" i="5"/>
  <c r="H38" i="5"/>
  <c r="G38" i="5"/>
  <c r="F38" i="5"/>
  <c r="N37" i="5"/>
  <c r="M37" i="5"/>
  <c r="L37" i="5"/>
  <c r="K37" i="5"/>
  <c r="J37" i="5"/>
  <c r="I37" i="5"/>
  <c r="H37" i="5"/>
  <c r="G37" i="5"/>
  <c r="F37" i="5"/>
  <c r="N36" i="5"/>
  <c r="M36" i="5"/>
  <c r="L36" i="5"/>
  <c r="K36" i="5"/>
  <c r="J36" i="5"/>
  <c r="I36" i="5"/>
  <c r="H36" i="5"/>
  <c r="G36" i="5"/>
  <c r="F36" i="5"/>
  <c r="N35" i="5"/>
  <c r="M35" i="5"/>
  <c r="L35" i="5"/>
  <c r="K35" i="5"/>
  <c r="J35" i="5"/>
  <c r="I35" i="5"/>
  <c r="H35" i="5"/>
  <c r="G35" i="5"/>
  <c r="F35" i="5"/>
  <c r="N34" i="5"/>
  <c r="M34" i="5"/>
  <c r="L34" i="5"/>
  <c r="K34" i="5"/>
  <c r="J34" i="5"/>
  <c r="I34" i="5"/>
  <c r="H34" i="5"/>
  <c r="G34" i="5"/>
  <c r="F34" i="5"/>
  <c r="N33" i="5"/>
  <c r="M33" i="5"/>
  <c r="L33" i="5"/>
  <c r="K33" i="5"/>
  <c r="J33" i="5"/>
  <c r="I33" i="5"/>
  <c r="H33" i="5"/>
  <c r="G33" i="5"/>
  <c r="F33" i="5"/>
  <c r="N32" i="5"/>
  <c r="M32" i="5"/>
  <c r="L32" i="5"/>
  <c r="K32" i="5"/>
  <c r="J32" i="5"/>
  <c r="I32" i="5"/>
  <c r="H32" i="5"/>
  <c r="G32" i="5"/>
  <c r="F32" i="5"/>
  <c r="N31" i="5"/>
  <c r="M31" i="5"/>
  <c r="L31" i="5"/>
  <c r="K31" i="5"/>
  <c r="J31" i="5"/>
  <c r="I31" i="5"/>
  <c r="H31" i="5"/>
  <c r="G31" i="5"/>
  <c r="F31" i="5"/>
  <c r="N30" i="5"/>
  <c r="M30" i="5"/>
  <c r="L30" i="5"/>
  <c r="K30" i="5"/>
  <c r="J30" i="5"/>
  <c r="I30" i="5"/>
  <c r="H30" i="5"/>
  <c r="G30" i="5"/>
  <c r="F30" i="5"/>
  <c r="N29" i="5"/>
  <c r="M29" i="5"/>
  <c r="L29" i="5"/>
  <c r="K29" i="5"/>
  <c r="J29" i="5"/>
  <c r="I29" i="5"/>
  <c r="H29" i="5"/>
  <c r="G29" i="5"/>
  <c r="F29" i="5"/>
  <c r="N28" i="5"/>
  <c r="M28" i="5"/>
  <c r="L28" i="5"/>
  <c r="K28" i="5"/>
  <c r="J28" i="5"/>
  <c r="I28" i="5"/>
  <c r="H28" i="5"/>
  <c r="G28" i="5"/>
  <c r="F28" i="5"/>
  <c r="N27" i="5"/>
  <c r="M27" i="5"/>
  <c r="L27" i="5"/>
  <c r="K27" i="5"/>
  <c r="J27" i="5"/>
  <c r="I27" i="5"/>
  <c r="H27" i="5"/>
  <c r="G27" i="5"/>
  <c r="F27" i="5"/>
  <c r="N26" i="5"/>
  <c r="M26" i="5"/>
  <c r="L26" i="5"/>
  <c r="K26" i="5"/>
  <c r="J26" i="5"/>
  <c r="I26" i="5"/>
  <c r="H26" i="5"/>
  <c r="G26" i="5"/>
  <c r="F26" i="5"/>
  <c r="N25" i="5"/>
  <c r="M25" i="5"/>
  <c r="L25" i="5"/>
  <c r="K25" i="5"/>
  <c r="J25" i="5"/>
  <c r="I25" i="5"/>
  <c r="H25" i="5"/>
  <c r="G25" i="5"/>
  <c r="F25" i="5"/>
  <c r="N24" i="5"/>
  <c r="M24" i="5"/>
  <c r="L24" i="5"/>
  <c r="K24" i="5"/>
  <c r="J24" i="5"/>
  <c r="I24" i="5"/>
  <c r="H24" i="5"/>
  <c r="G24" i="5"/>
  <c r="F24" i="5"/>
  <c r="N23" i="5"/>
  <c r="M23" i="5"/>
  <c r="L23" i="5"/>
  <c r="K23" i="5"/>
  <c r="J23" i="5"/>
  <c r="I23" i="5"/>
  <c r="H23" i="5"/>
  <c r="G23" i="5"/>
  <c r="F23" i="5"/>
  <c r="N22" i="5"/>
  <c r="M22" i="5"/>
  <c r="L22" i="5"/>
  <c r="K22" i="5"/>
  <c r="J22" i="5"/>
  <c r="I22" i="5"/>
  <c r="H22" i="5"/>
  <c r="G22" i="5"/>
  <c r="F22" i="5"/>
  <c r="N21" i="5"/>
  <c r="M21" i="5"/>
  <c r="L21" i="5"/>
  <c r="K21" i="5"/>
  <c r="J21" i="5"/>
  <c r="I21" i="5"/>
  <c r="H21" i="5"/>
  <c r="G21" i="5"/>
  <c r="F21" i="5"/>
  <c r="N20" i="5"/>
  <c r="M20" i="5"/>
  <c r="L20" i="5"/>
  <c r="K20" i="5"/>
  <c r="J20" i="5"/>
  <c r="I20" i="5"/>
  <c r="H20" i="5"/>
  <c r="G20" i="5"/>
  <c r="F20" i="5"/>
  <c r="N19" i="5"/>
  <c r="M19" i="5"/>
  <c r="L19" i="5"/>
  <c r="K19" i="5"/>
  <c r="J19" i="5"/>
  <c r="I19" i="5"/>
  <c r="H19" i="5"/>
  <c r="G19" i="5"/>
  <c r="F19" i="5"/>
  <c r="N18" i="5"/>
  <c r="M18" i="5"/>
  <c r="L18" i="5"/>
  <c r="K18" i="5"/>
  <c r="J18" i="5"/>
  <c r="I18" i="5"/>
  <c r="H18" i="5"/>
  <c r="G18" i="5"/>
  <c r="F18" i="5"/>
  <c r="N17" i="5"/>
  <c r="M17" i="5"/>
  <c r="L17" i="5"/>
  <c r="K17" i="5"/>
  <c r="J17" i="5"/>
  <c r="I17" i="5"/>
  <c r="H17" i="5"/>
  <c r="G17" i="5"/>
  <c r="F17" i="5"/>
  <c r="N16" i="5"/>
  <c r="M16" i="5"/>
  <c r="L16" i="5"/>
  <c r="K16" i="5"/>
  <c r="J16" i="5"/>
  <c r="I16" i="5"/>
  <c r="H16" i="5"/>
  <c r="G16" i="5"/>
  <c r="F16" i="5"/>
  <c r="N15" i="5"/>
  <c r="M15" i="5"/>
  <c r="L15" i="5"/>
  <c r="K15" i="5"/>
  <c r="J15" i="5"/>
  <c r="I15" i="5"/>
  <c r="H15" i="5"/>
  <c r="G15" i="5"/>
  <c r="F15" i="5"/>
  <c r="N14" i="5"/>
  <c r="M14" i="5"/>
  <c r="L14" i="5"/>
  <c r="K14" i="5"/>
  <c r="J14" i="5"/>
  <c r="I14" i="5"/>
  <c r="H14" i="5"/>
  <c r="G14" i="5"/>
  <c r="F14" i="5"/>
  <c r="N13" i="5"/>
  <c r="M13" i="5"/>
  <c r="L13" i="5"/>
  <c r="K13" i="5"/>
  <c r="J13" i="5"/>
  <c r="I13" i="5"/>
  <c r="H13" i="5"/>
  <c r="G13" i="5"/>
  <c r="F13" i="5"/>
  <c r="N12" i="5"/>
  <c r="M12" i="5"/>
  <c r="L12" i="5"/>
  <c r="K12" i="5"/>
  <c r="J12" i="5"/>
  <c r="I12" i="5"/>
  <c r="H12" i="5"/>
  <c r="G12" i="5"/>
  <c r="F12" i="5"/>
  <c r="N11" i="5"/>
  <c r="M11" i="5"/>
  <c r="L11" i="5"/>
  <c r="K11" i="5"/>
  <c r="J11" i="5"/>
  <c r="I11" i="5"/>
  <c r="H11" i="5"/>
  <c r="G11" i="5"/>
  <c r="F11" i="5"/>
  <c r="N10" i="5"/>
  <c r="M10" i="5"/>
  <c r="L10" i="5"/>
  <c r="K10" i="5"/>
  <c r="J10" i="5"/>
  <c r="I10" i="5"/>
  <c r="H10" i="5"/>
  <c r="G10" i="5"/>
  <c r="F10" i="5"/>
  <c r="N9" i="5"/>
  <c r="M9" i="5"/>
  <c r="L9" i="5"/>
  <c r="K9" i="5"/>
  <c r="J9" i="5"/>
  <c r="I9" i="5"/>
  <c r="H9" i="5"/>
  <c r="G9" i="5"/>
  <c r="F9" i="5"/>
  <c r="N8" i="5"/>
  <c r="M8" i="5"/>
  <c r="L8" i="5"/>
  <c r="K8" i="5"/>
  <c r="J8" i="5"/>
  <c r="I8" i="5"/>
  <c r="H8" i="5"/>
  <c r="G8" i="5"/>
  <c r="F8" i="5"/>
  <c r="N7" i="5"/>
  <c r="M7" i="5"/>
  <c r="L7" i="5"/>
  <c r="K7" i="5"/>
  <c r="J7" i="5"/>
  <c r="I7" i="5"/>
  <c r="H7" i="5"/>
  <c r="G7" i="5"/>
  <c r="F7" i="5"/>
  <c r="N6" i="5"/>
  <c r="M6" i="5"/>
  <c r="L6" i="5"/>
  <c r="K6" i="5"/>
  <c r="J6" i="5"/>
  <c r="I6" i="5"/>
  <c r="H6" i="5"/>
  <c r="G6" i="5"/>
  <c r="F6" i="5"/>
  <c r="O67" i="6"/>
  <c r="O66" i="6"/>
  <c r="O65" i="6"/>
  <c r="O64" i="6"/>
  <c r="O63" i="6"/>
  <c r="O62" i="6"/>
  <c r="O61" i="6"/>
  <c r="O60" i="6"/>
  <c r="O59" i="6"/>
  <c r="N54" i="6"/>
  <c r="M54" i="6"/>
  <c r="L54" i="6"/>
  <c r="K54" i="6"/>
  <c r="J54" i="6"/>
  <c r="I54" i="6"/>
  <c r="H54" i="6"/>
  <c r="G54" i="6"/>
  <c r="F54" i="6"/>
  <c r="N53" i="6"/>
  <c r="M53" i="6"/>
  <c r="L53" i="6"/>
  <c r="K53" i="6"/>
  <c r="J53" i="6"/>
  <c r="I53" i="6"/>
  <c r="H53" i="6"/>
  <c r="G53" i="6"/>
  <c r="F53" i="6"/>
  <c r="N52" i="6"/>
  <c r="M52" i="6"/>
  <c r="L52" i="6"/>
  <c r="K52" i="6"/>
  <c r="J52" i="6"/>
  <c r="I52" i="6"/>
  <c r="H52" i="6"/>
  <c r="G52" i="6"/>
  <c r="F52" i="6"/>
  <c r="N51" i="6"/>
  <c r="M51" i="6"/>
  <c r="L51" i="6"/>
  <c r="K51" i="6"/>
  <c r="J51" i="6"/>
  <c r="I51" i="6"/>
  <c r="H51" i="6"/>
  <c r="G51" i="6"/>
  <c r="F51" i="6"/>
  <c r="N50" i="6"/>
  <c r="M50" i="6"/>
  <c r="L50" i="6"/>
  <c r="K50" i="6"/>
  <c r="J50" i="6"/>
  <c r="I50" i="6"/>
  <c r="H50" i="6"/>
  <c r="G50" i="6"/>
  <c r="F50" i="6"/>
  <c r="N49" i="6"/>
  <c r="M49" i="6"/>
  <c r="L49" i="6"/>
  <c r="K49" i="6"/>
  <c r="J49" i="6"/>
  <c r="I49" i="6"/>
  <c r="H49" i="6"/>
  <c r="G49" i="6"/>
  <c r="F49" i="6"/>
  <c r="N48" i="6"/>
  <c r="M48" i="6"/>
  <c r="L48" i="6"/>
  <c r="K48" i="6"/>
  <c r="J48" i="6"/>
  <c r="I48" i="6"/>
  <c r="H48" i="6"/>
  <c r="G48" i="6"/>
  <c r="F48" i="6"/>
  <c r="N47" i="6"/>
  <c r="M47" i="6"/>
  <c r="L47" i="6"/>
  <c r="K47" i="6"/>
  <c r="J47" i="6"/>
  <c r="I47" i="6"/>
  <c r="H47" i="6"/>
  <c r="G47" i="6"/>
  <c r="F47" i="6"/>
  <c r="N46" i="6"/>
  <c r="M46" i="6"/>
  <c r="L46" i="6"/>
  <c r="K46" i="6"/>
  <c r="J46" i="6"/>
  <c r="I46" i="6"/>
  <c r="H46" i="6"/>
  <c r="G46" i="6"/>
  <c r="F46" i="6"/>
  <c r="N45" i="6"/>
  <c r="M45" i="6"/>
  <c r="L45" i="6"/>
  <c r="K45" i="6"/>
  <c r="J45" i="6"/>
  <c r="I45" i="6"/>
  <c r="H45" i="6"/>
  <c r="G45" i="6"/>
  <c r="F45" i="6"/>
  <c r="N44" i="6"/>
  <c r="M44" i="6"/>
  <c r="L44" i="6"/>
  <c r="K44" i="6"/>
  <c r="J44" i="6"/>
  <c r="I44" i="6"/>
  <c r="H44" i="6"/>
  <c r="G44" i="6"/>
  <c r="F44" i="6"/>
  <c r="N43" i="6"/>
  <c r="M43" i="6"/>
  <c r="L43" i="6"/>
  <c r="K43" i="6"/>
  <c r="J43" i="6"/>
  <c r="I43" i="6"/>
  <c r="H43" i="6"/>
  <c r="G43" i="6"/>
  <c r="F43" i="6"/>
  <c r="N42" i="6"/>
  <c r="M42" i="6"/>
  <c r="L42" i="6"/>
  <c r="K42" i="6"/>
  <c r="J42" i="6"/>
  <c r="I42" i="6"/>
  <c r="H42" i="6"/>
  <c r="G42" i="6"/>
  <c r="F42" i="6"/>
  <c r="N41" i="6"/>
  <c r="M41" i="6"/>
  <c r="L41" i="6"/>
  <c r="K41" i="6"/>
  <c r="J41" i="6"/>
  <c r="I41" i="6"/>
  <c r="H41" i="6"/>
  <c r="G41" i="6"/>
  <c r="F41" i="6"/>
  <c r="N40" i="6"/>
  <c r="M40" i="6"/>
  <c r="L40" i="6"/>
  <c r="K40" i="6"/>
  <c r="J40" i="6"/>
  <c r="I40" i="6"/>
  <c r="H40" i="6"/>
  <c r="G40" i="6"/>
  <c r="F40" i="6"/>
  <c r="N39" i="6"/>
  <c r="M39" i="6"/>
  <c r="L39" i="6"/>
  <c r="K39" i="6"/>
  <c r="J39" i="6"/>
  <c r="I39" i="6"/>
  <c r="H39" i="6"/>
  <c r="G39" i="6"/>
  <c r="F39" i="6"/>
  <c r="N38" i="6"/>
  <c r="M38" i="6"/>
  <c r="L38" i="6"/>
  <c r="K38" i="6"/>
  <c r="J38" i="6"/>
  <c r="I38" i="6"/>
  <c r="H38" i="6"/>
  <c r="G38" i="6"/>
  <c r="F38" i="6"/>
  <c r="N37" i="6"/>
  <c r="M37" i="6"/>
  <c r="L37" i="6"/>
  <c r="K37" i="6"/>
  <c r="J37" i="6"/>
  <c r="I37" i="6"/>
  <c r="H37" i="6"/>
  <c r="G37" i="6"/>
  <c r="F37" i="6"/>
  <c r="N36" i="6"/>
  <c r="M36" i="6"/>
  <c r="L36" i="6"/>
  <c r="K36" i="6"/>
  <c r="J36" i="6"/>
  <c r="I36" i="6"/>
  <c r="H36" i="6"/>
  <c r="G36" i="6"/>
  <c r="F36" i="6"/>
  <c r="N35" i="6"/>
  <c r="M35" i="6"/>
  <c r="L35" i="6"/>
  <c r="K35" i="6"/>
  <c r="J35" i="6"/>
  <c r="I35" i="6"/>
  <c r="H35" i="6"/>
  <c r="G35" i="6"/>
  <c r="F35" i="6"/>
  <c r="N34" i="6"/>
  <c r="M34" i="6"/>
  <c r="L34" i="6"/>
  <c r="K34" i="6"/>
  <c r="J34" i="6"/>
  <c r="I34" i="6"/>
  <c r="H34" i="6"/>
  <c r="G34" i="6"/>
  <c r="F34" i="6"/>
  <c r="N33" i="6"/>
  <c r="M33" i="6"/>
  <c r="L33" i="6"/>
  <c r="K33" i="6"/>
  <c r="J33" i="6"/>
  <c r="I33" i="6"/>
  <c r="H33" i="6"/>
  <c r="G33" i="6"/>
  <c r="F33" i="6"/>
  <c r="N32" i="6"/>
  <c r="M32" i="6"/>
  <c r="L32" i="6"/>
  <c r="K32" i="6"/>
  <c r="J32" i="6"/>
  <c r="I32" i="6"/>
  <c r="H32" i="6"/>
  <c r="G32" i="6"/>
  <c r="F32" i="6"/>
  <c r="N31" i="6"/>
  <c r="M31" i="6"/>
  <c r="L31" i="6"/>
  <c r="K31" i="6"/>
  <c r="J31" i="6"/>
  <c r="I31" i="6"/>
  <c r="H31" i="6"/>
  <c r="G31" i="6"/>
  <c r="F31" i="6"/>
  <c r="N30" i="6"/>
  <c r="M30" i="6"/>
  <c r="L30" i="6"/>
  <c r="K30" i="6"/>
  <c r="J30" i="6"/>
  <c r="I30" i="6"/>
  <c r="H30" i="6"/>
  <c r="G30" i="6"/>
  <c r="F30" i="6"/>
  <c r="N29" i="6"/>
  <c r="M29" i="6"/>
  <c r="L29" i="6"/>
  <c r="K29" i="6"/>
  <c r="J29" i="6"/>
  <c r="I29" i="6"/>
  <c r="H29" i="6"/>
  <c r="G29" i="6"/>
  <c r="F29" i="6"/>
  <c r="N28" i="6"/>
  <c r="M28" i="6"/>
  <c r="L28" i="6"/>
  <c r="K28" i="6"/>
  <c r="J28" i="6"/>
  <c r="I28" i="6"/>
  <c r="H28" i="6"/>
  <c r="G28" i="6"/>
  <c r="F28" i="6"/>
  <c r="N27" i="6"/>
  <c r="M27" i="6"/>
  <c r="L27" i="6"/>
  <c r="K27" i="6"/>
  <c r="J27" i="6"/>
  <c r="I27" i="6"/>
  <c r="H27" i="6"/>
  <c r="G27" i="6"/>
  <c r="F27" i="6"/>
  <c r="N26" i="6"/>
  <c r="M26" i="6"/>
  <c r="L26" i="6"/>
  <c r="K26" i="6"/>
  <c r="J26" i="6"/>
  <c r="I26" i="6"/>
  <c r="H26" i="6"/>
  <c r="G26" i="6"/>
  <c r="F26" i="6"/>
  <c r="N25" i="6"/>
  <c r="M25" i="6"/>
  <c r="L25" i="6"/>
  <c r="K25" i="6"/>
  <c r="J25" i="6"/>
  <c r="I25" i="6"/>
  <c r="H25" i="6"/>
  <c r="G25" i="6"/>
  <c r="F25" i="6"/>
  <c r="N24" i="6"/>
  <c r="M24" i="6"/>
  <c r="L24" i="6"/>
  <c r="K24" i="6"/>
  <c r="J24" i="6"/>
  <c r="I24" i="6"/>
  <c r="H24" i="6"/>
  <c r="G24" i="6"/>
  <c r="F24" i="6"/>
  <c r="N23" i="6"/>
  <c r="M23" i="6"/>
  <c r="L23" i="6"/>
  <c r="K23" i="6"/>
  <c r="J23" i="6"/>
  <c r="I23" i="6"/>
  <c r="H23" i="6"/>
  <c r="G23" i="6"/>
  <c r="F23" i="6"/>
  <c r="N22" i="6"/>
  <c r="M22" i="6"/>
  <c r="L22" i="6"/>
  <c r="K22" i="6"/>
  <c r="J22" i="6"/>
  <c r="I22" i="6"/>
  <c r="H22" i="6"/>
  <c r="G22" i="6"/>
  <c r="F22" i="6"/>
  <c r="N21" i="6"/>
  <c r="M21" i="6"/>
  <c r="L21" i="6"/>
  <c r="K21" i="6"/>
  <c r="J21" i="6"/>
  <c r="I21" i="6"/>
  <c r="H21" i="6"/>
  <c r="G21" i="6"/>
  <c r="F21" i="6"/>
  <c r="N20" i="6"/>
  <c r="M20" i="6"/>
  <c r="L20" i="6"/>
  <c r="K20" i="6"/>
  <c r="J20" i="6"/>
  <c r="I20" i="6"/>
  <c r="H20" i="6"/>
  <c r="G20" i="6"/>
  <c r="F20" i="6"/>
  <c r="N19" i="6"/>
  <c r="M19" i="6"/>
  <c r="L19" i="6"/>
  <c r="K19" i="6"/>
  <c r="J19" i="6"/>
  <c r="I19" i="6"/>
  <c r="H19" i="6"/>
  <c r="G19" i="6"/>
  <c r="F19" i="6"/>
  <c r="N18" i="6"/>
  <c r="M18" i="6"/>
  <c r="L18" i="6"/>
  <c r="K18" i="6"/>
  <c r="J18" i="6"/>
  <c r="I18" i="6"/>
  <c r="H18" i="6"/>
  <c r="G18" i="6"/>
  <c r="F18" i="6"/>
  <c r="N17" i="6"/>
  <c r="M17" i="6"/>
  <c r="L17" i="6"/>
  <c r="K17" i="6"/>
  <c r="J17" i="6"/>
  <c r="I17" i="6"/>
  <c r="H17" i="6"/>
  <c r="G17" i="6"/>
  <c r="F17" i="6"/>
  <c r="N16" i="6"/>
  <c r="M16" i="6"/>
  <c r="L16" i="6"/>
  <c r="K16" i="6"/>
  <c r="J16" i="6"/>
  <c r="I16" i="6"/>
  <c r="H16" i="6"/>
  <c r="G16" i="6"/>
  <c r="F16" i="6"/>
  <c r="N15" i="6"/>
  <c r="M15" i="6"/>
  <c r="L15" i="6"/>
  <c r="K15" i="6"/>
  <c r="J15" i="6"/>
  <c r="I15" i="6"/>
  <c r="H15" i="6"/>
  <c r="G15" i="6"/>
  <c r="F15" i="6"/>
  <c r="N14" i="6"/>
  <c r="M14" i="6"/>
  <c r="L14" i="6"/>
  <c r="K14" i="6"/>
  <c r="J14" i="6"/>
  <c r="I14" i="6"/>
  <c r="H14" i="6"/>
  <c r="G14" i="6"/>
  <c r="F14" i="6"/>
  <c r="N13" i="6"/>
  <c r="M13" i="6"/>
  <c r="L13" i="6"/>
  <c r="K13" i="6"/>
  <c r="J13" i="6"/>
  <c r="I13" i="6"/>
  <c r="H13" i="6"/>
  <c r="G13" i="6"/>
  <c r="F13" i="6"/>
  <c r="N12" i="6"/>
  <c r="M12" i="6"/>
  <c r="L12" i="6"/>
  <c r="K12" i="6"/>
  <c r="J12" i="6"/>
  <c r="I12" i="6"/>
  <c r="H12" i="6"/>
  <c r="G12" i="6"/>
  <c r="F12" i="6"/>
  <c r="N11" i="6"/>
  <c r="M11" i="6"/>
  <c r="L11" i="6"/>
  <c r="K11" i="6"/>
  <c r="J11" i="6"/>
  <c r="I11" i="6"/>
  <c r="H11" i="6"/>
  <c r="G11" i="6"/>
  <c r="F11" i="6"/>
  <c r="N10" i="6"/>
  <c r="M10" i="6"/>
  <c r="L10" i="6"/>
  <c r="K10" i="6"/>
  <c r="J10" i="6"/>
  <c r="I10" i="6"/>
  <c r="H10" i="6"/>
  <c r="G10" i="6"/>
  <c r="F10" i="6"/>
  <c r="N9" i="6"/>
  <c r="M9" i="6"/>
  <c r="L9" i="6"/>
  <c r="K9" i="6"/>
  <c r="J9" i="6"/>
  <c r="I9" i="6"/>
  <c r="H9" i="6"/>
  <c r="G9" i="6"/>
  <c r="F9" i="6"/>
  <c r="N8" i="6"/>
  <c r="M8" i="6"/>
  <c r="L8" i="6"/>
  <c r="K8" i="6"/>
  <c r="J8" i="6"/>
  <c r="I8" i="6"/>
  <c r="H8" i="6"/>
  <c r="G8" i="6"/>
  <c r="F8" i="6"/>
  <c r="N7" i="6"/>
  <c r="M7" i="6"/>
  <c r="L7" i="6"/>
  <c r="K7" i="6"/>
  <c r="J7" i="6"/>
  <c r="I7" i="6"/>
  <c r="H7" i="6"/>
  <c r="G7" i="6"/>
  <c r="F7" i="6"/>
  <c r="N6" i="6"/>
  <c r="M6" i="6"/>
  <c r="L6" i="6"/>
  <c r="K6" i="6"/>
  <c r="J6" i="6"/>
  <c r="I6" i="6"/>
  <c r="H6" i="6"/>
  <c r="G6" i="6"/>
  <c r="F6" i="6"/>
  <c r="Z5" i="6"/>
  <c r="Y5" i="6"/>
  <c r="X5" i="6"/>
  <c r="W5" i="6"/>
  <c r="V5" i="6"/>
  <c r="U5" i="6"/>
  <c r="T5" i="6"/>
  <c r="S5" i="6"/>
  <c r="R5" i="6"/>
  <c r="K55" i="5"/>
  <c r="J55" i="5"/>
  <c r="I55" i="5"/>
  <c r="H55" i="5"/>
  <c r="G55" i="5"/>
  <c r="F55" i="5"/>
  <c r="C35" i="1"/>
  <c r="C36" i="1" s="1"/>
  <c r="C37" i="1" s="1"/>
  <c r="D18" i="1"/>
  <c r="C18" i="1"/>
  <c r="E18" i="1" s="1"/>
  <c r="D17" i="1"/>
  <c r="C17" i="1"/>
  <c r="D19" i="1"/>
  <c r="I15" i="1"/>
  <c r="H15" i="1"/>
  <c r="J15" i="1" s="1"/>
  <c r="J14" i="1"/>
  <c r="I35" i="1" s="1"/>
  <c r="I36" i="1" s="1"/>
  <c r="I37" i="1" s="1"/>
  <c r="J13" i="1"/>
  <c r="H35" i="1" s="1"/>
  <c r="J12" i="1"/>
  <c r="F35" i="1" s="1"/>
  <c r="F36" i="1" s="1"/>
  <c r="F37" i="1" s="1"/>
  <c r="D12" i="1"/>
  <c r="D23" i="1" s="1"/>
  <c r="D24" i="1" s="1"/>
  <c r="C12" i="1"/>
  <c r="C23" i="1" s="1"/>
  <c r="J11" i="1"/>
  <c r="E35" i="1" s="1"/>
  <c r="E36" i="1" s="1"/>
  <c r="E37" i="1" s="1"/>
  <c r="E39" i="1" s="1"/>
  <c r="E11" i="1"/>
  <c r="E28" i="1" s="1"/>
  <c r="E29" i="1" s="1"/>
  <c r="J10" i="1"/>
  <c r="E10" i="1"/>
  <c r="D28" i="1" s="1"/>
  <c r="D29" i="1" s="1"/>
  <c r="J9" i="1"/>
  <c r="B35" i="1" s="1"/>
  <c r="B36" i="1" s="1"/>
  <c r="B37" i="1" s="1"/>
  <c r="E9" i="1"/>
  <c r="E12" i="1" s="1"/>
  <c r="C24" i="1" l="1"/>
  <c r="E24" i="1" s="1"/>
  <c r="E23" i="1"/>
  <c r="B39" i="1"/>
  <c r="B41" i="1" s="1"/>
  <c r="H36" i="1"/>
  <c r="H37" i="1" s="1"/>
  <c r="H39" i="1" s="1"/>
  <c r="H41" i="1" s="1"/>
  <c r="E41" i="1"/>
  <c r="C28" i="1"/>
  <c r="AQ6" i="5"/>
  <c r="AS54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Q46" i="5"/>
  <c r="AS46" i="5"/>
  <c r="AQ47" i="5"/>
  <c r="AS47" i="5"/>
  <c r="AQ48" i="5"/>
  <c r="AS48" i="5"/>
  <c r="AQ49" i="5"/>
  <c r="AS49" i="5"/>
  <c r="AQ50" i="5"/>
  <c r="AS50" i="5"/>
  <c r="AQ51" i="5"/>
  <c r="AS51" i="5"/>
  <c r="AQ52" i="5"/>
  <c r="AS52" i="5"/>
  <c r="AQ53" i="5"/>
  <c r="AS53" i="5"/>
  <c r="AQ54" i="5"/>
  <c r="AS6" i="5"/>
  <c r="AP5" i="5"/>
  <c r="AP6" i="5" s="1"/>
  <c r="Z5" i="5"/>
  <c r="R12" i="5" s="1"/>
  <c r="AM5" i="5"/>
  <c r="AM7" i="5" s="1"/>
  <c r="AL8" i="5"/>
  <c r="AK6" i="5"/>
  <c r="AL54" i="5"/>
  <c r="AM53" i="5"/>
  <c r="AI53" i="5"/>
  <c r="AE53" i="5"/>
  <c r="AJ52" i="5"/>
  <c r="AH52" i="5"/>
  <c r="AF52" i="5"/>
  <c r="AK51" i="5"/>
  <c r="AI51" i="5"/>
  <c r="AG51" i="5"/>
  <c r="AL50" i="5"/>
  <c r="AJ50" i="5"/>
  <c r="AH50" i="5"/>
  <c r="AM49" i="5"/>
  <c r="AK49" i="5"/>
  <c r="AI49" i="5"/>
  <c r="AE49" i="5"/>
  <c r="AL48" i="5"/>
  <c r="AJ48" i="5"/>
  <c r="AF48" i="5"/>
  <c r="AM47" i="5"/>
  <c r="AK47" i="5"/>
  <c r="AG47" i="5"/>
  <c r="AE47" i="5"/>
  <c r="AL46" i="5"/>
  <c r="AH46" i="5"/>
  <c r="AF46" i="5"/>
  <c r="AM45" i="5"/>
  <c r="AI45" i="5"/>
  <c r="AG45" i="5"/>
  <c r="AE45" i="5"/>
  <c r="AJ44" i="5"/>
  <c r="AH44" i="5"/>
  <c r="AF44" i="5"/>
  <c r="AK43" i="5"/>
  <c r="AI43" i="5"/>
  <c r="AG43" i="5"/>
  <c r="AL42" i="5"/>
  <c r="AJ42" i="5"/>
  <c r="AH42" i="5"/>
  <c r="AM41" i="5"/>
  <c r="AK41" i="5"/>
  <c r="AI41" i="5"/>
  <c r="AE41" i="5"/>
  <c r="AL40" i="5"/>
  <c r="AJ40" i="5"/>
  <c r="AF40" i="5"/>
  <c r="AM39" i="5"/>
  <c r="AK39" i="5"/>
  <c r="AG39" i="5"/>
  <c r="AE39" i="5"/>
  <c r="AL38" i="5"/>
  <c r="AH38" i="5"/>
  <c r="AF38" i="5"/>
  <c r="AM37" i="5"/>
  <c r="AI37" i="5"/>
  <c r="AG37" i="5"/>
  <c r="AE37" i="5"/>
  <c r="AJ36" i="5"/>
  <c r="AH36" i="5"/>
  <c r="AF36" i="5"/>
  <c r="AK35" i="5"/>
  <c r="AI35" i="5"/>
  <c r="AG35" i="5"/>
  <c r="AE35" i="5"/>
  <c r="AL34" i="5"/>
  <c r="AJ34" i="5"/>
  <c r="AH34" i="5"/>
  <c r="AM33" i="5"/>
  <c r="AK33" i="5"/>
  <c r="AI33" i="5"/>
  <c r="AG33" i="5"/>
  <c r="AE33" i="5"/>
  <c r="AL32" i="5"/>
  <c r="AJ32" i="5"/>
  <c r="AH32" i="5"/>
  <c r="AF32" i="5"/>
  <c r="AM31" i="5"/>
  <c r="AK31" i="5"/>
  <c r="AI31" i="5"/>
  <c r="AG31" i="5"/>
  <c r="AE31" i="5"/>
  <c r="AL30" i="5"/>
  <c r="AJ30" i="5"/>
  <c r="AH30" i="5"/>
  <c r="AF30" i="5"/>
  <c r="AM29" i="5"/>
  <c r="AK29" i="5"/>
  <c r="AI29" i="5"/>
  <c r="AG29" i="5"/>
  <c r="AE29" i="5"/>
  <c r="AL28" i="5"/>
  <c r="AJ28" i="5"/>
  <c r="AH28" i="5"/>
  <c r="AF28" i="5"/>
  <c r="AM27" i="5"/>
  <c r="AK27" i="5"/>
  <c r="AI27" i="5"/>
  <c r="AG27" i="5"/>
  <c r="AE27" i="5"/>
  <c r="AL26" i="5"/>
  <c r="AJ26" i="5"/>
  <c r="AH26" i="5"/>
  <c r="AF26" i="5"/>
  <c r="AM25" i="5"/>
  <c r="AK25" i="5"/>
  <c r="AI25" i="5"/>
  <c r="AG25" i="5"/>
  <c r="AE25" i="5"/>
  <c r="AL24" i="5"/>
  <c r="AJ24" i="5"/>
  <c r="AH24" i="5"/>
  <c r="AF24" i="5"/>
  <c r="AM23" i="5"/>
  <c r="AK23" i="5"/>
  <c r="AI23" i="5"/>
  <c r="AG23" i="5"/>
  <c r="AE23" i="5"/>
  <c r="AL22" i="5"/>
  <c r="AJ22" i="5"/>
  <c r="AH22" i="5"/>
  <c r="AF22" i="5"/>
  <c r="AM21" i="5"/>
  <c r="AK21" i="5"/>
  <c r="AI21" i="5"/>
  <c r="AG21" i="5"/>
  <c r="AE21" i="5"/>
  <c r="AL20" i="5"/>
  <c r="AJ20" i="5"/>
  <c r="AH20" i="5"/>
  <c r="AF20" i="5"/>
  <c r="AM19" i="5"/>
  <c r="AK19" i="5"/>
  <c r="AI19" i="5"/>
  <c r="AG19" i="5"/>
  <c r="AE19" i="5"/>
  <c r="AL18" i="5"/>
  <c r="AJ18" i="5"/>
  <c r="AH18" i="5"/>
  <c r="AF18" i="5"/>
  <c r="AM17" i="5"/>
  <c r="AK17" i="5"/>
  <c r="AI17" i="5"/>
  <c r="AG17" i="5"/>
  <c r="AE17" i="5"/>
  <c r="AL16" i="5"/>
  <c r="AJ16" i="5"/>
  <c r="AH16" i="5"/>
  <c r="AF16" i="5"/>
  <c r="AM15" i="5"/>
  <c r="AK15" i="5"/>
  <c r="AI15" i="5"/>
  <c r="AG15" i="5"/>
  <c r="AE15" i="5"/>
  <c r="AL14" i="5"/>
  <c r="AJ14" i="5"/>
  <c r="AH14" i="5"/>
  <c r="AF14" i="5"/>
  <c r="AM13" i="5"/>
  <c r="AK13" i="5"/>
  <c r="AI13" i="5"/>
  <c r="AG13" i="5"/>
  <c r="AE13" i="5"/>
  <c r="AL12" i="5"/>
  <c r="AJ12" i="5"/>
  <c r="AH12" i="5"/>
  <c r="AF12" i="5"/>
  <c r="AM11" i="5"/>
  <c r="AK11" i="5"/>
  <c r="AI11" i="5"/>
  <c r="AG11" i="5"/>
  <c r="AE11" i="5"/>
  <c r="AL10" i="5"/>
  <c r="AJ10" i="5"/>
  <c r="AH10" i="5"/>
  <c r="AF10" i="5"/>
  <c r="AM9" i="5"/>
  <c r="AK9" i="5"/>
  <c r="AI9" i="5"/>
  <c r="AG9" i="5"/>
  <c r="AM54" i="5"/>
  <c r="AK54" i="5"/>
  <c r="AI54" i="5"/>
  <c r="AG54" i="5"/>
  <c r="AE54" i="5"/>
  <c r="AL53" i="5"/>
  <c r="AJ53" i="5"/>
  <c r="AH53" i="5"/>
  <c r="AF53" i="5"/>
  <c r="AM52" i="5"/>
  <c r="AK52" i="5"/>
  <c r="AI52" i="5"/>
  <c r="AG52" i="5"/>
  <c r="AE52" i="5"/>
  <c r="AL51" i="5"/>
  <c r="AJ51" i="5"/>
  <c r="AH51" i="5"/>
  <c r="AF51" i="5"/>
  <c r="AM50" i="5"/>
  <c r="AK50" i="5"/>
  <c r="AI50" i="5"/>
  <c r="AG50" i="5"/>
  <c r="AE50" i="5"/>
  <c r="AL49" i="5"/>
  <c r="AJ49" i="5"/>
  <c r="AH49" i="5"/>
  <c r="AF49" i="5"/>
  <c r="AM48" i="5"/>
  <c r="AK48" i="5"/>
  <c r="AI48" i="5"/>
  <c r="AG48" i="5"/>
  <c r="AE48" i="5"/>
  <c r="AL47" i="5"/>
  <c r="AJ47" i="5"/>
  <c r="AH47" i="5"/>
  <c r="AF47" i="5"/>
  <c r="AM46" i="5"/>
  <c r="AK46" i="5"/>
  <c r="AI46" i="5"/>
  <c r="AG46" i="5"/>
  <c r="AE46" i="5"/>
  <c r="AL45" i="5"/>
  <c r="AJ45" i="5"/>
  <c r="AH45" i="5"/>
  <c r="AF45" i="5"/>
  <c r="AM44" i="5"/>
  <c r="AK44" i="5"/>
  <c r="AI44" i="5"/>
  <c r="AG44" i="5"/>
  <c r="AE44" i="5"/>
  <c r="AL43" i="5"/>
  <c r="AJ43" i="5"/>
  <c r="AH43" i="5"/>
  <c r="AF43" i="5"/>
  <c r="AM42" i="5"/>
  <c r="AK42" i="5"/>
  <c r="AI42" i="5"/>
  <c r="AG42" i="5"/>
  <c r="AE42" i="5"/>
  <c r="AL41" i="5"/>
  <c r="AJ41" i="5"/>
  <c r="AH41" i="5"/>
  <c r="AF41" i="5"/>
  <c r="AM40" i="5"/>
  <c r="AK40" i="5"/>
  <c r="AI40" i="5"/>
  <c r="AG40" i="5"/>
  <c r="AE40" i="5"/>
  <c r="AL39" i="5"/>
  <c r="AJ39" i="5"/>
  <c r="AH39" i="5"/>
  <c r="AF39" i="5"/>
  <c r="AM38" i="5"/>
  <c r="AK38" i="5"/>
  <c r="AI38" i="5"/>
  <c r="AG38" i="5"/>
  <c r="AE38" i="5"/>
  <c r="AL37" i="5"/>
  <c r="AJ37" i="5"/>
  <c r="AH37" i="5"/>
  <c r="AF37" i="5"/>
  <c r="AM36" i="5"/>
  <c r="AK36" i="5"/>
  <c r="AI36" i="5"/>
  <c r="AG36" i="5"/>
  <c r="AE36" i="5"/>
  <c r="AL35" i="5"/>
  <c r="AJ35" i="5"/>
  <c r="AH35" i="5"/>
  <c r="AF35" i="5"/>
  <c r="AM34" i="5"/>
  <c r="AK34" i="5"/>
  <c r="AI34" i="5"/>
  <c r="AG34" i="5"/>
  <c r="AE34" i="5"/>
  <c r="AL33" i="5"/>
  <c r="AJ33" i="5"/>
  <c r="AH33" i="5"/>
  <c r="AF33" i="5"/>
  <c r="AM32" i="5"/>
  <c r="AK32" i="5"/>
  <c r="AI32" i="5"/>
  <c r="AG32" i="5"/>
  <c r="AE32" i="5"/>
  <c r="AL31" i="5"/>
  <c r="AJ31" i="5"/>
  <c r="AH31" i="5"/>
  <c r="AF31" i="5"/>
  <c r="AM30" i="5"/>
  <c r="AK30" i="5"/>
  <c r="AI30" i="5"/>
  <c r="AG30" i="5"/>
  <c r="AE30" i="5"/>
  <c r="AL29" i="5"/>
  <c r="AJ29" i="5"/>
  <c r="AH29" i="5"/>
  <c r="AF29" i="5"/>
  <c r="AM28" i="5"/>
  <c r="AK28" i="5"/>
  <c r="AI28" i="5"/>
  <c r="AG28" i="5"/>
  <c r="AE28" i="5"/>
  <c r="AL27" i="5"/>
  <c r="AJ27" i="5"/>
  <c r="AH27" i="5"/>
  <c r="AF27" i="5"/>
  <c r="AM26" i="5"/>
  <c r="AK26" i="5"/>
  <c r="AI26" i="5"/>
  <c r="AG26" i="5"/>
  <c r="AE26" i="5"/>
  <c r="AL25" i="5"/>
  <c r="AJ25" i="5"/>
  <c r="AH25" i="5"/>
  <c r="AF25" i="5"/>
  <c r="AM24" i="5"/>
  <c r="AK24" i="5"/>
  <c r="AI24" i="5"/>
  <c r="AG24" i="5"/>
  <c r="AE24" i="5"/>
  <c r="AL23" i="5"/>
  <c r="AJ23" i="5"/>
  <c r="AH23" i="5"/>
  <c r="AF23" i="5"/>
  <c r="AM22" i="5"/>
  <c r="AK22" i="5"/>
  <c r="AI22" i="5"/>
  <c r="AG22" i="5"/>
  <c r="AE22" i="5"/>
  <c r="AL21" i="5"/>
  <c r="AJ21" i="5"/>
  <c r="AH21" i="5"/>
  <c r="AF21" i="5"/>
  <c r="AM20" i="5"/>
  <c r="AK20" i="5"/>
  <c r="AI20" i="5"/>
  <c r="AG20" i="5"/>
  <c r="AE20" i="5"/>
  <c r="AL19" i="5"/>
  <c r="AJ19" i="5"/>
  <c r="AH19" i="5"/>
  <c r="AF19" i="5"/>
  <c r="AM18" i="5"/>
  <c r="AK18" i="5"/>
  <c r="AI18" i="5"/>
  <c r="AG18" i="5"/>
  <c r="AE18" i="5"/>
  <c r="AL17" i="5"/>
  <c r="AJ17" i="5"/>
  <c r="AH17" i="5"/>
  <c r="AF17" i="5"/>
  <c r="AM16" i="5"/>
  <c r="AK16" i="5"/>
  <c r="AI16" i="5"/>
  <c r="AG16" i="5"/>
  <c r="AE16" i="5"/>
  <c r="AL15" i="5"/>
  <c r="AJ15" i="5"/>
  <c r="AH15" i="5"/>
  <c r="AF15" i="5"/>
  <c r="AM14" i="5"/>
  <c r="AK14" i="5"/>
  <c r="AI14" i="5"/>
  <c r="AG14" i="5"/>
  <c r="AE14" i="5"/>
  <c r="AL13" i="5"/>
  <c r="AJ13" i="5"/>
  <c r="AH13" i="5"/>
  <c r="AF13" i="5"/>
  <c r="AM12" i="5"/>
  <c r="AK12" i="5"/>
  <c r="AI12" i="5"/>
  <c r="AG12" i="5"/>
  <c r="AE12" i="5"/>
  <c r="AL11" i="5"/>
  <c r="AJ11" i="5"/>
  <c r="AH11" i="5"/>
  <c r="AF11" i="5"/>
  <c r="AM10" i="5"/>
  <c r="AK10" i="5"/>
  <c r="AI10" i="5"/>
  <c r="AG10" i="5"/>
  <c r="AE10" i="5"/>
  <c r="AL9" i="5"/>
  <c r="AJ9" i="5"/>
  <c r="AH9" i="5"/>
  <c r="AF9" i="5"/>
  <c r="AF6" i="5"/>
  <c r="AH6" i="5"/>
  <c r="AJ6" i="5"/>
  <c r="AL6" i="5"/>
  <c r="AE8" i="5"/>
  <c r="AG8" i="5"/>
  <c r="AI8" i="5"/>
  <c r="AK8" i="5"/>
  <c r="AM8" i="5"/>
  <c r="AF7" i="5"/>
  <c r="AH7" i="5"/>
  <c r="AJ7" i="5"/>
  <c r="AL7" i="5"/>
  <c r="AE9" i="5"/>
  <c r="R9" i="5"/>
  <c r="S10" i="5"/>
  <c r="R11" i="5"/>
  <c r="S12" i="5"/>
  <c r="R13" i="5"/>
  <c r="S14" i="5"/>
  <c r="R15" i="5"/>
  <c r="S16" i="5"/>
  <c r="R17" i="5"/>
  <c r="S18" i="5"/>
  <c r="R19" i="5"/>
  <c r="S20" i="5"/>
  <c r="R21" i="5"/>
  <c r="S22" i="5"/>
  <c r="R23" i="5"/>
  <c r="S24" i="5"/>
  <c r="R25" i="5"/>
  <c r="S26" i="5"/>
  <c r="R27" i="5"/>
  <c r="S28" i="5"/>
  <c r="R29" i="5"/>
  <c r="S30" i="5"/>
  <c r="R31" i="5"/>
  <c r="S32" i="5"/>
  <c r="R33" i="5"/>
  <c r="S34" i="5"/>
  <c r="R35" i="5"/>
  <c r="S36" i="5"/>
  <c r="R37" i="5"/>
  <c r="S38" i="5"/>
  <c r="R39" i="5"/>
  <c r="S40" i="5"/>
  <c r="R41" i="5"/>
  <c r="S42" i="5"/>
  <c r="R43" i="5"/>
  <c r="S44" i="5"/>
  <c r="R45" i="5"/>
  <c r="S46" i="5"/>
  <c r="U9" i="5"/>
  <c r="Y9" i="5"/>
  <c r="T10" i="5"/>
  <c r="X10" i="5"/>
  <c r="W11" i="5"/>
  <c r="V12" i="5"/>
  <c r="Z12" i="5"/>
  <c r="U13" i="5"/>
  <c r="Y13" i="5"/>
  <c r="T14" i="5"/>
  <c r="X14" i="5"/>
  <c r="W15" i="5"/>
  <c r="V16" i="5"/>
  <c r="Z16" i="5"/>
  <c r="U17" i="5"/>
  <c r="Y17" i="5"/>
  <c r="T18" i="5"/>
  <c r="X18" i="5"/>
  <c r="W19" i="5"/>
  <c r="V20" i="5"/>
  <c r="Z20" i="5"/>
  <c r="U21" i="5"/>
  <c r="Y21" i="5"/>
  <c r="T22" i="5"/>
  <c r="X22" i="5"/>
  <c r="W23" i="5"/>
  <c r="V24" i="5"/>
  <c r="Z24" i="5"/>
  <c r="U25" i="5"/>
  <c r="Y25" i="5"/>
  <c r="T26" i="5"/>
  <c r="X26" i="5"/>
  <c r="W27" i="5"/>
  <c r="V28" i="5"/>
  <c r="Z28" i="5"/>
  <c r="U29" i="5"/>
  <c r="Y29" i="5"/>
  <c r="T30" i="5"/>
  <c r="X30" i="5"/>
  <c r="W31" i="5"/>
  <c r="V32" i="5"/>
  <c r="Z32" i="5"/>
  <c r="U33" i="5"/>
  <c r="Y33" i="5"/>
  <c r="T34" i="5"/>
  <c r="X34" i="5"/>
  <c r="W35" i="5"/>
  <c r="V36" i="5"/>
  <c r="Z36" i="5"/>
  <c r="U37" i="5"/>
  <c r="Y37" i="5"/>
  <c r="T38" i="5"/>
  <c r="X38" i="5"/>
  <c r="W39" i="5"/>
  <c r="V40" i="5"/>
  <c r="Z40" i="5"/>
  <c r="U41" i="5"/>
  <c r="Y41" i="5"/>
  <c r="T42" i="5"/>
  <c r="X42" i="5"/>
  <c r="W43" i="5"/>
  <c r="V44" i="5"/>
  <c r="Z44" i="5"/>
  <c r="U45" i="5"/>
  <c r="Y45" i="5"/>
  <c r="T46" i="5"/>
  <c r="X46" i="5"/>
  <c r="AN5" i="5"/>
  <c r="S6" i="5"/>
  <c r="Z6" i="5"/>
  <c r="V6" i="5"/>
  <c r="R6" i="5"/>
  <c r="R7" i="5"/>
  <c r="Y7" i="5"/>
  <c r="U7" i="5"/>
  <c r="S8" i="5"/>
  <c r="X8" i="5"/>
  <c r="T8" i="5"/>
  <c r="U6" i="5"/>
  <c r="W6" i="5"/>
  <c r="Y6" i="5"/>
  <c r="T7" i="5"/>
  <c r="V7" i="5"/>
  <c r="X7" i="5"/>
  <c r="Z7" i="5"/>
  <c r="U8" i="5"/>
  <c r="T6" i="5"/>
  <c r="S7" i="5"/>
  <c r="R8" i="5"/>
  <c r="Z8" i="5"/>
  <c r="X6" i="5"/>
  <c r="W7" i="5"/>
  <c r="V8" i="5"/>
  <c r="R47" i="5"/>
  <c r="Y47" i="5"/>
  <c r="W47" i="5"/>
  <c r="U47" i="5"/>
  <c r="S47" i="5"/>
  <c r="S48" i="5"/>
  <c r="Z48" i="5"/>
  <c r="X48" i="5"/>
  <c r="V48" i="5"/>
  <c r="T48" i="5"/>
  <c r="R48" i="5"/>
  <c r="R49" i="5"/>
  <c r="Y49" i="5"/>
  <c r="W49" i="5"/>
  <c r="U49" i="5"/>
  <c r="S49" i="5"/>
  <c r="S50" i="5"/>
  <c r="Z50" i="5"/>
  <c r="X50" i="5"/>
  <c r="V50" i="5"/>
  <c r="T50" i="5"/>
  <c r="R50" i="5"/>
  <c r="R51" i="5"/>
  <c r="Y51" i="5"/>
  <c r="W51" i="5"/>
  <c r="U51" i="5"/>
  <c r="S51" i="5"/>
  <c r="S52" i="5"/>
  <c r="Z52" i="5"/>
  <c r="X52" i="5"/>
  <c r="V52" i="5"/>
  <c r="T52" i="5"/>
  <c r="R52" i="5"/>
  <c r="R53" i="5"/>
  <c r="Y53" i="5"/>
  <c r="W53" i="5"/>
  <c r="U53" i="5"/>
  <c r="S53" i="5"/>
  <c r="S54" i="5"/>
  <c r="Z54" i="5"/>
  <c r="X54" i="5"/>
  <c r="V54" i="5"/>
  <c r="T54" i="5"/>
  <c r="R54" i="5"/>
  <c r="W8" i="5"/>
  <c r="Y8" i="5"/>
  <c r="T9" i="5"/>
  <c r="V9" i="5"/>
  <c r="X9" i="5"/>
  <c r="Z9" i="5"/>
  <c r="U10" i="5"/>
  <c r="W10" i="5"/>
  <c r="Y10" i="5"/>
  <c r="T11" i="5"/>
  <c r="V11" i="5"/>
  <c r="X11" i="5"/>
  <c r="Z11" i="5"/>
  <c r="U12" i="5"/>
  <c r="W12" i="5"/>
  <c r="Y12" i="5"/>
  <c r="T13" i="5"/>
  <c r="V13" i="5"/>
  <c r="X13" i="5"/>
  <c r="Z13" i="5"/>
  <c r="U14" i="5"/>
  <c r="W14" i="5"/>
  <c r="Y14" i="5"/>
  <c r="T15" i="5"/>
  <c r="V15" i="5"/>
  <c r="X15" i="5"/>
  <c r="Z15" i="5"/>
  <c r="U16" i="5"/>
  <c r="W16" i="5"/>
  <c r="Y16" i="5"/>
  <c r="T17" i="5"/>
  <c r="V17" i="5"/>
  <c r="X17" i="5"/>
  <c r="Z17" i="5"/>
  <c r="U18" i="5"/>
  <c r="W18" i="5"/>
  <c r="Y18" i="5"/>
  <c r="T19" i="5"/>
  <c r="V19" i="5"/>
  <c r="X19" i="5"/>
  <c r="Z19" i="5"/>
  <c r="U20" i="5"/>
  <c r="W20" i="5"/>
  <c r="Y20" i="5"/>
  <c r="T21" i="5"/>
  <c r="V21" i="5"/>
  <c r="X21" i="5"/>
  <c r="Z21" i="5"/>
  <c r="U22" i="5"/>
  <c r="W22" i="5"/>
  <c r="Y22" i="5"/>
  <c r="T23" i="5"/>
  <c r="V23" i="5"/>
  <c r="X23" i="5"/>
  <c r="Z23" i="5"/>
  <c r="U24" i="5"/>
  <c r="W24" i="5"/>
  <c r="Y24" i="5"/>
  <c r="T25" i="5"/>
  <c r="V25" i="5"/>
  <c r="X25" i="5"/>
  <c r="Z25" i="5"/>
  <c r="U26" i="5"/>
  <c r="W26" i="5"/>
  <c r="Y26" i="5"/>
  <c r="T27" i="5"/>
  <c r="V27" i="5"/>
  <c r="X27" i="5"/>
  <c r="Z27" i="5"/>
  <c r="U28" i="5"/>
  <c r="W28" i="5"/>
  <c r="Y28" i="5"/>
  <c r="T29" i="5"/>
  <c r="V29" i="5"/>
  <c r="X29" i="5"/>
  <c r="Z29" i="5"/>
  <c r="U30" i="5"/>
  <c r="W30" i="5"/>
  <c r="Y30" i="5"/>
  <c r="T31" i="5"/>
  <c r="V31" i="5"/>
  <c r="X31" i="5"/>
  <c r="Z31" i="5"/>
  <c r="U32" i="5"/>
  <c r="W32" i="5"/>
  <c r="Y32" i="5"/>
  <c r="T33" i="5"/>
  <c r="V33" i="5"/>
  <c r="X33" i="5"/>
  <c r="Z33" i="5"/>
  <c r="U34" i="5"/>
  <c r="W34" i="5"/>
  <c r="Y34" i="5"/>
  <c r="T35" i="5"/>
  <c r="V35" i="5"/>
  <c r="X35" i="5"/>
  <c r="Z35" i="5"/>
  <c r="U36" i="5"/>
  <c r="W36" i="5"/>
  <c r="Y36" i="5"/>
  <c r="T37" i="5"/>
  <c r="V37" i="5"/>
  <c r="X37" i="5"/>
  <c r="Z37" i="5"/>
  <c r="U38" i="5"/>
  <c r="W38" i="5"/>
  <c r="Y38" i="5"/>
  <c r="T39" i="5"/>
  <c r="V39" i="5"/>
  <c r="X39" i="5"/>
  <c r="Z39" i="5"/>
  <c r="U40" i="5"/>
  <c r="W40" i="5"/>
  <c r="Y40" i="5"/>
  <c r="T41" i="5"/>
  <c r="V41" i="5"/>
  <c r="X41" i="5"/>
  <c r="Z41" i="5"/>
  <c r="U42" i="5"/>
  <c r="W42" i="5"/>
  <c r="Y42" i="5"/>
  <c r="T43" i="5"/>
  <c r="V43" i="5"/>
  <c r="X43" i="5"/>
  <c r="Z43" i="5"/>
  <c r="U44" i="5"/>
  <c r="W44" i="5"/>
  <c r="Y44" i="5"/>
  <c r="T45" i="5"/>
  <c r="V45" i="5"/>
  <c r="X45" i="5"/>
  <c r="Z45" i="5"/>
  <c r="U46" i="5"/>
  <c r="W46" i="5"/>
  <c r="Y46" i="5"/>
  <c r="T47" i="5"/>
  <c r="V47" i="5"/>
  <c r="X47" i="5"/>
  <c r="Z47" i="5"/>
  <c r="U48" i="5"/>
  <c r="W48" i="5"/>
  <c r="Y48" i="5"/>
  <c r="T49" i="5"/>
  <c r="V49" i="5"/>
  <c r="X49" i="5"/>
  <c r="Z49" i="5"/>
  <c r="U50" i="5"/>
  <c r="W50" i="5"/>
  <c r="Y50" i="5"/>
  <c r="T51" i="5"/>
  <c r="V51" i="5"/>
  <c r="X51" i="5"/>
  <c r="Z51" i="5"/>
  <c r="U52" i="5"/>
  <c r="W52" i="5"/>
  <c r="Y52" i="5"/>
  <c r="T53" i="5"/>
  <c r="V53" i="5"/>
  <c r="X53" i="5"/>
  <c r="Z53" i="5"/>
  <c r="U54" i="5"/>
  <c r="W54" i="5"/>
  <c r="Y54" i="5"/>
  <c r="S9" i="5"/>
  <c r="W9" i="5"/>
  <c r="R10" i="5"/>
  <c r="V10" i="5"/>
  <c r="Z10" i="5"/>
  <c r="U11" i="5"/>
  <c r="Y11" i="5"/>
  <c r="T12" i="5"/>
  <c r="X12" i="5"/>
  <c r="S13" i="5"/>
  <c r="W13" i="5"/>
  <c r="R14" i="5"/>
  <c r="V14" i="5"/>
  <c r="Z14" i="5"/>
  <c r="U15" i="5"/>
  <c r="Y15" i="5"/>
  <c r="T16" i="5"/>
  <c r="X16" i="5"/>
  <c r="S17" i="5"/>
  <c r="W17" i="5"/>
  <c r="R18" i="5"/>
  <c r="V18" i="5"/>
  <c r="Z18" i="5"/>
  <c r="U19" i="5"/>
  <c r="Y19" i="5"/>
  <c r="T20" i="5"/>
  <c r="X20" i="5"/>
  <c r="S21" i="5"/>
  <c r="W21" i="5"/>
  <c r="R22" i="5"/>
  <c r="V22" i="5"/>
  <c r="Z22" i="5"/>
  <c r="U23" i="5"/>
  <c r="Y23" i="5"/>
  <c r="T24" i="5"/>
  <c r="X24" i="5"/>
  <c r="S25" i="5"/>
  <c r="W25" i="5"/>
  <c r="R26" i="5"/>
  <c r="V26" i="5"/>
  <c r="Z26" i="5"/>
  <c r="U27" i="5"/>
  <c r="Y27" i="5"/>
  <c r="T28" i="5"/>
  <c r="X28" i="5"/>
  <c r="S29" i="5"/>
  <c r="W29" i="5"/>
  <c r="R30" i="5"/>
  <c r="V30" i="5"/>
  <c r="Z30" i="5"/>
  <c r="U31" i="5"/>
  <c r="Y31" i="5"/>
  <c r="T32" i="5"/>
  <c r="X32" i="5"/>
  <c r="S33" i="5"/>
  <c r="W33" i="5"/>
  <c r="R34" i="5"/>
  <c r="V34" i="5"/>
  <c r="Z34" i="5"/>
  <c r="U35" i="5"/>
  <c r="Y35" i="5"/>
  <c r="T36" i="5"/>
  <c r="X36" i="5"/>
  <c r="S37" i="5"/>
  <c r="W37" i="5"/>
  <c r="R38" i="5"/>
  <c r="V38" i="5"/>
  <c r="Z38" i="5"/>
  <c r="U39" i="5"/>
  <c r="Y39" i="5"/>
  <c r="T40" i="5"/>
  <c r="X40" i="5"/>
  <c r="S41" i="5"/>
  <c r="W41" i="5"/>
  <c r="R42" i="5"/>
  <c r="V42" i="5"/>
  <c r="Z42" i="5"/>
  <c r="U43" i="5"/>
  <c r="Y43" i="5"/>
  <c r="T44" i="5"/>
  <c r="X44" i="5"/>
  <c r="S45" i="5"/>
  <c r="W45" i="5"/>
  <c r="R46" i="5"/>
  <c r="V46" i="5"/>
  <c r="Z46" i="5"/>
  <c r="AA5" i="5"/>
  <c r="R6" i="6"/>
  <c r="AJ5" i="6"/>
  <c r="AH5" i="6"/>
  <c r="AF5" i="6"/>
  <c r="AD5" i="6"/>
  <c r="AA5" i="6"/>
  <c r="AI5" i="6"/>
  <c r="AG5" i="6"/>
  <c r="AE5" i="6"/>
  <c r="AC5" i="6"/>
  <c r="T6" i="6"/>
  <c r="AV5" i="6"/>
  <c r="AT5" i="6"/>
  <c r="AR5" i="6"/>
  <c r="AW5" i="6"/>
  <c r="AU5" i="6"/>
  <c r="AS5" i="6"/>
  <c r="V6" i="6"/>
  <c r="BF5" i="6"/>
  <c r="BD5" i="6"/>
  <c r="BE5" i="6"/>
  <c r="BC5" i="6"/>
  <c r="X6" i="6"/>
  <c r="BJ5" i="6"/>
  <c r="BK5" i="6"/>
  <c r="Z6" i="6"/>
  <c r="AP5" i="6"/>
  <c r="AN5" i="6"/>
  <c r="AL5" i="6"/>
  <c r="S6" i="6"/>
  <c r="AQ5" i="6"/>
  <c r="AO5" i="6"/>
  <c r="AM5" i="6"/>
  <c r="AK5" i="6"/>
  <c r="BB5" i="6"/>
  <c r="AZ5" i="6"/>
  <c r="AX5" i="6"/>
  <c r="U6" i="6"/>
  <c r="BA5" i="6"/>
  <c r="AY5" i="6"/>
  <c r="BH5" i="6"/>
  <c r="W6" i="6"/>
  <c r="BI5" i="6"/>
  <c r="BG5" i="6"/>
  <c r="BL5" i="6"/>
  <c r="Y6" i="6"/>
  <c r="C19" i="1"/>
  <c r="E19" i="1" s="1"/>
  <c r="E17" i="1"/>
  <c r="AF34" i="5" l="1"/>
  <c r="AT34" i="5" s="1"/>
  <c r="AM35" i="5"/>
  <c r="AK37" i="5"/>
  <c r="AI39" i="5"/>
  <c r="AG41" i="5"/>
  <c r="AT41" i="5" s="1"/>
  <c r="AE43" i="5"/>
  <c r="AL44" i="5"/>
  <c r="AT44" i="5" s="1"/>
  <c r="AJ46" i="5"/>
  <c r="AT46" i="5" s="1"/>
  <c r="AH48" i="5"/>
  <c r="AT48" i="5" s="1"/>
  <c r="AF50" i="5"/>
  <c r="AT50" i="5" s="1"/>
  <c r="AM51" i="5"/>
  <c r="AH54" i="5"/>
  <c r="AL36" i="5"/>
  <c r="AT36" i="5" s="1"/>
  <c r="AJ38" i="5"/>
  <c r="AT38" i="5" s="1"/>
  <c r="AH40" i="5"/>
  <c r="AT40" i="5" s="1"/>
  <c r="AF42" i="5"/>
  <c r="AT42" i="5" s="1"/>
  <c r="AM43" i="5"/>
  <c r="AT43" i="5" s="1"/>
  <c r="AK45" i="5"/>
  <c r="AT45" i="5" s="1"/>
  <c r="AI47" i="5"/>
  <c r="AG49" i="5"/>
  <c r="AT49" i="5" s="1"/>
  <c r="AE51" i="5"/>
  <c r="AT51" i="5" s="1"/>
  <c r="AL52" i="5"/>
  <c r="AT52" i="5" s="1"/>
  <c r="R40" i="5"/>
  <c r="AR40" i="5" s="1"/>
  <c r="R44" i="5"/>
  <c r="AR44" i="5" s="1"/>
  <c r="AT20" i="5"/>
  <c r="AR26" i="5"/>
  <c r="C29" i="1"/>
  <c r="F29" i="1" s="1"/>
  <c r="F28" i="1"/>
  <c r="AR18" i="5"/>
  <c r="AT24" i="5"/>
  <c r="AT12" i="5"/>
  <c r="AT28" i="5"/>
  <c r="K41" i="1"/>
  <c r="AR42" i="5"/>
  <c r="AR34" i="5"/>
  <c r="AT16" i="5"/>
  <c r="AT32" i="5"/>
  <c r="H52" i="1"/>
  <c r="E44" i="1"/>
  <c r="AR10" i="5"/>
  <c r="AR46" i="5"/>
  <c r="AR38" i="5"/>
  <c r="AR30" i="5"/>
  <c r="AR22" i="5"/>
  <c r="AR14" i="5"/>
  <c r="AR52" i="5"/>
  <c r="AR51" i="5"/>
  <c r="AR48" i="5"/>
  <c r="AR47" i="5"/>
  <c r="AT9" i="5"/>
  <c r="AT10" i="5"/>
  <c r="AT14" i="5"/>
  <c r="AT18" i="5"/>
  <c r="AT22" i="5"/>
  <c r="AT26" i="5"/>
  <c r="AT30" i="5"/>
  <c r="AT13" i="5"/>
  <c r="AT17" i="5"/>
  <c r="AT21" i="5"/>
  <c r="AT25" i="5"/>
  <c r="AT29" i="5"/>
  <c r="AT33" i="5"/>
  <c r="AT37" i="5"/>
  <c r="AR12" i="5"/>
  <c r="AP7" i="5"/>
  <c r="AP8" i="5" s="1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R54" i="5"/>
  <c r="AR53" i="5"/>
  <c r="AR50" i="5"/>
  <c r="AR49" i="5"/>
  <c r="AR8" i="5"/>
  <c r="AR7" i="5"/>
  <c r="AR45" i="5"/>
  <c r="AR41" i="5"/>
  <c r="AR37" i="5"/>
  <c r="AR33" i="5"/>
  <c r="AR29" i="5"/>
  <c r="AR25" i="5"/>
  <c r="AR21" i="5"/>
  <c r="AR17" i="5"/>
  <c r="AR13" i="5"/>
  <c r="AR9" i="5"/>
  <c r="AT11" i="5"/>
  <c r="AT15" i="5"/>
  <c r="AT19" i="5"/>
  <c r="AT23" i="5"/>
  <c r="AT27" i="5"/>
  <c r="AT31" i="5"/>
  <c r="AT35" i="5"/>
  <c r="AT39" i="5"/>
  <c r="AT47" i="5"/>
  <c r="AG53" i="5"/>
  <c r="AK53" i="5"/>
  <c r="AF54" i="5"/>
  <c r="AJ54" i="5"/>
  <c r="AJ8" i="5"/>
  <c r="AK7" i="5"/>
  <c r="AM6" i="5"/>
  <c r="AA6" i="5"/>
  <c r="S43" i="5"/>
  <c r="AR43" i="5" s="1"/>
  <c r="S39" i="5"/>
  <c r="AR39" i="5" s="1"/>
  <c r="AE7" i="5"/>
  <c r="AF8" i="5"/>
  <c r="AG6" i="5"/>
  <c r="AG7" i="5"/>
  <c r="AH8" i="5"/>
  <c r="S35" i="5"/>
  <c r="AR35" i="5" s="1"/>
  <c r="S31" i="5"/>
  <c r="AR31" i="5" s="1"/>
  <c r="S27" i="5"/>
  <c r="AR27" i="5" s="1"/>
  <c r="S23" i="5"/>
  <c r="AR23" i="5" s="1"/>
  <c r="S19" i="5"/>
  <c r="AR19" i="5" s="1"/>
  <c r="S15" i="5"/>
  <c r="AR15" i="5" s="1"/>
  <c r="S11" i="5"/>
  <c r="AR11" i="5" s="1"/>
  <c r="R36" i="5"/>
  <c r="AR36" i="5" s="1"/>
  <c r="R32" i="5"/>
  <c r="AR32" i="5" s="1"/>
  <c r="AU32" i="5" s="1"/>
  <c r="R28" i="5"/>
  <c r="AR28" i="5" s="1"/>
  <c r="R24" i="5"/>
  <c r="AR24" i="5" s="1"/>
  <c r="R20" i="5"/>
  <c r="AR20" i="5" s="1"/>
  <c r="AU20" i="5" s="1"/>
  <c r="R16" i="5"/>
  <c r="AR16" i="5" s="1"/>
  <c r="AE6" i="5"/>
  <c r="AI6" i="5"/>
  <c r="AI7" i="5"/>
  <c r="AR6" i="5"/>
  <c r="BK6" i="6"/>
  <c r="X7" i="6"/>
  <c r="BJ6" i="6"/>
  <c r="AW6" i="6"/>
  <c r="AU6" i="6"/>
  <c r="AS6" i="6"/>
  <c r="T7" i="6"/>
  <c r="AV6" i="6"/>
  <c r="AT6" i="6"/>
  <c r="AR6" i="6"/>
  <c r="AI6" i="6"/>
  <c r="AG6" i="6"/>
  <c r="AE6" i="6"/>
  <c r="AC6" i="6"/>
  <c r="R7" i="6"/>
  <c r="AJ6" i="6"/>
  <c r="AH6" i="6"/>
  <c r="AF6" i="6"/>
  <c r="AD6" i="6"/>
  <c r="AA6" i="6"/>
  <c r="Y7" i="6"/>
  <c r="BL6" i="6"/>
  <c r="W7" i="6"/>
  <c r="BI6" i="6"/>
  <c r="BG6" i="6"/>
  <c r="BH6" i="6"/>
  <c r="U7" i="6"/>
  <c r="BA6" i="6"/>
  <c r="AY6" i="6"/>
  <c r="BB6" i="6"/>
  <c r="AZ6" i="6"/>
  <c r="AX6" i="6"/>
  <c r="S7" i="6"/>
  <c r="AQ6" i="6"/>
  <c r="AO6" i="6"/>
  <c r="AM6" i="6"/>
  <c r="AK6" i="6"/>
  <c r="AP6" i="6"/>
  <c r="AN6" i="6"/>
  <c r="AL6" i="6"/>
  <c r="BE6" i="6"/>
  <c r="BC6" i="6"/>
  <c r="V7" i="6"/>
  <c r="BF6" i="6"/>
  <c r="BD6" i="6"/>
  <c r="Z7" i="6"/>
  <c r="AU26" i="5" l="1"/>
  <c r="AU28" i="5"/>
  <c r="AU9" i="5"/>
  <c r="AV9" i="5" s="1"/>
  <c r="AU19" i="5"/>
  <c r="AV19" i="5" s="1"/>
  <c r="AU23" i="5"/>
  <c r="AV23" i="5" s="1"/>
  <c r="AU15" i="5"/>
  <c r="AU52" i="5"/>
  <c r="AV52" i="5" s="1"/>
  <c r="AU46" i="5"/>
  <c r="AV46" i="5" s="1"/>
  <c r="AU25" i="5"/>
  <c r="AV25" i="5" s="1"/>
  <c r="AU50" i="5"/>
  <c r="AV50" i="5" s="1"/>
  <c r="AU31" i="5"/>
  <c r="AV31" i="5" s="1"/>
  <c r="AU35" i="5"/>
  <c r="AV35" i="5" s="1"/>
  <c r="AU37" i="5"/>
  <c r="AV37" i="5" s="1"/>
  <c r="AU21" i="5"/>
  <c r="AV21" i="5" s="1"/>
  <c r="AU36" i="5"/>
  <c r="AV36" i="5" s="1"/>
  <c r="AU41" i="5"/>
  <c r="AV41" i="5" s="1"/>
  <c r="AU48" i="5"/>
  <c r="AV48" i="5" s="1"/>
  <c r="AV32" i="5"/>
  <c r="AU13" i="5"/>
  <c r="AV13" i="5" s="1"/>
  <c r="AU45" i="5"/>
  <c r="AV45" i="5" s="1"/>
  <c r="AU12" i="5"/>
  <c r="AV12" i="5" s="1"/>
  <c r="AU40" i="5"/>
  <c r="AT53" i="5"/>
  <c r="AU53" i="5" s="1"/>
  <c r="AV53" i="5" s="1"/>
  <c r="AU49" i="5"/>
  <c r="AV49" i="5" s="1"/>
  <c r="AU42" i="5"/>
  <c r="AV42" i="5" s="1"/>
  <c r="AU10" i="5"/>
  <c r="AV10" i="5" s="1"/>
  <c r="AU47" i="5"/>
  <c r="AV47" i="5" s="1"/>
  <c r="AU11" i="5"/>
  <c r="AV11" i="5" s="1"/>
  <c r="AU34" i="5"/>
  <c r="AV34" i="5" s="1"/>
  <c r="AV15" i="5"/>
  <c r="AU17" i="5"/>
  <c r="AV17" i="5" s="1"/>
  <c r="E45" i="1"/>
  <c r="H57" i="1"/>
  <c r="AU16" i="5"/>
  <c r="AV16" i="5" s="1"/>
  <c r="E46" i="1"/>
  <c r="AV20" i="5"/>
  <c r="AT54" i="5"/>
  <c r="AU54" i="5" s="1"/>
  <c r="AV54" i="5" s="1"/>
  <c r="AU44" i="5"/>
  <c r="AV44" i="5" s="1"/>
  <c r="H59" i="1"/>
  <c r="H58" i="1"/>
  <c r="AU24" i="5"/>
  <c r="AV24" i="5" s="1"/>
  <c r="AU27" i="5"/>
  <c r="AV27" i="5" s="1"/>
  <c r="AU39" i="5"/>
  <c r="AV39" i="5" s="1"/>
  <c r="AU51" i="5"/>
  <c r="AV51" i="5" s="1"/>
  <c r="AU29" i="5"/>
  <c r="AV29" i="5" s="1"/>
  <c r="AU18" i="5"/>
  <c r="AV18" i="5" s="1"/>
  <c r="AV28" i="5"/>
  <c r="AU43" i="5"/>
  <c r="AV43" i="5" s="1"/>
  <c r="AU33" i="5"/>
  <c r="AV33" i="5" s="1"/>
  <c r="AT8" i="5"/>
  <c r="AU8" i="5" s="1"/>
  <c r="AV8" i="5" s="1"/>
  <c r="AV26" i="5"/>
  <c r="AV40" i="5"/>
  <c r="AU22" i="5"/>
  <c r="AV22" i="5" s="1"/>
  <c r="AU38" i="5"/>
  <c r="AV38" i="5" s="1"/>
  <c r="AT7" i="5"/>
  <c r="AU7" i="5" s="1"/>
  <c r="AV7" i="5" s="1"/>
  <c r="AU14" i="5"/>
  <c r="AV14" i="5" s="1"/>
  <c r="AU30" i="5"/>
  <c r="AV30" i="5" s="1"/>
  <c r="AT6" i="5"/>
  <c r="AU6" i="5" s="1"/>
  <c r="AV6" i="5" s="1"/>
  <c r="AA7" i="5"/>
  <c r="AP7" i="6"/>
  <c r="AN7" i="6"/>
  <c r="AL7" i="6"/>
  <c r="S8" i="6"/>
  <c r="AQ7" i="6"/>
  <c r="AO7" i="6"/>
  <c r="AM7" i="6"/>
  <c r="AK7" i="6"/>
  <c r="BB7" i="6"/>
  <c r="AZ7" i="6"/>
  <c r="AX7" i="6"/>
  <c r="U8" i="6"/>
  <c r="BA7" i="6"/>
  <c r="AY7" i="6"/>
  <c r="BH7" i="6"/>
  <c r="W8" i="6"/>
  <c r="BI7" i="6"/>
  <c r="BG7" i="6"/>
  <c r="BL7" i="6"/>
  <c r="Y8" i="6"/>
  <c r="R8" i="6"/>
  <c r="AJ7" i="6"/>
  <c r="AH7" i="6"/>
  <c r="AF7" i="6"/>
  <c r="AD7" i="6"/>
  <c r="AA7" i="6"/>
  <c r="AI7" i="6"/>
  <c r="AG7" i="6"/>
  <c r="AE7" i="6"/>
  <c r="AC7" i="6"/>
  <c r="T8" i="6"/>
  <c r="AV7" i="6"/>
  <c r="AT7" i="6"/>
  <c r="AR7" i="6"/>
  <c r="AW7" i="6"/>
  <c r="AU7" i="6"/>
  <c r="AS7" i="6"/>
  <c r="V8" i="6"/>
  <c r="BF7" i="6"/>
  <c r="BD7" i="6"/>
  <c r="BE7" i="6"/>
  <c r="BC7" i="6"/>
  <c r="X8" i="6"/>
  <c r="BJ7" i="6"/>
  <c r="BK7" i="6"/>
  <c r="Z8" i="6"/>
  <c r="Z9" i="6" l="1"/>
  <c r="AA8" i="5"/>
  <c r="AN8" i="5" s="1"/>
  <c r="BK8" i="6"/>
  <c r="X9" i="6"/>
  <c r="BJ8" i="6"/>
  <c r="AW8" i="6"/>
  <c r="AU8" i="6"/>
  <c r="AS8" i="6"/>
  <c r="T9" i="6"/>
  <c r="AV8" i="6"/>
  <c r="AT8" i="6"/>
  <c r="AR8" i="6"/>
  <c r="AI8" i="6"/>
  <c r="AG8" i="6"/>
  <c r="AE8" i="6"/>
  <c r="AC8" i="6"/>
  <c r="R9" i="6"/>
  <c r="AJ8" i="6"/>
  <c r="AH8" i="6"/>
  <c r="AF8" i="6"/>
  <c r="AD8" i="6"/>
  <c r="AA8" i="6"/>
  <c r="BE8" i="6"/>
  <c r="BC8" i="6"/>
  <c r="V9" i="6"/>
  <c r="BF8" i="6"/>
  <c r="BD8" i="6"/>
  <c r="Y9" i="6"/>
  <c r="BL8" i="6"/>
  <c r="W9" i="6"/>
  <c r="BI8" i="6"/>
  <c r="BG8" i="6"/>
  <c r="BH8" i="6"/>
  <c r="U9" i="6"/>
  <c r="BA8" i="6"/>
  <c r="AY8" i="6"/>
  <c r="BB8" i="6"/>
  <c r="AZ8" i="6"/>
  <c r="AX8" i="6"/>
  <c r="S9" i="6"/>
  <c r="AQ8" i="6"/>
  <c r="AO8" i="6"/>
  <c r="AM8" i="6"/>
  <c r="AK8" i="6"/>
  <c r="AP8" i="6"/>
  <c r="AN8" i="6"/>
  <c r="AL8" i="6"/>
  <c r="Z10" i="6" l="1"/>
  <c r="AA9" i="5"/>
  <c r="AN9" i="5" s="1"/>
  <c r="V10" i="6"/>
  <c r="BF9" i="6"/>
  <c r="BD9" i="6"/>
  <c r="BE9" i="6"/>
  <c r="BC9" i="6"/>
  <c r="R10" i="6"/>
  <c r="AJ9" i="6"/>
  <c r="AH9" i="6"/>
  <c r="AF9" i="6"/>
  <c r="AD9" i="6"/>
  <c r="AA9" i="6"/>
  <c r="AI9" i="6"/>
  <c r="AG9" i="6"/>
  <c r="AE9" i="6"/>
  <c r="AC9" i="6"/>
  <c r="T10" i="6"/>
  <c r="AV9" i="6"/>
  <c r="AT9" i="6"/>
  <c r="AR9" i="6"/>
  <c r="AW9" i="6"/>
  <c r="AU9" i="6"/>
  <c r="AS9" i="6"/>
  <c r="AP9" i="6"/>
  <c r="AN9" i="6"/>
  <c r="AL9" i="6"/>
  <c r="S10" i="6"/>
  <c r="AQ9" i="6"/>
  <c r="AO9" i="6"/>
  <c r="AM9" i="6"/>
  <c r="AK9" i="6"/>
  <c r="BB9" i="6"/>
  <c r="AZ9" i="6"/>
  <c r="AX9" i="6"/>
  <c r="U10" i="6"/>
  <c r="BA9" i="6"/>
  <c r="AY9" i="6"/>
  <c r="BH9" i="6"/>
  <c r="W10" i="6"/>
  <c r="BI9" i="6"/>
  <c r="BG9" i="6"/>
  <c r="BL9" i="6"/>
  <c r="Y10" i="6"/>
  <c r="X10" i="6"/>
  <c r="BJ9" i="6"/>
  <c r="BK9" i="6"/>
  <c r="Z11" i="6" l="1"/>
  <c r="AA10" i="5"/>
  <c r="AN10" i="5" s="1"/>
  <c r="BK10" i="6"/>
  <c r="X11" i="6"/>
  <c r="BJ10" i="6"/>
  <c r="BE10" i="6"/>
  <c r="BC10" i="6"/>
  <c r="V11" i="6"/>
  <c r="BF10" i="6"/>
  <c r="BD10" i="6"/>
  <c r="Y11" i="6"/>
  <c r="BL10" i="6"/>
  <c r="W11" i="6"/>
  <c r="BI10" i="6"/>
  <c r="BG10" i="6"/>
  <c r="BH10" i="6"/>
  <c r="U11" i="6"/>
  <c r="BA10" i="6"/>
  <c r="AY10" i="6"/>
  <c r="BB10" i="6"/>
  <c r="AZ10" i="6"/>
  <c r="AX10" i="6"/>
  <c r="S11" i="6"/>
  <c r="AQ10" i="6"/>
  <c r="AO10" i="6"/>
  <c r="AM10" i="6"/>
  <c r="AK10" i="6"/>
  <c r="AP10" i="6"/>
  <c r="AN10" i="6"/>
  <c r="AL10" i="6"/>
  <c r="AW10" i="6"/>
  <c r="AU10" i="6"/>
  <c r="AS10" i="6"/>
  <c r="T11" i="6"/>
  <c r="AV10" i="6"/>
  <c r="AT10" i="6"/>
  <c r="AR10" i="6"/>
  <c r="AI10" i="6"/>
  <c r="AG10" i="6"/>
  <c r="AE10" i="6"/>
  <c r="AC10" i="6"/>
  <c r="R11" i="6"/>
  <c r="AJ10" i="6"/>
  <c r="AH10" i="6"/>
  <c r="AF10" i="6"/>
  <c r="AD10" i="6"/>
  <c r="AA10" i="6"/>
  <c r="Z12" i="6" l="1"/>
  <c r="AA11" i="5"/>
  <c r="AN11" i="5" s="1"/>
  <c r="AP11" i="6"/>
  <c r="AN11" i="6"/>
  <c r="AL11" i="6"/>
  <c r="S12" i="6"/>
  <c r="AQ11" i="6"/>
  <c r="AO11" i="6"/>
  <c r="AM11" i="6"/>
  <c r="AK11" i="6"/>
  <c r="BB11" i="6"/>
  <c r="AZ11" i="6"/>
  <c r="AX11" i="6"/>
  <c r="U12" i="6"/>
  <c r="BA11" i="6"/>
  <c r="AY11" i="6"/>
  <c r="BH11" i="6"/>
  <c r="W12" i="6"/>
  <c r="BI11" i="6"/>
  <c r="BG11" i="6"/>
  <c r="BL11" i="6"/>
  <c r="Y12" i="6"/>
  <c r="R12" i="6"/>
  <c r="AJ11" i="6"/>
  <c r="AH11" i="6"/>
  <c r="AF11" i="6"/>
  <c r="AD11" i="6"/>
  <c r="AA11" i="6"/>
  <c r="AI11" i="6"/>
  <c r="AG11" i="6"/>
  <c r="AE11" i="6"/>
  <c r="AC11" i="6"/>
  <c r="T12" i="6"/>
  <c r="AV11" i="6"/>
  <c r="AT11" i="6"/>
  <c r="AR11" i="6"/>
  <c r="AW11" i="6"/>
  <c r="AU11" i="6"/>
  <c r="AS11" i="6"/>
  <c r="V12" i="6"/>
  <c r="BF11" i="6"/>
  <c r="BD11" i="6"/>
  <c r="BE11" i="6"/>
  <c r="BC11" i="6"/>
  <c r="X12" i="6"/>
  <c r="BJ11" i="6"/>
  <c r="BK11" i="6"/>
  <c r="Z13" i="6" l="1"/>
  <c r="AA12" i="5"/>
  <c r="AN12" i="5" s="1"/>
  <c r="BK12" i="6"/>
  <c r="X13" i="6"/>
  <c r="BJ12" i="6"/>
  <c r="AW12" i="6"/>
  <c r="AU12" i="6"/>
  <c r="AS12" i="6"/>
  <c r="T13" i="6"/>
  <c r="AV12" i="6"/>
  <c r="AT12" i="6"/>
  <c r="AR12" i="6"/>
  <c r="AI12" i="6"/>
  <c r="AG12" i="6"/>
  <c r="AE12" i="6"/>
  <c r="AC12" i="6"/>
  <c r="R13" i="6"/>
  <c r="AJ12" i="6"/>
  <c r="AH12" i="6"/>
  <c r="AF12" i="6"/>
  <c r="AD12" i="6"/>
  <c r="AA12" i="6"/>
  <c r="BE12" i="6"/>
  <c r="BC12" i="6"/>
  <c r="V13" i="6"/>
  <c r="BF12" i="6"/>
  <c r="BD12" i="6"/>
  <c r="Y13" i="6"/>
  <c r="BL12" i="6"/>
  <c r="W13" i="6"/>
  <c r="BI12" i="6"/>
  <c r="BG12" i="6"/>
  <c r="BH12" i="6"/>
  <c r="U13" i="6"/>
  <c r="BA12" i="6"/>
  <c r="AY12" i="6"/>
  <c r="BB12" i="6"/>
  <c r="AZ12" i="6"/>
  <c r="AX12" i="6"/>
  <c r="S13" i="6"/>
  <c r="AQ12" i="6"/>
  <c r="AO12" i="6"/>
  <c r="AM12" i="6"/>
  <c r="AK12" i="6"/>
  <c r="AP12" i="6"/>
  <c r="AN12" i="6"/>
  <c r="AL12" i="6"/>
  <c r="Z14" i="6" l="1"/>
  <c r="AA13" i="5"/>
  <c r="AN13" i="5" s="1"/>
  <c r="V14" i="6"/>
  <c r="BF13" i="6"/>
  <c r="BD13" i="6"/>
  <c r="BE13" i="6"/>
  <c r="BC13" i="6"/>
  <c r="R14" i="6"/>
  <c r="AJ13" i="6"/>
  <c r="AH13" i="6"/>
  <c r="AF13" i="6"/>
  <c r="AD13" i="6"/>
  <c r="AA13" i="6"/>
  <c r="AI13" i="6"/>
  <c r="AG13" i="6"/>
  <c r="AE13" i="6"/>
  <c r="AC13" i="6"/>
  <c r="T14" i="6"/>
  <c r="AV13" i="6"/>
  <c r="AT13" i="6"/>
  <c r="AR13" i="6"/>
  <c r="AW13" i="6"/>
  <c r="AU13" i="6"/>
  <c r="AS13" i="6"/>
  <c r="AP13" i="6"/>
  <c r="AN13" i="6"/>
  <c r="AL13" i="6"/>
  <c r="S14" i="6"/>
  <c r="AQ13" i="6"/>
  <c r="AO13" i="6"/>
  <c r="AM13" i="6"/>
  <c r="AK13" i="6"/>
  <c r="BB13" i="6"/>
  <c r="AZ13" i="6"/>
  <c r="AX13" i="6"/>
  <c r="U14" i="6"/>
  <c r="BA13" i="6"/>
  <c r="AY13" i="6"/>
  <c r="BH13" i="6"/>
  <c r="W14" i="6"/>
  <c r="BI13" i="6"/>
  <c r="BG13" i="6"/>
  <c r="BL13" i="6"/>
  <c r="Y14" i="6"/>
  <c r="X14" i="6"/>
  <c r="BJ13" i="6"/>
  <c r="BK13" i="6"/>
  <c r="Z15" i="6" l="1"/>
  <c r="AA14" i="5"/>
  <c r="AN14" i="5" s="1"/>
  <c r="BK14" i="6"/>
  <c r="X15" i="6"/>
  <c r="BJ14" i="6"/>
  <c r="BE14" i="6"/>
  <c r="BC14" i="6"/>
  <c r="V15" i="6"/>
  <c r="BF14" i="6"/>
  <c r="BD14" i="6"/>
  <c r="Y15" i="6"/>
  <c r="BL14" i="6"/>
  <c r="W15" i="6"/>
  <c r="BI14" i="6"/>
  <c r="BG14" i="6"/>
  <c r="BH14" i="6"/>
  <c r="U15" i="6"/>
  <c r="BA14" i="6"/>
  <c r="AY14" i="6"/>
  <c r="BB14" i="6"/>
  <c r="AZ14" i="6"/>
  <c r="AX14" i="6"/>
  <c r="S15" i="6"/>
  <c r="AQ14" i="6"/>
  <c r="AO14" i="6"/>
  <c r="AM14" i="6"/>
  <c r="AK14" i="6"/>
  <c r="AP14" i="6"/>
  <c r="AN14" i="6"/>
  <c r="AL14" i="6"/>
  <c r="AW14" i="6"/>
  <c r="AU14" i="6"/>
  <c r="AS14" i="6"/>
  <c r="T15" i="6"/>
  <c r="AV14" i="6"/>
  <c r="AT14" i="6"/>
  <c r="AR14" i="6"/>
  <c r="AI14" i="6"/>
  <c r="AG14" i="6"/>
  <c r="AE14" i="6"/>
  <c r="AC14" i="6"/>
  <c r="R15" i="6"/>
  <c r="AJ14" i="6"/>
  <c r="AH14" i="6"/>
  <c r="AF14" i="6"/>
  <c r="AD14" i="6"/>
  <c r="AA14" i="6"/>
  <c r="AA15" i="5" l="1"/>
  <c r="AN15" i="5" s="1"/>
  <c r="R16" i="6"/>
  <c r="AJ15" i="6"/>
  <c r="AH15" i="6"/>
  <c r="AF15" i="6"/>
  <c r="AD15" i="6"/>
  <c r="AA15" i="6"/>
  <c r="AI15" i="6"/>
  <c r="AG15" i="6"/>
  <c r="AE15" i="6"/>
  <c r="AC15" i="6"/>
  <c r="T16" i="6"/>
  <c r="AV15" i="6"/>
  <c r="AT15" i="6"/>
  <c r="AR15" i="6"/>
  <c r="AW15" i="6"/>
  <c r="AU15" i="6"/>
  <c r="AS15" i="6"/>
  <c r="Z16" i="6"/>
  <c r="AP15" i="6"/>
  <c r="AN15" i="6"/>
  <c r="AL15" i="6"/>
  <c r="S16" i="6"/>
  <c r="AQ15" i="6"/>
  <c r="AO15" i="6"/>
  <c r="AM15" i="6"/>
  <c r="AK15" i="6"/>
  <c r="BB15" i="6"/>
  <c r="AZ15" i="6"/>
  <c r="AX15" i="6"/>
  <c r="U16" i="6"/>
  <c r="BA15" i="6"/>
  <c r="AY15" i="6"/>
  <c r="BH15" i="6"/>
  <c r="W16" i="6"/>
  <c r="BI15" i="6"/>
  <c r="BG15" i="6"/>
  <c r="BL15" i="6"/>
  <c r="Y16" i="6"/>
  <c r="V16" i="6"/>
  <c r="BF15" i="6"/>
  <c r="BD15" i="6"/>
  <c r="BE15" i="6"/>
  <c r="BC15" i="6"/>
  <c r="X16" i="6"/>
  <c r="BJ15" i="6"/>
  <c r="BK15" i="6"/>
  <c r="AA16" i="5" l="1"/>
  <c r="AN16" i="5" s="1"/>
  <c r="BE16" i="6"/>
  <c r="BC16" i="6"/>
  <c r="V17" i="6"/>
  <c r="BD16" i="6"/>
  <c r="BF16" i="6"/>
  <c r="AW16" i="6"/>
  <c r="AU16" i="6"/>
  <c r="AS16" i="6"/>
  <c r="AV16" i="6"/>
  <c r="AR16" i="6"/>
  <c r="T17" i="6"/>
  <c r="AT16" i="6"/>
  <c r="R17" i="6"/>
  <c r="AI16" i="6"/>
  <c r="AG16" i="6"/>
  <c r="AE16" i="6"/>
  <c r="AC16" i="6"/>
  <c r="AJ16" i="6"/>
  <c r="AH16" i="6"/>
  <c r="AF16" i="6"/>
  <c r="AD16" i="6"/>
  <c r="AA16" i="6"/>
  <c r="BK16" i="6"/>
  <c r="X17" i="6"/>
  <c r="BJ16" i="6"/>
  <c r="Y17" i="6"/>
  <c r="BL16" i="6"/>
  <c r="W17" i="6"/>
  <c r="BI16" i="6"/>
  <c r="BG16" i="6"/>
  <c r="BH16" i="6"/>
  <c r="U17" i="6"/>
  <c r="BA16" i="6"/>
  <c r="AY16" i="6"/>
  <c r="AZ16" i="6"/>
  <c r="BB16" i="6"/>
  <c r="AX16" i="6"/>
  <c r="S17" i="6"/>
  <c r="AQ16" i="6"/>
  <c r="AO16" i="6"/>
  <c r="AM16" i="6"/>
  <c r="AN16" i="6"/>
  <c r="AK16" i="6"/>
  <c r="AP16" i="6"/>
  <c r="AL16" i="6"/>
  <c r="Z17" i="6"/>
  <c r="Z18" i="6" l="1"/>
  <c r="AA17" i="5"/>
  <c r="AN17" i="5" s="1"/>
  <c r="R18" i="6"/>
  <c r="AJ17" i="6"/>
  <c r="AH17" i="6"/>
  <c r="AF17" i="6"/>
  <c r="AD17" i="6"/>
  <c r="AA17" i="6"/>
  <c r="AI17" i="6"/>
  <c r="AE17" i="6"/>
  <c r="AG17" i="6"/>
  <c r="AC17" i="6"/>
  <c r="T18" i="6"/>
  <c r="AV17" i="6"/>
  <c r="AT17" i="6"/>
  <c r="AR17" i="6"/>
  <c r="AU17" i="6"/>
  <c r="AW17" i="6"/>
  <c r="AS17" i="6"/>
  <c r="V18" i="6"/>
  <c r="BF17" i="6"/>
  <c r="BD17" i="6"/>
  <c r="BC17" i="6"/>
  <c r="BE17" i="6"/>
  <c r="AP17" i="6"/>
  <c r="AN17" i="6"/>
  <c r="AL17" i="6"/>
  <c r="S18" i="6"/>
  <c r="AQ17" i="6"/>
  <c r="AM17" i="6"/>
  <c r="AO17" i="6"/>
  <c r="AK17" i="6"/>
  <c r="BB17" i="6"/>
  <c r="AZ17" i="6"/>
  <c r="AX17" i="6"/>
  <c r="AY17" i="6"/>
  <c r="U18" i="6"/>
  <c r="BA17" i="6"/>
  <c r="BH17" i="6"/>
  <c r="W18" i="6"/>
  <c r="BG17" i="6"/>
  <c r="BI17" i="6"/>
  <c r="BL17" i="6"/>
  <c r="Y18" i="6"/>
  <c r="X18" i="6"/>
  <c r="BJ17" i="6"/>
  <c r="BK17" i="6"/>
  <c r="AA18" i="5" l="1"/>
  <c r="AN18" i="5" s="1"/>
  <c r="BK18" i="6"/>
  <c r="X19" i="6"/>
  <c r="BJ18" i="6"/>
  <c r="U19" i="6"/>
  <c r="BA18" i="6"/>
  <c r="AY18" i="6"/>
  <c r="AZ18" i="6"/>
  <c r="BB18" i="6"/>
  <c r="AX18" i="6"/>
  <c r="AW18" i="6"/>
  <c r="AU18" i="6"/>
  <c r="AS18" i="6"/>
  <c r="AV18" i="6"/>
  <c r="AR18" i="6"/>
  <c r="T19" i="6"/>
  <c r="AT18" i="6"/>
  <c r="AI18" i="6"/>
  <c r="AG18" i="6"/>
  <c r="AE18" i="6"/>
  <c r="AC18" i="6"/>
  <c r="R19" i="6"/>
  <c r="AJ18" i="6"/>
  <c r="AF18" i="6"/>
  <c r="AA18" i="6"/>
  <c r="AH18" i="6"/>
  <c r="AD18" i="6"/>
  <c r="Y19" i="6"/>
  <c r="BL18" i="6"/>
  <c r="W19" i="6"/>
  <c r="BI18" i="6"/>
  <c r="BG18" i="6"/>
  <c r="BH18" i="6"/>
  <c r="S19" i="6"/>
  <c r="AQ18" i="6"/>
  <c r="AO18" i="6"/>
  <c r="AM18" i="6"/>
  <c r="AK18" i="6"/>
  <c r="AN18" i="6"/>
  <c r="AP18" i="6"/>
  <c r="AL18" i="6"/>
  <c r="BE18" i="6"/>
  <c r="BC18" i="6"/>
  <c r="V19" i="6"/>
  <c r="BD18" i="6"/>
  <c r="BF18" i="6"/>
  <c r="Z19" i="6"/>
  <c r="AA19" i="5" l="1"/>
  <c r="AN19" i="5" s="1"/>
  <c r="V20" i="6"/>
  <c r="BF19" i="6"/>
  <c r="BD19" i="6"/>
  <c r="BC19" i="6"/>
  <c r="BE19" i="6"/>
  <c r="AP19" i="6"/>
  <c r="AN19" i="6"/>
  <c r="AL19" i="6"/>
  <c r="S20" i="6"/>
  <c r="AQ19" i="6"/>
  <c r="AM19" i="6"/>
  <c r="AO19" i="6"/>
  <c r="AK19" i="6"/>
  <c r="BH19" i="6"/>
  <c r="W20" i="6"/>
  <c r="BG19" i="6"/>
  <c r="BI19" i="6"/>
  <c r="BL19" i="6"/>
  <c r="Y20" i="6"/>
  <c r="R20" i="6"/>
  <c r="AJ19" i="6"/>
  <c r="AH19" i="6"/>
  <c r="AF19" i="6"/>
  <c r="AD19" i="6"/>
  <c r="AA19" i="6"/>
  <c r="AI19" i="6"/>
  <c r="AE19" i="6"/>
  <c r="AG19" i="6"/>
  <c r="AC19" i="6"/>
  <c r="T20" i="6"/>
  <c r="AV19" i="6"/>
  <c r="AT19" i="6"/>
  <c r="AR19" i="6"/>
  <c r="AU19" i="6"/>
  <c r="AW19" i="6"/>
  <c r="AS19" i="6"/>
  <c r="BB19" i="6"/>
  <c r="AZ19" i="6"/>
  <c r="AX19" i="6"/>
  <c r="AY19" i="6"/>
  <c r="U20" i="6"/>
  <c r="BA19" i="6"/>
  <c r="X20" i="6"/>
  <c r="BJ19" i="6"/>
  <c r="BK19" i="6"/>
  <c r="Z20" i="6"/>
  <c r="AA20" i="5" l="1"/>
  <c r="AN20" i="5" s="1"/>
  <c r="U21" i="6"/>
  <c r="BA20" i="6"/>
  <c r="AY20" i="6"/>
  <c r="AZ20" i="6"/>
  <c r="BB20" i="6"/>
  <c r="AX20" i="6"/>
  <c r="Y21" i="6"/>
  <c r="BL20" i="6"/>
  <c r="W21" i="6"/>
  <c r="BI20" i="6"/>
  <c r="BG20" i="6"/>
  <c r="BH20" i="6"/>
  <c r="S21" i="6"/>
  <c r="AQ20" i="6"/>
  <c r="AO20" i="6"/>
  <c r="AM20" i="6"/>
  <c r="AK20" i="6"/>
  <c r="AN20" i="6"/>
  <c r="AP20" i="6"/>
  <c r="AL20" i="6"/>
  <c r="BE20" i="6"/>
  <c r="BC20" i="6"/>
  <c r="V21" i="6"/>
  <c r="BD20" i="6"/>
  <c r="BF20" i="6"/>
  <c r="BK20" i="6"/>
  <c r="X21" i="6"/>
  <c r="BJ20" i="6"/>
  <c r="AW20" i="6"/>
  <c r="AU20" i="6"/>
  <c r="AS20" i="6"/>
  <c r="AV20" i="6"/>
  <c r="AR20" i="6"/>
  <c r="T21" i="6"/>
  <c r="AT20" i="6"/>
  <c r="AI20" i="6"/>
  <c r="AG20" i="6"/>
  <c r="AE20" i="6"/>
  <c r="AC20" i="6"/>
  <c r="R21" i="6"/>
  <c r="AJ20" i="6"/>
  <c r="AF20" i="6"/>
  <c r="AA20" i="6"/>
  <c r="AH20" i="6"/>
  <c r="AD20" i="6"/>
  <c r="Z21" i="6"/>
  <c r="AA21" i="5" l="1"/>
  <c r="AN21" i="5" s="1"/>
  <c r="X22" i="6"/>
  <c r="BJ21" i="6"/>
  <c r="BK21" i="6"/>
  <c r="V22" i="6"/>
  <c r="BF21" i="6"/>
  <c r="BD21" i="6"/>
  <c r="BC21" i="6"/>
  <c r="BE21" i="6"/>
  <c r="AP21" i="6"/>
  <c r="AN21" i="6"/>
  <c r="AL21" i="6"/>
  <c r="S22" i="6"/>
  <c r="AQ21" i="6"/>
  <c r="AM21" i="6"/>
  <c r="AO21" i="6"/>
  <c r="AK21" i="6"/>
  <c r="BH21" i="6"/>
  <c r="W22" i="6"/>
  <c r="BG21" i="6"/>
  <c r="BI21" i="6"/>
  <c r="BL21" i="6"/>
  <c r="Y22" i="6"/>
  <c r="BB21" i="6"/>
  <c r="AZ21" i="6"/>
  <c r="AX21" i="6"/>
  <c r="AY21" i="6"/>
  <c r="U22" i="6"/>
  <c r="BA21" i="6"/>
  <c r="R22" i="6"/>
  <c r="AJ21" i="6"/>
  <c r="AH21" i="6"/>
  <c r="AF21" i="6"/>
  <c r="AD21" i="6"/>
  <c r="AA21" i="6"/>
  <c r="AI21" i="6"/>
  <c r="AE21" i="6"/>
  <c r="AG21" i="6"/>
  <c r="AC21" i="6"/>
  <c r="T22" i="6"/>
  <c r="AV21" i="6"/>
  <c r="AT21" i="6"/>
  <c r="AR21" i="6"/>
  <c r="AU21" i="6"/>
  <c r="AW21" i="6"/>
  <c r="AS21" i="6"/>
  <c r="Z22" i="6"/>
  <c r="Z23" i="6" l="1"/>
  <c r="AA22" i="5"/>
  <c r="AN22" i="5" s="1"/>
  <c r="AW22" i="6"/>
  <c r="AU22" i="6"/>
  <c r="AS22" i="6"/>
  <c r="AV22" i="6"/>
  <c r="AR22" i="6"/>
  <c r="T23" i="6"/>
  <c r="AT22" i="6"/>
  <c r="AI22" i="6"/>
  <c r="AG22" i="6"/>
  <c r="AE22" i="6"/>
  <c r="AC22" i="6"/>
  <c r="R23" i="6"/>
  <c r="AJ22" i="6"/>
  <c r="AF22" i="6"/>
  <c r="AA22" i="6"/>
  <c r="AH22" i="6"/>
  <c r="AD22" i="6"/>
  <c r="U23" i="6"/>
  <c r="BA22" i="6"/>
  <c r="AY22" i="6"/>
  <c r="AZ22" i="6"/>
  <c r="BB22" i="6"/>
  <c r="AX22" i="6"/>
  <c r="BK22" i="6"/>
  <c r="X23" i="6"/>
  <c r="BJ22" i="6"/>
  <c r="Y23" i="6"/>
  <c r="BL22" i="6"/>
  <c r="W23" i="6"/>
  <c r="BI22" i="6"/>
  <c r="BG22" i="6"/>
  <c r="BH22" i="6"/>
  <c r="S23" i="6"/>
  <c r="AQ22" i="6"/>
  <c r="AO22" i="6"/>
  <c r="AM22" i="6"/>
  <c r="AK22" i="6"/>
  <c r="AN22" i="6"/>
  <c r="AP22" i="6"/>
  <c r="AL22" i="6"/>
  <c r="BE22" i="6"/>
  <c r="BC22" i="6"/>
  <c r="V23" i="6"/>
  <c r="BD22" i="6"/>
  <c r="BF22" i="6"/>
  <c r="AA23" i="5" l="1"/>
  <c r="AN23" i="5" s="1"/>
  <c r="V24" i="6"/>
  <c r="BF23" i="6"/>
  <c r="BD23" i="6"/>
  <c r="BC23" i="6"/>
  <c r="BE23" i="6"/>
  <c r="AP23" i="6"/>
  <c r="AN23" i="6"/>
  <c r="AL23" i="6"/>
  <c r="S24" i="6"/>
  <c r="AQ23" i="6"/>
  <c r="AM23" i="6"/>
  <c r="AO23" i="6"/>
  <c r="AK23" i="6"/>
  <c r="BH23" i="6"/>
  <c r="W24" i="6"/>
  <c r="BG23" i="6"/>
  <c r="BI23" i="6"/>
  <c r="BL23" i="6"/>
  <c r="Y24" i="6"/>
  <c r="X24" i="6"/>
  <c r="BJ23" i="6"/>
  <c r="BK23" i="6"/>
  <c r="BB23" i="6"/>
  <c r="AZ23" i="6"/>
  <c r="AX23" i="6"/>
  <c r="AY23" i="6"/>
  <c r="U24" i="6"/>
  <c r="BA23" i="6"/>
  <c r="R24" i="6"/>
  <c r="AJ23" i="6"/>
  <c r="AH23" i="6"/>
  <c r="AF23" i="6"/>
  <c r="AD23" i="6"/>
  <c r="AA23" i="6"/>
  <c r="AI23" i="6"/>
  <c r="AE23" i="6"/>
  <c r="AG23" i="6"/>
  <c r="AC23" i="6"/>
  <c r="T24" i="6"/>
  <c r="AV23" i="6"/>
  <c r="AT23" i="6"/>
  <c r="AR23" i="6"/>
  <c r="AU23" i="6"/>
  <c r="AW23" i="6"/>
  <c r="AS23" i="6"/>
  <c r="Z24" i="6"/>
  <c r="AA24" i="5" l="1"/>
  <c r="AN24" i="5" s="1"/>
  <c r="AW24" i="6"/>
  <c r="AU24" i="6"/>
  <c r="AS24" i="6"/>
  <c r="AV24" i="6"/>
  <c r="AR24" i="6"/>
  <c r="T25" i="6"/>
  <c r="AT24" i="6"/>
  <c r="U25" i="6"/>
  <c r="BA24" i="6"/>
  <c r="AY24" i="6"/>
  <c r="AZ24" i="6"/>
  <c r="BB24" i="6"/>
  <c r="AX24" i="6"/>
  <c r="Y25" i="6"/>
  <c r="BL24" i="6"/>
  <c r="W25" i="6"/>
  <c r="BI24" i="6"/>
  <c r="BG24" i="6"/>
  <c r="BH24" i="6"/>
  <c r="S25" i="6"/>
  <c r="AQ24" i="6"/>
  <c r="AO24" i="6"/>
  <c r="AM24" i="6"/>
  <c r="AK24" i="6"/>
  <c r="AN24" i="6"/>
  <c r="AP24" i="6"/>
  <c r="AL24" i="6"/>
  <c r="BE24" i="6"/>
  <c r="BC24" i="6"/>
  <c r="V25" i="6"/>
  <c r="BD24" i="6"/>
  <c r="BF24" i="6"/>
  <c r="AI24" i="6"/>
  <c r="AG24" i="6"/>
  <c r="AE24" i="6"/>
  <c r="AC24" i="6"/>
  <c r="R25" i="6"/>
  <c r="AJ24" i="6"/>
  <c r="AF24" i="6"/>
  <c r="AA24" i="6"/>
  <c r="AH24" i="6"/>
  <c r="AD24" i="6"/>
  <c r="BK24" i="6"/>
  <c r="X25" i="6"/>
  <c r="BJ24" i="6"/>
  <c r="Z25" i="6"/>
  <c r="Z26" i="6" s="1"/>
  <c r="AA25" i="5" l="1"/>
  <c r="AN25" i="5" s="1"/>
  <c r="R26" i="6"/>
  <c r="AJ25" i="6"/>
  <c r="AH25" i="6"/>
  <c r="AF25" i="6"/>
  <c r="AD25" i="6"/>
  <c r="AA25" i="6"/>
  <c r="AI25" i="6"/>
  <c r="AE25" i="6"/>
  <c r="AG25" i="6"/>
  <c r="AC25" i="6"/>
  <c r="X26" i="6"/>
  <c r="BJ25" i="6"/>
  <c r="BK25" i="6"/>
  <c r="V26" i="6"/>
  <c r="BF25" i="6"/>
  <c r="BD25" i="6"/>
  <c r="BC25" i="6"/>
  <c r="BE25" i="6"/>
  <c r="AP25" i="6"/>
  <c r="AN25" i="6"/>
  <c r="AL25" i="6"/>
  <c r="S26" i="6"/>
  <c r="AQ25" i="6"/>
  <c r="AM25" i="6"/>
  <c r="AO25" i="6"/>
  <c r="AK25" i="6"/>
  <c r="BH25" i="6"/>
  <c r="W26" i="6"/>
  <c r="BG25" i="6"/>
  <c r="BI25" i="6"/>
  <c r="BL25" i="6"/>
  <c r="Y26" i="6"/>
  <c r="BB25" i="6"/>
  <c r="AZ25" i="6"/>
  <c r="AX25" i="6"/>
  <c r="AY25" i="6"/>
  <c r="U26" i="6"/>
  <c r="BA25" i="6"/>
  <c r="T26" i="6"/>
  <c r="AV25" i="6"/>
  <c r="AT25" i="6"/>
  <c r="AR25" i="6"/>
  <c r="AU25" i="6"/>
  <c r="AW25" i="6"/>
  <c r="AS25" i="6"/>
  <c r="AA26" i="5" l="1"/>
  <c r="AN26" i="5" s="1"/>
  <c r="AW26" i="6"/>
  <c r="AU26" i="6"/>
  <c r="AS26" i="6"/>
  <c r="T27" i="6"/>
  <c r="AV26" i="6"/>
  <c r="AT26" i="6"/>
  <c r="AR26" i="6"/>
  <c r="U27" i="6"/>
  <c r="BA26" i="6"/>
  <c r="AY26" i="6"/>
  <c r="BB26" i="6"/>
  <c r="AZ26" i="6"/>
  <c r="AX26" i="6"/>
  <c r="BK26" i="6"/>
  <c r="X27" i="6"/>
  <c r="BJ26" i="6"/>
  <c r="AI26" i="6"/>
  <c r="AG26" i="6"/>
  <c r="AE26" i="6"/>
  <c r="AC26" i="6"/>
  <c r="R27" i="6"/>
  <c r="AJ26" i="6"/>
  <c r="AH26" i="6"/>
  <c r="AF26" i="6"/>
  <c r="AA26" i="6"/>
  <c r="AD26" i="6"/>
  <c r="Y27" i="6"/>
  <c r="BL26" i="6"/>
  <c r="W27" i="6"/>
  <c r="BI26" i="6"/>
  <c r="BG26" i="6"/>
  <c r="BH26" i="6"/>
  <c r="S27" i="6"/>
  <c r="AQ26" i="6"/>
  <c r="AO26" i="6"/>
  <c r="AM26" i="6"/>
  <c r="AK26" i="6"/>
  <c r="AP26" i="6"/>
  <c r="AN26" i="6"/>
  <c r="AL26" i="6"/>
  <c r="BE26" i="6"/>
  <c r="BC26" i="6"/>
  <c r="V27" i="6"/>
  <c r="BF26" i="6"/>
  <c r="BD26" i="6"/>
  <c r="Z27" i="6"/>
  <c r="AA27" i="5" l="1"/>
  <c r="AN27" i="5" s="1"/>
  <c r="V28" i="6"/>
  <c r="BF27" i="6"/>
  <c r="BD27" i="6"/>
  <c r="BE27" i="6"/>
  <c r="BC27" i="6"/>
  <c r="AP27" i="6"/>
  <c r="AN27" i="6"/>
  <c r="AL27" i="6"/>
  <c r="S28" i="6"/>
  <c r="AQ27" i="6"/>
  <c r="AO27" i="6"/>
  <c r="AM27" i="6"/>
  <c r="AK27" i="6"/>
  <c r="BH27" i="6"/>
  <c r="W28" i="6"/>
  <c r="BI27" i="6"/>
  <c r="BG27" i="6"/>
  <c r="BL27" i="6"/>
  <c r="Y28" i="6"/>
  <c r="R28" i="6"/>
  <c r="AJ27" i="6"/>
  <c r="AH27" i="6"/>
  <c r="AF27" i="6"/>
  <c r="AD27" i="6"/>
  <c r="AA27" i="6"/>
  <c r="AI27" i="6"/>
  <c r="AG27" i="6"/>
  <c r="AE27" i="6"/>
  <c r="AC27" i="6"/>
  <c r="X28" i="6"/>
  <c r="BJ27" i="6"/>
  <c r="BK27" i="6"/>
  <c r="BB27" i="6"/>
  <c r="AZ27" i="6"/>
  <c r="AX27" i="6"/>
  <c r="U28" i="6"/>
  <c r="BA27" i="6"/>
  <c r="AY27" i="6"/>
  <c r="T28" i="6"/>
  <c r="AV27" i="6"/>
  <c r="AT27" i="6"/>
  <c r="AR27" i="6"/>
  <c r="AW27" i="6"/>
  <c r="AU27" i="6"/>
  <c r="AS27" i="6"/>
  <c r="Z28" i="6"/>
  <c r="AA28" i="5" l="1"/>
  <c r="AN28" i="5" s="1"/>
  <c r="AW28" i="6"/>
  <c r="AU28" i="6"/>
  <c r="AS28" i="6"/>
  <c r="T29" i="6"/>
  <c r="AV28" i="6"/>
  <c r="AT28" i="6"/>
  <c r="AR28" i="6"/>
  <c r="Y29" i="6"/>
  <c r="BL28" i="6"/>
  <c r="W29" i="6"/>
  <c r="BI28" i="6"/>
  <c r="BG28" i="6"/>
  <c r="BH28" i="6"/>
  <c r="S29" i="6"/>
  <c r="AQ28" i="6"/>
  <c r="AO28" i="6"/>
  <c r="AM28" i="6"/>
  <c r="AK28" i="6"/>
  <c r="AP28" i="6"/>
  <c r="AN28" i="6"/>
  <c r="AL28" i="6"/>
  <c r="BE28" i="6"/>
  <c r="BC28" i="6"/>
  <c r="V29" i="6"/>
  <c r="BF28" i="6"/>
  <c r="BD28" i="6"/>
  <c r="U29" i="6"/>
  <c r="BA28" i="6"/>
  <c r="AY28" i="6"/>
  <c r="BB28" i="6"/>
  <c r="AZ28" i="6"/>
  <c r="AX28" i="6"/>
  <c r="BK28" i="6"/>
  <c r="X29" i="6"/>
  <c r="BJ28" i="6"/>
  <c r="AI28" i="6"/>
  <c r="AG28" i="6"/>
  <c r="AE28" i="6"/>
  <c r="AC28" i="6"/>
  <c r="R29" i="6"/>
  <c r="AJ28" i="6"/>
  <c r="AH28" i="6"/>
  <c r="AF28" i="6"/>
  <c r="AD28" i="6"/>
  <c r="AA28" i="6"/>
  <c r="Z29" i="6"/>
  <c r="Z30" i="6" s="1"/>
  <c r="AA29" i="5" l="1"/>
  <c r="AN29" i="5" s="1"/>
  <c r="R30" i="6"/>
  <c r="AJ29" i="6"/>
  <c r="AH29" i="6"/>
  <c r="AF29" i="6"/>
  <c r="AD29" i="6"/>
  <c r="AA29" i="6"/>
  <c r="AI29" i="6"/>
  <c r="AG29" i="6"/>
  <c r="AE29" i="6"/>
  <c r="AC29" i="6"/>
  <c r="BB29" i="6"/>
  <c r="AZ29" i="6"/>
  <c r="AX29" i="6"/>
  <c r="U30" i="6"/>
  <c r="BA29" i="6"/>
  <c r="AY29" i="6"/>
  <c r="X30" i="6"/>
  <c r="BJ29" i="6"/>
  <c r="BK29" i="6"/>
  <c r="V30" i="6"/>
  <c r="BF29" i="6"/>
  <c r="BD29" i="6"/>
  <c r="BE29" i="6"/>
  <c r="BC29" i="6"/>
  <c r="AP29" i="6"/>
  <c r="AN29" i="6"/>
  <c r="AL29" i="6"/>
  <c r="S30" i="6"/>
  <c r="AQ29" i="6"/>
  <c r="AO29" i="6"/>
  <c r="AM29" i="6"/>
  <c r="AK29" i="6"/>
  <c r="BH29" i="6"/>
  <c r="W30" i="6"/>
  <c r="BI29" i="6"/>
  <c r="BG29" i="6"/>
  <c r="BL29" i="6"/>
  <c r="Y30" i="6"/>
  <c r="T30" i="6"/>
  <c r="Z31" i="6" s="1"/>
  <c r="AV29" i="6"/>
  <c r="AT29" i="6"/>
  <c r="AR29" i="6"/>
  <c r="AW29" i="6"/>
  <c r="AU29" i="6"/>
  <c r="AS29" i="6"/>
  <c r="AA30" i="5" l="1"/>
  <c r="AN30" i="5" s="1"/>
  <c r="AW30" i="6"/>
  <c r="AU30" i="6"/>
  <c r="AS30" i="6"/>
  <c r="T31" i="6"/>
  <c r="AV30" i="6"/>
  <c r="AT30" i="6"/>
  <c r="AR30" i="6"/>
  <c r="BK30" i="6"/>
  <c r="X31" i="6"/>
  <c r="BJ30" i="6"/>
  <c r="AI30" i="6"/>
  <c r="AG30" i="6"/>
  <c r="AE30" i="6"/>
  <c r="AC30" i="6"/>
  <c r="R31" i="6"/>
  <c r="AJ30" i="6"/>
  <c r="AH30" i="6"/>
  <c r="AF30" i="6"/>
  <c r="AD30" i="6"/>
  <c r="AA30" i="6"/>
  <c r="Y31" i="6"/>
  <c r="BL30" i="6"/>
  <c r="W31" i="6"/>
  <c r="BI30" i="6"/>
  <c r="BG30" i="6"/>
  <c r="BH30" i="6"/>
  <c r="S31" i="6"/>
  <c r="AQ30" i="6"/>
  <c r="AO30" i="6"/>
  <c r="AM30" i="6"/>
  <c r="AK30" i="6"/>
  <c r="AP30" i="6"/>
  <c r="AN30" i="6"/>
  <c r="AL30" i="6"/>
  <c r="BE30" i="6"/>
  <c r="BC30" i="6"/>
  <c r="V31" i="6"/>
  <c r="BF30" i="6"/>
  <c r="BD30" i="6"/>
  <c r="U31" i="6"/>
  <c r="BA30" i="6"/>
  <c r="AY30" i="6"/>
  <c r="BB30" i="6"/>
  <c r="AZ30" i="6"/>
  <c r="AX30" i="6"/>
  <c r="AA31" i="5" l="1"/>
  <c r="AN31" i="5" s="1"/>
  <c r="V32" i="6"/>
  <c r="BF31" i="6"/>
  <c r="BD31" i="6"/>
  <c r="BE31" i="6"/>
  <c r="BC31" i="6"/>
  <c r="AP31" i="6"/>
  <c r="AN31" i="6"/>
  <c r="AL31" i="6"/>
  <c r="S32" i="6"/>
  <c r="AQ31" i="6"/>
  <c r="AO31" i="6"/>
  <c r="AM31" i="6"/>
  <c r="AK31" i="6"/>
  <c r="BH31" i="6"/>
  <c r="W32" i="6"/>
  <c r="BI31" i="6"/>
  <c r="BG31" i="6"/>
  <c r="BL31" i="6"/>
  <c r="Y32" i="6"/>
  <c r="R32" i="6"/>
  <c r="AJ31" i="6"/>
  <c r="AH31" i="6"/>
  <c r="AF31" i="6"/>
  <c r="AD31" i="6"/>
  <c r="AA31" i="6"/>
  <c r="AI31" i="6"/>
  <c r="AG31" i="6"/>
  <c r="AE31" i="6"/>
  <c r="AC31" i="6"/>
  <c r="X32" i="6"/>
  <c r="BJ31" i="6"/>
  <c r="BK31" i="6"/>
  <c r="BB31" i="6"/>
  <c r="AZ31" i="6"/>
  <c r="AX31" i="6"/>
  <c r="U32" i="6"/>
  <c r="BA31" i="6"/>
  <c r="AY31" i="6"/>
  <c r="T32" i="6"/>
  <c r="AV31" i="6"/>
  <c r="AT31" i="6"/>
  <c r="AR31" i="6"/>
  <c r="AW31" i="6"/>
  <c r="AU31" i="6"/>
  <c r="AS31" i="6"/>
  <c r="Z32" i="6"/>
  <c r="AA32" i="5" l="1"/>
  <c r="AN32" i="5" s="1"/>
  <c r="AW32" i="6"/>
  <c r="AU32" i="6"/>
  <c r="AS32" i="6"/>
  <c r="T33" i="6"/>
  <c r="AV32" i="6"/>
  <c r="AT32" i="6"/>
  <c r="AR32" i="6"/>
  <c r="Y33" i="6"/>
  <c r="BL32" i="6"/>
  <c r="W33" i="6"/>
  <c r="BI32" i="6"/>
  <c r="BG32" i="6"/>
  <c r="BH32" i="6"/>
  <c r="S33" i="6"/>
  <c r="AQ32" i="6"/>
  <c r="AO32" i="6"/>
  <c r="AM32" i="6"/>
  <c r="AK32" i="6"/>
  <c r="AP32" i="6"/>
  <c r="AN32" i="6"/>
  <c r="AL32" i="6"/>
  <c r="BE32" i="6"/>
  <c r="BC32" i="6"/>
  <c r="V33" i="6"/>
  <c r="BF32" i="6"/>
  <c r="BD32" i="6"/>
  <c r="U33" i="6"/>
  <c r="BA32" i="6"/>
  <c r="AY32" i="6"/>
  <c r="BB32" i="6"/>
  <c r="AZ32" i="6"/>
  <c r="AX32" i="6"/>
  <c r="BK32" i="6"/>
  <c r="X33" i="6"/>
  <c r="BJ32" i="6"/>
  <c r="AI32" i="6"/>
  <c r="AG32" i="6"/>
  <c r="AE32" i="6"/>
  <c r="AC32" i="6"/>
  <c r="R33" i="6"/>
  <c r="AJ32" i="6"/>
  <c r="AH32" i="6"/>
  <c r="AF32" i="6"/>
  <c r="AD32" i="6"/>
  <c r="AA32" i="6"/>
  <c r="Z33" i="6"/>
  <c r="Z34" i="6" l="1"/>
  <c r="AA33" i="5"/>
  <c r="AN33" i="5" s="1"/>
  <c r="BB33" i="6"/>
  <c r="AZ33" i="6"/>
  <c r="AX33" i="6"/>
  <c r="U34" i="6"/>
  <c r="BA33" i="6"/>
  <c r="AY33" i="6"/>
  <c r="R34" i="6"/>
  <c r="AJ33" i="6"/>
  <c r="AH33" i="6"/>
  <c r="AF33" i="6"/>
  <c r="AD33" i="6"/>
  <c r="AA33" i="6"/>
  <c r="AI33" i="6"/>
  <c r="AG33" i="6"/>
  <c r="AE33" i="6"/>
  <c r="AC33" i="6"/>
  <c r="X34" i="6"/>
  <c r="BJ33" i="6"/>
  <c r="BK33" i="6"/>
  <c r="V34" i="6"/>
  <c r="BF33" i="6"/>
  <c r="BD33" i="6"/>
  <c r="BE33" i="6"/>
  <c r="BC33" i="6"/>
  <c r="AP33" i="6"/>
  <c r="AN33" i="6"/>
  <c r="AL33" i="6"/>
  <c r="S34" i="6"/>
  <c r="AQ33" i="6"/>
  <c r="AO33" i="6"/>
  <c r="AM33" i="6"/>
  <c r="AK33" i="6"/>
  <c r="BH33" i="6"/>
  <c r="W34" i="6"/>
  <c r="BI33" i="6"/>
  <c r="BG33" i="6"/>
  <c r="BL33" i="6"/>
  <c r="Y34" i="6"/>
  <c r="T34" i="6"/>
  <c r="AV33" i="6"/>
  <c r="AT33" i="6"/>
  <c r="AR33" i="6"/>
  <c r="AW33" i="6"/>
  <c r="AU33" i="6"/>
  <c r="AS33" i="6"/>
  <c r="Z35" i="6" l="1"/>
  <c r="AA34" i="5"/>
  <c r="AN34" i="5" s="1"/>
  <c r="Y35" i="6"/>
  <c r="BL34" i="6"/>
  <c r="W35" i="6"/>
  <c r="BI34" i="6"/>
  <c r="BG34" i="6"/>
  <c r="BH34" i="6"/>
  <c r="S35" i="6"/>
  <c r="AQ34" i="6"/>
  <c r="AO34" i="6"/>
  <c r="AM34" i="6"/>
  <c r="AK34" i="6"/>
  <c r="AP34" i="6"/>
  <c r="AN34" i="6"/>
  <c r="AL34" i="6"/>
  <c r="BE34" i="6"/>
  <c r="BC34" i="6"/>
  <c r="V35" i="6"/>
  <c r="BF34" i="6"/>
  <c r="BD34" i="6"/>
  <c r="AW34" i="6"/>
  <c r="AU34" i="6"/>
  <c r="AS34" i="6"/>
  <c r="T35" i="6"/>
  <c r="AV34" i="6"/>
  <c r="AT34" i="6"/>
  <c r="AR34" i="6"/>
  <c r="BK34" i="6"/>
  <c r="X35" i="6"/>
  <c r="BJ34" i="6"/>
  <c r="AI34" i="6"/>
  <c r="AG34" i="6"/>
  <c r="AE34" i="6"/>
  <c r="AC34" i="6"/>
  <c r="R35" i="6"/>
  <c r="AJ34" i="6"/>
  <c r="AH34" i="6"/>
  <c r="AF34" i="6"/>
  <c r="AD34" i="6"/>
  <c r="AA34" i="6"/>
  <c r="U35" i="6"/>
  <c r="BA34" i="6"/>
  <c r="AY34" i="6"/>
  <c r="BB34" i="6"/>
  <c r="AZ34" i="6"/>
  <c r="AX34" i="6"/>
  <c r="AA35" i="5" l="1"/>
  <c r="AN35" i="5" s="1"/>
  <c r="BB35" i="6"/>
  <c r="AZ35" i="6"/>
  <c r="AX35" i="6"/>
  <c r="U36" i="6"/>
  <c r="BA35" i="6"/>
  <c r="AY35" i="6"/>
  <c r="R36" i="6"/>
  <c r="AJ35" i="6"/>
  <c r="AH35" i="6"/>
  <c r="AF35" i="6"/>
  <c r="AD35" i="6"/>
  <c r="AA35" i="6"/>
  <c r="AI35" i="6"/>
  <c r="AG35" i="6"/>
  <c r="AE35" i="6"/>
  <c r="AC35" i="6"/>
  <c r="X36" i="6"/>
  <c r="BJ35" i="6"/>
  <c r="BK35" i="6"/>
  <c r="Z36" i="6"/>
  <c r="T36" i="6"/>
  <c r="AV35" i="6"/>
  <c r="AT35" i="6"/>
  <c r="AR35" i="6"/>
  <c r="AW35" i="6"/>
  <c r="AU35" i="6"/>
  <c r="AS35" i="6"/>
  <c r="V36" i="6"/>
  <c r="BF35" i="6"/>
  <c r="BD35" i="6"/>
  <c r="BE35" i="6"/>
  <c r="BC35" i="6"/>
  <c r="AP35" i="6"/>
  <c r="AN35" i="6"/>
  <c r="AL35" i="6"/>
  <c r="S36" i="6"/>
  <c r="AQ35" i="6"/>
  <c r="AO35" i="6"/>
  <c r="AM35" i="6"/>
  <c r="AK35" i="6"/>
  <c r="BH35" i="6"/>
  <c r="W36" i="6"/>
  <c r="BI35" i="6"/>
  <c r="BG35" i="6"/>
  <c r="BL35" i="6"/>
  <c r="Y36" i="6"/>
  <c r="AA36" i="5" l="1"/>
  <c r="AN36" i="5" s="1"/>
  <c r="AW36" i="6"/>
  <c r="AU36" i="6"/>
  <c r="AS36" i="6"/>
  <c r="T37" i="6"/>
  <c r="AV36" i="6"/>
  <c r="AT36" i="6"/>
  <c r="AR36" i="6"/>
  <c r="BK36" i="6"/>
  <c r="X37" i="6"/>
  <c r="BJ36" i="6"/>
  <c r="AI36" i="6"/>
  <c r="AG36" i="6"/>
  <c r="AE36" i="6"/>
  <c r="AC36" i="6"/>
  <c r="R37" i="6"/>
  <c r="AJ36" i="6"/>
  <c r="AH36" i="6"/>
  <c r="AF36" i="6"/>
  <c r="AD36" i="6"/>
  <c r="AA36" i="6"/>
  <c r="Y37" i="6"/>
  <c r="BL36" i="6"/>
  <c r="W37" i="6"/>
  <c r="BI36" i="6"/>
  <c r="BG36" i="6"/>
  <c r="BH36" i="6"/>
  <c r="S37" i="6"/>
  <c r="AQ36" i="6"/>
  <c r="AO36" i="6"/>
  <c r="AM36" i="6"/>
  <c r="AK36" i="6"/>
  <c r="AP36" i="6"/>
  <c r="AN36" i="6"/>
  <c r="AL36" i="6"/>
  <c r="BE36" i="6"/>
  <c r="BC36" i="6"/>
  <c r="V37" i="6"/>
  <c r="BF36" i="6"/>
  <c r="BD36" i="6"/>
  <c r="U37" i="6"/>
  <c r="BA36" i="6"/>
  <c r="AY36" i="6"/>
  <c r="BB36" i="6"/>
  <c r="AZ36" i="6"/>
  <c r="AX36" i="6"/>
  <c r="Z37" i="6"/>
  <c r="AA37" i="5" l="1"/>
  <c r="AN37" i="5" s="1"/>
  <c r="V38" i="6"/>
  <c r="BF37" i="6"/>
  <c r="BD37" i="6"/>
  <c r="BE37" i="6"/>
  <c r="BC37" i="6"/>
  <c r="AP37" i="6"/>
  <c r="AN37" i="6"/>
  <c r="AL37" i="6"/>
  <c r="S38" i="6"/>
  <c r="AQ37" i="6"/>
  <c r="AO37" i="6"/>
  <c r="AM37" i="6"/>
  <c r="AK37" i="6"/>
  <c r="BH37" i="6"/>
  <c r="W38" i="6"/>
  <c r="BI37" i="6"/>
  <c r="BG37" i="6"/>
  <c r="BL37" i="6"/>
  <c r="Y38" i="6"/>
  <c r="R38" i="6"/>
  <c r="AJ37" i="6"/>
  <c r="AH37" i="6"/>
  <c r="AF37" i="6"/>
  <c r="AD37" i="6"/>
  <c r="AA37" i="6"/>
  <c r="AI37" i="6"/>
  <c r="AG37" i="6"/>
  <c r="AE37" i="6"/>
  <c r="AC37" i="6"/>
  <c r="X38" i="6"/>
  <c r="BJ37" i="6"/>
  <c r="BK37" i="6"/>
  <c r="BB37" i="6"/>
  <c r="AZ37" i="6"/>
  <c r="AX37" i="6"/>
  <c r="U38" i="6"/>
  <c r="BA37" i="6"/>
  <c r="AY37" i="6"/>
  <c r="T38" i="6"/>
  <c r="AV37" i="6"/>
  <c r="AT37" i="6"/>
  <c r="AR37" i="6"/>
  <c r="AW37" i="6"/>
  <c r="AU37" i="6"/>
  <c r="AS37" i="6"/>
  <c r="Z38" i="6"/>
  <c r="AA38" i="5" l="1"/>
  <c r="AN38" i="5" s="1"/>
  <c r="AW38" i="6"/>
  <c r="T39" i="6"/>
  <c r="AU38" i="6"/>
  <c r="AS38" i="6"/>
  <c r="AV38" i="6"/>
  <c r="AT38" i="6"/>
  <c r="AR38" i="6"/>
  <c r="Y39" i="6"/>
  <c r="BL38" i="6"/>
  <c r="W39" i="6"/>
  <c r="BI38" i="6"/>
  <c r="BG38" i="6"/>
  <c r="BH38" i="6"/>
  <c r="S39" i="6"/>
  <c r="AQ38" i="6"/>
  <c r="AO38" i="6"/>
  <c r="AM38" i="6"/>
  <c r="AK38" i="6"/>
  <c r="AP38" i="6"/>
  <c r="AN38" i="6"/>
  <c r="AL38" i="6"/>
  <c r="BE38" i="6"/>
  <c r="BC38" i="6"/>
  <c r="V39" i="6"/>
  <c r="BF38" i="6"/>
  <c r="BD38" i="6"/>
  <c r="U39" i="6"/>
  <c r="BA38" i="6"/>
  <c r="AY38" i="6"/>
  <c r="BB38" i="6"/>
  <c r="AZ38" i="6"/>
  <c r="AX38" i="6"/>
  <c r="BK38" i="6"/>
  <c r="X39" i="6"/>
  <c r="BJ38" i="6"/>
  <c r="R39" i="6"/>
  <c r="AI38" i="6"/>
  <c r="AG38" i="6"/>
  <c r="AE38" i="6"/>
  <c r="AC38" i="6"/>
  <c r="AJ38" i="6"/>
  <c r="AH38" i="6"/>
  <c r="AF38" i="6"/>
  <c r="AD38" i="6"/>
  <c r="AA38" i="6"/>
  <c r="Z39" i="6"/>
  <c r="Z40" i="6" s="1"/>
  <c r="AA39" i="5" l="1"/>
  <c r="AN39" i="5" s="1"/>
  <c r="R40" i="6"/>
  <c r="AJ39" i="6"/>
  <c r="AH39" i="6"/>
  <c r="AF39" i="6"/>
  <c r="AD39" i="6"/>
  <c r="AA39" i="6"/>
  <c r="AI39" i="6"/>
  <c r="AG39" i="6"/>
  <c r="AE39" i="6"/>
  <c r="AC39" i="6"/>
  <c r="BB39" i="6"/>
  <c r="AZ39" i="6"/>
  <c r="AX39" i="6"/>
  <c r="U40" i="6"/>
  <c r="BA39" i="6"/>
  <c r="AY39" i="6"/>
  <c r="X40" i="6"/>
  <c r="BJ39" i="6"/>
  <c r="BK39" i="6"/>
  <c r="V40" i="6"/>
  <c r="BF39" i="6"/>
  <c r="BD39" i="6"/>
  <c r="BE39" i="6"/>
  <c r="BC39" i="6"/>
  <c r="AP39" i="6"/>
  <c r="AN39" i="6"/>
  <c r="AL39" i="6"/>
  <c r="S40" i="6"/>
  <c r="AQ39" i="6"/>
  <c r="AO39" i="6"/>
  <c r="AM39" i="6"/>
  <c r="AK39" i="6"/>
  <c r="BH39" i="6"/>
  <c r="W40" i="6"/>
  <c r="BI39" i="6"/>
  <c r="BG39" i="6"/>
  <c r="BL39" i="6"/>
  <c r="Y40" i="6"/>
  <c r="T40" i="6"/>
  <c r="AV39" i="6"/>
  <c r="AT39" i="6"/>
  <c r="AR39" i="6"/>
  <c r="AW39" i="6"/>
  <c r="AU39" i="6"/>
  <c r="AS39" i="6"/>
  <c r="AA40" i="5" l="1"/>
  <c r="AN40" i="5" s="1"/>
  <c r="W41" i="6"/>
  <c r="BI40" i="6"/>
  <c r="BG40" i="6"/>
  <c r="BH40" i="6"/>
  <c r="S41" i="6"/>
  <c r="AQ40" i="6"/>
  <c r="AO40" i="6"/>
  <c r="AM40" i="6"/>
  <c r="AK40" i="6"/>
  <c r="AP40" i="6"/>
  <c r="AN40" i="6"/>
  <c r="AL40" i="6"/>
  <c r="BE40" i="6"/>
  <c r="BC40" i="6"/>
  <c r="V41" i="6"/>
  <c r="BF40" i="6"/>
  <c r="BD40" i="6"/>
  <c r="AI40" i="6"/>
  <c r="AG40" i="6"/>
  <c r="AE40" i="6"/>
  <c r="AC40" i="6"/>
  <c r="R41" i="6"/>
  <c r="AJ40" i="6"/>
  <c r="AH40" i="6"/>
  <c r="AF40" i="6"/>
  <c r="AD40" i="6"/>
  <c r="AA40" i="6"/>
  <c r="Z41" i="6"/>
  <c r="Y41" i="6"/>
  <c r="BL40" i="6"/>
  <c r="AW40" i="6"/>
  <c r="AU40" i="6"/>
  <c r="AS40" i="6"/>
  <c r="T41" i="6"/>
  <c r="AV40" i="6"/>
  <c r="AT40" i="6"/>
  <c r="AR40" i="6"/>
  <c r="BK40" i="6"/>
  <c r="X41" i="6"/>
  <c r="BJ40" i="6"/>
  <c r="U41" i="6"/>
  <c r="BA40" i="6"/>
  <c r="AY40" i="6"/>
  <c r="BB40" i="6"/>
  <c r="AZ40" i="6"/>
  <c r="AX40" i="6"/>
  <c r="AA41" i="5" l="1"/>
  <c r="AN41" i="5" s="1"/>
  <c r="X42" i="6"/>
  <c r="BJ41" i="6"/>
  <c r="BK41" i="6"/>
  <c r="BL41" i="6"/>
  <c r="Y42" i="6"/>
  <c r="V42" i="6"/>
  <c r="BF41" i="6"/>
  <c r="BD41" i="6"/>
  <c r="BE41" i="6"/>
  <c r="BC41" i="6"/>
  <c r="AP41" i="6"/>
  <c r="AN41" i="6"/>
  <c r="AL41" i="6"/>
  <c r="S42" i="6"/>
  <c r="AQ41" i="6"/>
  <c r="AO41" i="6"/>
  <c r="AM41" i="6"/>
  <c r="AK41" i="6"/>
  <c r="BH41" i="6"/>
  <c r="W42" i="6"/>
  <c r="BI41" i="6"/>
  <c r="BG41" i="6"/>
  <c r="BB41" i="6"/>
  <c r="AZ41" i="6"/>
  <c r="AX41" i="6"/>
  <c r="U42" i="6"/>
  <c r="BA41" i="6"/>
  <c r="AY41" i="6"/>
  <c r="T42" i="6"/>
  <c r="AV41" i="6"/>
  <c r="AT41" i="6"/>
  <c r="AR41" i="6"/>
  <c r="AW41" i="6"/>
  <c r="AU41" i="6"/>
  <c r="AS41" i="6"/>
  <c r="R42" i="6"/>
  <c r="AJ41" i="6"/>
  <c r="AH41" i="6"/>
  <c r="AF41" i="6"/>
  <c r="AD41" i="6"/>
  <c r="AA41" i="6"/>
  <c r="AI41" i="6"/>
  <c r="AG41" i="6"/>
  <c r="AE41" i="6"/>
  <c r="AC41" i="6"/>
  <c r="Z42" i="6"/>
  <c r="Z43" i="6" s="1"/>
  <c r="AA42" i="5" l="1"/>
  <c r="AN42" i="5" s="1"/>
  <c r="AW42" i="6"/>
  <c r="AU42" i="6"/>
  <c r="AS42" i="6"/>
  <c r="T43" i="6"/>
  <c r="AV42" i="6"/>
  <c r="AT42" i="6"/>
  <c r="AR42" i="6"/>
  <c r="Y43" i="6"/>
  <c r="BL42" i="6"/>
  <c r="BK42" i="6"/>
  <c r="X43" i="6"/>
  <c r="BJ42" i="6"/>
  <c r="AI42" i="6"/>
  <c r="AG42" i="6"/>
  <c r="AE42" i="6"/>
  <c r="AC42" i="6"/>
  <c r="R43" i="6"/>
  <c r="AJ42" i="6"/>
  <c r="AH42" i="6"/>
  <c r="AF42" i="6"/>
  <c r="AD42" i="6"/>
  <c r="AA42" i="6"/>
  <c r="U43" i="6"/>
  <c r="BA42" i="6"/>
  <c r="AY42" i="6"/>
  <c r="BB42" i="6"/>
  <c r="AZ42" i="6"/>
  <c r="AX42" i="6"/>
  <c r="W43" i="6"/>
  <c r="BI42" i="6"/>
  <c r="BG42" i="6"/>
  <c r="BH42" i="6"/>
  <c r="S43" i="6"/>
  <c r="AQ42" i="6"/>
  <c r="AO42" i="6"/>
  <c r="AM42" i="6"/>
  <c r="AK42" i="6"/>
  <c r="AP42" i="6"/>
  <c r="AN42" i="6"/>
  <c r="AL42" i="6"/>
  <c r="BE42" i="6"/>
  <c r="BC42" i="6"/>
  <c r="V43" i="6"/>
  <c r="BF42" i="6"/>
  <c r="BD42" i="6"/>
  <c r="AA43" i="5" l="1"/>
  <c r="AN43" i="5" s="1"/>
  <c r="V44" i="6"/>
  <c r="BF43" i="6"/>
  <c r="BD43" i="6"/>
  <c r="BE43" i="6"/>
  <c r="BC43" i="6"/>
  <c r="AP43" i="6"/>
  <c r="AN43" i="6"/>
  <c r="AL43" i="6"/>
  <c r="S44" i="6"/>
  <c r="AQ43" i="6"/>
  <c r="AO43" i="6"/>
  <c r="AM43" i="6"/>
  <c r="AK43" i="6"/>
  <c r="W44" i="6"/>
  <c r="BH43" i="6"/>
  <c r="BI43" i="6"/>
  <c r="BG43" i="6"/>
  <c r="BB43" i="6"/>
  <c r="AZ43" i="6"/>
  <c r="AX43" i="6"/>
  <c r="U44" i="6"/>
  <c r="BA43" i="6"/>
  <c r="AY43" i="6"/>
  <c r="R44" i="6"/>
  <c r="AJ43" i="6"/>
  <c r="AH43" i="6"/>
  <c r="AF43" i="6"/>
  <c r="AD43" i="6"/>
  <c r="AA43" i="6"/>
  <c r="AI43" i="6"/>
  <c r="AG43" i="6"/>
  <c r="AE43" i="6"/>
  <c r="AC43" i="6"/>
  <c r="X44" i="6"/>
  <c r="BJ43" i="6"/>
  <c r="BK43" i="6"/>
  <c r="BL43" i="6"/>
  <c r="Y44" i="6"/>
  <c r="T44" i="6"/>
  <c r="AV43" i="6"/>
  <c r="AT43" i="6"/>
  <c r="AR43" i="6"/>
  <c r="AW43" i="6"/>
  <c r="AU43" i="6"/>
  <c r="AS43" i="6"/>
  <c r="Z44" i="6"/>
  <c r="Z45" i="6" l="1"/>
  <c r="AA44" i="5"/>
  <c r="AN44" i="5" s="1"/>
  <c r="AW44" i="6"/>
  <c r="AU44" i="6"/>
  <c r="AS44" i="6"/>
  <c r="AV44" i="6"/>
  <c r="AR44" i="6"/>
  <c r="T45" i="6"/>
  <c r="AT44" i="6"/>
  <c r="U45" i="6"/>
  <c r="BA44" i="6"/>
  <c r="AY44" i="6"/>
  <c r="AZ44" i="6"/>
  <c r="BB44" i="6"/>
  <c r="AX44" i="6"/>
  <c r="S45" i="6"/>
  <c r="AQ44" i="6"/>
  <c r="AO44" i="6"/>
  <c r="AM44" i="6"/>
  <c r="AK44" i="6"/>
  <c r="AN44" i="6"/>
  <c r="AP44" i="6"/>
  <c r="AL44" i="6"/>
  <c r="BE44" i="6"/>
  <c r="BC44" i="6"/>
  <c r="V45" i="6"/>
  <c r="BD44" i="6"/>
  <c r="BF44" i="6"/>
  <c r="Y45" i="6"/>
  <c r="BL44" i="6"/>
  <c r="BK44" i="6"/>
  <c r="X45" i="6"/>
  <c r="BJ44" i="6"/>
  <c r="AI44" i="6"/>
  <c r="AG44" i="6"/>
  <c r="AE44" i="6"/>
  <c r="AC44" i="6"/>
  <c r="R45" i="6"/>
  <c r="AJ44" i="6"/>
  <c r="AF44" i="6"/>
  <c r="AA44" i="6"/>
  <c r="AH44" i="6"/>
  <c r="AD44" i="6"/>
  <c r="W45" i="6"/>
  <c r="BI44" i="6"/>
  <c r="BG44" i="6"/>
  <c r="BH44" i="6"/>
  <c r="Z46" i="6" l="1"/>
  <c r="AA45" i="5"/>
  <c r="AN45" i="5" s="1"/>
  <c r="R46" i="6"/>
  <c r="AJ45" i="6"/>
  <c r="AH45" i="6"/>
  <c r="AF45" i="6"/>
  <c r="AD45" i="6"/>
  <c r="AA45" i="6"/>
  <c r="AI45" i="6"/>
  <c r="AE45" i="6"/>
  <c r="AG45" i="6"/>
  <c r="AC45" i="6"/>
  <c r="BL45" i="6"/>
  <c r="Y46" i="6"/>
  <c r="BH45" i="6"/>
  <c r="W46" i="6"/>
  <c r="BG45" i="6"/>
  <c r="BI45" i="6"/>
  <c r="X46" i="6"/>
  <c r="BJ45" i="6"/>
  <c r="BK45" i="6"/>
  <c r="V46" i="6"/>
  <c r="BF45" i="6"/>
  <c r="BD45" i="6"/>
  <c r="BC45" i="6"/>
  <c r="BE45" i="6"/>
  <c r="AP45" i="6"/>
  <c r="AN45" i="6"/>
  <c r="AL45" i="6"/>
  <c r="S46" i="6"/>
  <c r="AQ45" i="6"/>
  <c r="AM45" i="6"/>
  <c r="AO45" i="6"/>
  <c r="AK45" i="6"/>
  <c r="BB45" i="6"/>
  <c r="AZ45" i="6"/>
  <c r="AX45" i="6"/>
  <c r="AY45" i="6"/>
  <c r="U46" i="6"/>
  <c r="BA45" i="6"/>
  <c r="T46" i="6"/>
  <c r="AV45" i="6"/>
  <c r="AT45" i="6"/>
  <c r="AR45" i="6"/>
  <c r="AU45" i="6"/>
  <c r="AW45" i="6"/>
  <c r="AS45" i="6"/>
  <c r="AA46" i="5" l="1"/>
  <c r="AN46" i="5" s="1"/>
  <c r="S47" i="6"/>
  <c r="AQ46" i="6"/>
  <c r="AO46" i="6"/>
  <c r="AM46" i="6"/>
  <c r="AK46" i="6"/>
  <c r="AN46" i="6"/>
  <c r="AP46" i="6"/>
  <c r="AL46" i="6"/>
  <c r="BE46" i="6"/>
  <c r="BC46" i="6"/>
  <c r="V47" i="6"/>
  <c r="BD46" i="6"/>
  <c r="BF46" i="6"/>
  <c r="W47" i="6"/>
  <c r="BI46" i="6"/>
  <c r="BG46" i="6"/>
  <c r="BH46" i="6"/>
  <c r="AI46" i="6"/>
  <c r="AG46" i="6"/>
  <c r="AE46" i="6"/>
  <c r="AC46" i="6"/>
  <c r="R47" i="6"/>
  <c r="AJ46" i="6"/>
  <c r="AF46" i="6"/>
  <c r="AA46" i="6"/>
  <c r="AH46" i="6"/>
  <c r="AD46" i="6"/>
  <c r="Z47" i="6"/>
  <c r="AW46" i="6"/>
  <c r="AU46" i="6"/>
  <c r="AS46" i="6"/>
  <c r="AV46" i="6"/>
  <c r="AR46" i="6"/>
  <c r="T47" i="6"/>
  <c r="AT46" i="6"/>
  <c r="U47" i="6"/>
  <c r="BA46" i="6"/>
  <c r="AY46" i="6"/>
  <c r="AZ46" i="6"/>
  <c r="BB46" i="6"/>
  <c r="AX46" i="6"/>
  <c r="BK46" i="6"/>
  <c r="X47" i="6"/>
  <c r="BJ46" i="6"/>
  <c r="Y47" i="6"/>
  <c r="BL46" i="6"/>
  <c r="AA47" i="5" l="1"/>
  <c r="AN47" i="5" s="1"/>
  <c r="BL47" i="6"/>
  <c r="Y48" i="6"/>
  <c r="X48" i="6"/>
  <c r="BJ47" i="6"/>
  <c r="BK47" i="6"/>
  <c r="V48" i="6"/>
  <c r="BF47" i="6"/>
  <c r="BD47" i="6"/>
  <c r="BC47" i="6"/>
  <c r="BE47" i="6"/>
  <c r="AP47" i="6"/>
  <c r="AN47" i="6"/>
  <c r="AL47" i="6"/>
  <c r="S48" i="6"/>
  <c r="AQ47" i="6"/>
  <c r="AM47" i="6"/>
  <c r="AO47" i="6"/>
  <c r="AK47" i="6"/>
  <c r="BB47" i="6"/>
  <c r="AZ47" i="6"/>
  <c r="AX47" i="6"/>
  <c r="AY47" i="6"/>
  <c r="U48" i="6"/>
  <c r="BA47" i="6"/>
  <c r="T48" i="6"/>
  <c r="AV47" i="6"/>
  <c r="AT47" i="6"/>
  <c r="AR47" i="6"/>
  <c r="AU47" i="6"/>
  <c r="AW47" i="6"/>
  <c r="AS47" i="6"/>
  <c r="R48" i="6"/>
  <c r="AJ47" i="6"/>
  <c r="AH47" i="6"/>
  <c r="AF47" i="6"/>
  <c r="AD47" i="6"/>
  <c r="AA47" i="6"/>
  <c r="AI47" i="6"/>
  <c r="AE47" i="6"/>
  <c r="AG47" i="6"/>
  <c r="AC47" i="6"/>
  <c r="BH47" i="6"/>
  <c r="W48" i="6"/>
  <c r="BG47" i="6"/>
  <c r="BI47" i="6"/>
  <c r="Z48" i="6"/>
  <c r="Z49" i="6" l="1"/>
  <c r="AA48" i="5"/>
  <c r="AN48" i="5" s="1"/>
  <c r="W49" i="6"/>
  <c r="BI48" i="6"/>
  <c r="BG48" i="6"/>
  <c r="BH48" i="6"/>
  <c r="AW48" i="6"/>
  <c r="AU48" i="6"/>
  <c r="AS48" i="6"/>
  <c r="AV48" i="6"/>
  <c r="AR48" i="6"/>
  <c r="T49" i="6"/>
  <c r="AT48" i="6"/>
  <c r="U49" i="6"/>
  <c r="BA48" i="6"/>
  <c r="AY48" i="6"/>
  <c r="AZ48" i="6"/>
  <c r="BB48" i="6"/>
  <c r="AX48" i="6"/>
  <c r="BK48" i="6"/>
  <c r="X49" i="6"/>
  <c r="BJ48" i="6"/>
  <c r="AI48" i="6"/>
  <c r="AG48" i="6"/>
  <c r="AE48" i="6"/>
  <c r="AC48" i="6"/>
  <c r="R49" i="6"/>
  <c r="AJ48" i="6"/>
  <c r="AF48" i="6"/>
  <c r="AA48" i="6"/>
  <c r="AH48" i="6"/>
  <c r="AD48" i="6"/>
  <c r="S49" i="6"/>
  <c r="AQ48" i="6"/>
  <c r="AO48" i="6"/>
  <c r="AM48" i="6"/>
  <c r="AK48" i="6"/>
  <c r="AN48" i="6"/>
  <c r="AP48" i="6"/>
  <c r="AL48" i="6"/>
  <c r="BE48" i="6"/>
  <c r="BC48" i="6"/>
  <c r="V49" i="6"/>
  <c r="BD48" i="6"/>
  <c r="BF48" i="6"/>
  <c r="Y49" i="6"/>
  <c r="BL48" i="6"/>
  <c r="AA49" i="5" l="1"/>
  <c r="AN49" i="5" s="1"/>
  <c r="V50" i="6"/>
  <c r="BF49" i="6"/>
  <c r="BD49" i="6"/>
  <c r="BC49" i="6"/>
  <c r="BE49" i="6"/>
  <c r="AP49" i="6"/>
  <c r="AN49" i="6"/>
  <c r="AL49" i="6"/>
  <c r="S50" i="6"/>
  <c r="AQ49" i="6"/>
  <c r="AM49" i="6"/>
  <c r="AO49" i="6"/>
  <c r="AK49" i="6"/>
  <c r="R50" i="6"/>
  <c r="AJ49" i="6"/>
  <c r="AH49" i="6"/>
  <c r="AF49" i="6"/>
  <c r="AD49" i="6"/>
  <c r="AA49" i="6"/>
  <c r="AI49" i="6"/>
  <c r="AE49" i="6"/>
  <c r="AG49" i="6"/>
  <c r="AC49" i="6"/>
  <c r="X50" i="6"/>
  <c r="BJ49" i="6"/>
  <c r="BK49" i="6"/>
  <c r="BH49" i="6"/>
  <c r="W50" i="6"/>
  <c r="BG49" i="6"/>
  <c r="BI49" i="6"/>
  <c r="BL49" i="6"/>
  <c r="Y50" i="6"/>
  <c r="BB49" i="6"/>
  <c r="AZ49" i="6"/>
  <c r="AX49" i="6"/>
  <c r="AY49" i="6"/>
  <c r="U50" i="6"/>
  <c r="BA49" i="6"/>
  <c r="T50" i="6"/>
  <c r="AV49" i="6"/>
  <c r="AT49" i="6"/>
  <c r="AR49" i="6"/>
  <c r="AU49" i="6"/>
  <c r="AW49" i="6"/>
  <c r="AS49" i="6"/>
  <c r="Z50" i="6"/>
  <c r="Z51" i="6" l="1"/>
  <c r="AA50" i="5"/>
  <c r="AN50" i="5" s="1"/>
  <c r="AW50" i="6"/>
  <c r="AU50" i="6"/>
  <c r="AS50" i="6"/>
  <c r="AV50" i="6"/>
  <c r="AR50" i="6"/>
  <c r="T51" i="6"/>
  <c r="AT50" i="6"/>
  <c r="U51" i="6"/>
  <c r="BA50" i="6"/>
  <c r="AY50" i="6"/>
  <c r="AZ50" i="6"/>
  <c r="BB50" i="6"/>
  <c r="AX50" i="6"/>
  <c r="S51" i="6"/>
  <c r="AQ50" i="6"/>
  <c r="AO50" i="6"/>
  <c r="AM50" i="6"/>
  <c r="AK50" i="6"/>
  <c r="AN50" i="6"/>
  <c r="AP50" i="6"/>
  <c r="AL50" i="6"/>
  <c r="BE50" i="6"/>
  <c r="BC50" i="6"/>
  <c r="V51" i="6"/>
  <c r="BD50" i="6"/>
  <c r="BF50" i="6"/>
  <c r="Y51" i="6"/>
  <c r="BL50" i="6"/>
  <c r="W51" i="6"/>
  <c r="BI50" i="6"/>
  <c r="BG50" i="6"/>
  <c r="BH50" i="6"/>
  <c r="BK50" i="6"/>
  <c r="X51" i="6"/>
  <c r="BJ50" i="6"/>
  <c r="AI50" i="6"/>
  <c r="AG50" i="6"/>
  <c r="AE50" i="6"/>
  <c r="AC50" i="6"/>
  <c r="R51" i="6"/>
  <c r="AJ50" i="6"/>
  <c r="AF50" i="6"/>
  <c r="AA50" i="6"/>
  <c r="AH50" i="6"/>
  <c r="AD50" i="6"/>
  <c r="Z52" i="6" l="1"/>
  <c r="AA51" i="5"/>
  <c r="AN51" i="5" s="1"/>
  <c r="BH51" i="6"/>
  <c r="W52" i="6"/>
  <c r="BG51" i="6"/>
  <c r="BI51" i="6"/>
  <c r="BL51" i="6"/>
  <c r="Y52" i="6"/>
  <c r="R52" i="6"/>
  <c r="AJ51" i="6"/>
  <c r="AH51" i="6"/>
  <c r="AF51" i="6"/>
  <c r="AD51" i="6"/>
  <c r="AA51" i="6"/>
  <c r="AI51" i="6"/>
  <c r="AE51" i="6"/>
  <c r="AG51" i="6"/>
  <c r="AC51" i="6"/>
  <c r="X52" i="6"/>
  <c r="BJ51" i="6"/>
  <c r="BK51" i="6"/>
  <c r="V52" i="6"/>
  <c r="BF51" i="6"/>
  <c r="BD51" i="6"/>
  <c r="BC51" i="6"/>
  <c r="BE51" i="6"/>
  <c r="AP51" i="6"/>
  <c r="AN51" i="6"/>
  <c r="AL51" i="6"/>
  <c r="S52" i="6"/>
  <c r="AQ51" i="6"/>
  <c r="AM51" i="6"/>
  <c r="AO51" i="6"/>
  <c r="AK51" i="6"/>
  <c r="BB51" i="6"/>
  <c r="AZ51" i="6"/>
  <c r="AX51" i="6"/>
  <c r="AY51" i="6"/>
  <c r="U52" i="6"/>
  <c r="BA51" i="6"/>
  <c r="T52" i="6"/>
  <c r="AV51" i="6"/>
  <c r="AT51" i="6"/>
  <c r="AR51" i="6"/>
  <c r="AU51" i="6"/>
  <c r="AW51" i="6"/>
  <c r="AS51" i="6"/>
  <c r="Z53" i="6" l="1"/>
  <c r="AA52" i="5"/>
  <c r="AN52" i="5" s="1"/>
  <c r="S53" i="6"/>
  <c r="AQ52" i="6"/>
  <c r="AO52" i="6"/>
  <c r="AM52" i="6"/>
  <c r="AK52" i="6"/>
  <c r="AN52" i="6"/>
  <c r="AP52" i="6"/>
  <c r="AL52" i="6"/>
  <c r="BE52" i="6"/>
  <c r="BC52" i="6"/>
  <c r="V53" i="6"/>
  <c r="BD52" i="6"/>
  <c r="BF52" i="6"/>
  <c r="Y53" i="6"/>
  <c r="BL52" i="6"/>
  <c r="W53" i="6"/>
  <c r="BI52" i="6"/>
  <c r="BG52" i="6"/>
  <c r="BH52" i="6"/>
  <c r="AW52" i="6"/>
  <c r="AU52" i="6"/>
  <c r="AS52" i="6"/>
  <c r="AV52" i="6"/>
  <c r="AR52" i="6"/>
  <c r="T53" i="6"/>
  <c r="AT52" i="6"/>
  <c r="U53" i="6"/>
  <c r="BA52" i="6"/>
  <c r="AY52" i="6"/>
  <c r="AZ52" i="6"/>
  <c r="BB52" i="6"/>
  <c r="AX52" i="6"/>
  <c r="BK52" i="6"/>
  <c r="X53" i="6"/>
  <c r="BJ52" i="6"/>
  <c r="AI52" i="6"/>
  <c r="AG52" i="6"/>
  <c r="AE52" i="6"/>
  <c r="AC52" i="6"/>
  <c r="R53" i="6"/>
  <c r="AJ52" i="6"/>
  <c r="AF52" i="6"/>
  <c r="AA52" i="6"/>
  <c r="AH52" i="6"/>
  <c r="AD52" i="6"/>
  <c r="AA53" i="5" l="1"/>
  <c r="AN53" i="5" s="1"/>
  <c r="R54" i="6"/>
  <c r="R57" i="6" s="1"/>
  <c r="AJ53" i="6"/>
  <c r="AH53" i="6"/>
  <c r="AF53" i="6"/>
  <c r="AD53" i="6"/>
  <c r="AA53" i="6"/>
  <c r="AI53" i="6"/>
  <c r="AE53" i="6"/>
  <c r="AG53" i="6"/>
  <c r="AC53" i="6"/>
  <c r="X54" i="6"/>
  <c r="BJ53" i="6"/>
  <c r="BK53" i="6"/>
  <c r="BH53" i="6"/>
  <c r="W54" i="6"/>
  <c r="BG53" i="6"/>
  <c r="BI53" i="6"/>
  <c r="BL53" i="6"/>
  <c r="Y54" i="6"/>
  <c r="Z54" i="6"/>
  <c r="Z57" i="6" s="1"/>
  <c r="P67" i="6" s="1"/>
  <c r="BB53" i="6"/>
  <c r="AZ53" i="6"/>
  <c r="AX53" i="6"/>
  <c r="AY53" i="6"/>
  <c r="U54" i="6"/>
  <c r="U57" i="6" s="1"/>
  <c r="BA53" i="6"/>
  <c r="T54" i="6"/>
  <c r="T57" i="6" s="1"/>
  <c r="AV53" i="6"/>
  <c r="AT53" i="6"/>
  <c r="AR53" i="6"/>
  <c r="AU53" i="6"/>
  <c r="AW53" i="6"/>
  <c r="AS53" i="6"/>
  <c r="V54" i="6"/>
  <c r="BF53" i="6"/>
  <c r="BD53" i="6"/>
  <c r="BC53" i="6"/>
  <c r="BE53" i="6"/>
  <c r="AP53" i="6"/>
  <c r="AN53" i="6"/>
  <c r="AL53" i="6"/>
  <c r="S54" i="6"/>
  <c r="S57" i="6" s="1"/>
  <c r="AQ53" i="6"/>
  <c r="AM53" i="6"/>
  <c r="AO53" i="6"/>
  <c r="AK53" i="6"/>
  <c r="AA54" i="5" l="1"/>
  <c r="AN54" i="5" s="1"/>
  <c r="P61" i="6"/>
  <c r="AW54" i="6"/>
  <c r="AU54" i="6"/>
  <c r="AS54" i="6"/>
  <c r="AV54" i="6"/>
  <c r="AR54" i="6"/>
  <c r="AT54" i="6"/>
  <c r="BA54" i="6"/>
  <c r="AY54" i="6"/>
  <c r="P62" i="6"/>
  <c r="AZ54" i="6"/>
  <c r="BB54" i="6"/>
  <c r="AX54" i="6"/>
  <c r="Y57" i="6"/>
  <c r="P66" i="6" s="1"/>
  <c r="BL54" i="6"/>
  <c r="BI54" i="6"/>
  <c r="BG54" i="6"/>
  <c r="BH54" i="6"/>
  <c r="W57" i="6"/>
  <c r="P64" i="6" s="1"/>
  <c r="X57" i="6"/>
  <c r="P65" i="6" s="1"/>
  <c r="BK54" i="6"/>
  <c r="BJ54" i="6"/>
  <c r="P59" i="6"/>
  <c r="AI54" i="6"/>
  <c r="AG54" i="6"/>
  <c r="AE54" i="6"/>
  <c r="AC54" i="6"/>
  <c r="AJ54" i="6"/>
  <c r="AF54" i="6"/>
  <c r="AA54" i="6"/>
  <c r="AA57" i="6" s="1"/>
  <c r="AH54" i="6"/>
  <c r="AD54" i="6"/>
  <c r="AQ54" i="6"/>
  <c r="AO54" i="6"/>
  <c r="AM54" i="6"/>
  <c r="AK54" i="6"/>
  <c r="AN54" i="6"/>
  <c r="P60" i="6"/>
  <c r="AP54" i="6"/>
  <c r="AL54" i="6"/>
  <c r="V57" i="6"/>
  <c r="P63" i="6" s="1"/>
  <c r="BE54" i="6"/>
  <c r="BC54" i="6"/>
  <c r="BD54" i="6"/>
  <c r="BF54" i="6"/>
  <c r="AN6" i="5" l="1"/>
  <c r="AN7" i="5"/>
</calcChain>
</file>

<file path=xl/sharedStrings.xml><?xml version="1.0" encoding="utf-8"?>
<sst xmlns="http://schemas.openxmlformats.org/spreadsheetml/2006/main" count="646" uniqueCount="187">
  <si>
    <t>Uncertainty reduction, Entropy</t>
  </si>
  <si>
    <t xml:space="preserve">This is worked out in the "tree representation" of </t>
  </si>
  <si>
    <t>"Benish 1999 Surpisal.xls"</t>
  </si>
  <si>
    <t xml:space="preserve">Start with the joint distributions, such as: </t>
  </si>
  <si>
    <t>A</t>
  </si>
  <si>
    <t>d1</t>
  </si>
  <si>
    <t>d2</t>
  </si>
  <si>
    <t>total</t>
  </si>
  <si>
    <t>C</t>
  </si>
  <si>
    <t>sum</t>
  </si>
  <si>
    <t>r1</t>
  </si>
  <si>
    <t>r1 &amp; rpt1</t>
  </si>
  <si>
    <t>r2</t>
  </si>
  <si>
    <t>r1 &amp; rpt2</t>
  </si>
  <si>
    <t>r3</t>
  </si>
  <si>
    <t>r2 &amp; rpt1</t>
  </si>
  <si>
    <t>Total</t>
  </si>
  <si>
    <t>r2 &amp; rpt2</t>
  </si>
  <si>
    <t>r3 &amp; rpt1</t>
  </si>
  <si>
    <t>r3 &amp; rpt2</t>
  </si>
  <si>
    <t>The perfect test</t>
  </si>
  <si>
    <t>rpt1</t>
  </si>
  <si>
    <t>rpt2</t>
  </si>
  <si>
    <t>"rpt" = Result of perfect test.</t>
  </si>
  <si>
    <t>The imperfect test</t>
  </si>
  <si>
    <t>Combination of the perfect and the imperfect test.</t>
  </si>
  <si>
    <t>"r" = Result of imperfect test</t>
  </si>
  <si>
    <t>"d" = disease</t>
  </si>
  <si>
    <t>Prior uncertainty</t>
  </si>
  <si>
    <t xml:space="preserve">Prior probability of diseases: </t>
  </si>
  <si>
    <t>Prior probability of test results:</t>
  </si>
  <si>
    <t>Prior test uncertainty</t>
  </si>
  <si>
    <t>Broken out probabilities knowing true disease (using perfect test)</t>
  </si>
  <si>
    <t xml:space="preserve">(With a fudge so it won't be log(0).) </t>
  </si>
  <si>
    <t xml:space="preserve">Change in uncertainty of disease. </t>
  </si>
  <si>
    <t>Uncertainty of disease, in each test result branch</t>
  </si>
  <si>
    <t>Prior</t>
  </si>
  <si>
    <t>Posterior</t>
  </si>
  <si>
    <t>Weighted by p of getting that result</t>
  </si>
  <si>
    <t>Change</t>
  </si>
  <si>
    <t xml:space="preserve">Compute what its uncertainty reduction would be. </t>
  </si>
  <si>
    <t>Uncertainty of the original = sum(i) of uncertainty of each Di.</t>
  </si>
  <si>
    <t xml:space="preserve">So, we start with p(Di) and p(Sj+|Di). </t>
  </si>
  <si>
    <t>Say the states of Sj are present and absent,  + and -</t>
  </si>
  <si>
    <t xml:space="preserve"> </t>
  </si>
  <si>
    <t xml:space="preserve">Uncertainty of the post test Sj situation = </t>
  </si>
  <si>
    <t>Sum (possible states of Sj; indexed by k) of the uncertainty of each Di given that state k of finding Sj</t>
  </si>
  <si>
    <t>The uncertainty associated with each outcome, has to do with the probabilities of each Di</t>
  </si>
  <si>
    <t xml:space="preserve">given that outcome k of finding Sj has been observed. </t>
  </si>
  <si>
    <t>Hypertension</t>
  </si>
  <si>
    <t>Cardiovascular</t>
  </si>
  <si>
    <t>Medical</t>
  </si>
  <si>
    <t>Physical Exam</t>
  </si>
  <si>
    <t>Deep vein thrombosis</t>
  </si>
  <si>
    <t>Neck vein distention</t>
  </si>
  <si>
    <t>Aortic regurgitant murmur</t>
  </si>
  <si>
    <t>Accentuated pulmonic second sound</t>
  </si>
  <si>
    <t>Precordial friction rubs</t>
  </si>
  <si>
    <t>S3/S4 gallops</t>
  </si>
  <si>
    <t>Tachycardia</t>
  </si>
  <si>
    <t>Evidence of soft tissue trauma</t>
  </si>
  <si>
    <t>Thorax and Lungs</t>
  </si>
  <si>
    <t>Reproduceable pain with movement/posturing</t>
  </si>
  <si>
    <t>Reproduceable point tenderness</t>
  </si>
  <si>
    <t>Subxyphoid/epigastric tenderness</t>
  </si>
  <si>
    <t>Tachypnea</t>
  </si>
  <si>
    <t>Unilateral hyperresonance</t>
  </si>
  <si>
    <t>Unilateral decreased breath sounds</t>
  </si>
  <si>
    <t>Hemoptysis</t>
  </si>
  <si>
    <t>Productive</t>
  </si>
  <si>
    <t>Ronchi</t>
  </si>
  <si>
    <t>Rales</t>
  </si>
  <si>
    <t>Wheezes</t>
  </si>
  <si>
    <t>Fever</t>
  </si>
  <si>
    <t>Vital Signs</t>
  </si>
  <si>
    <t>Cyanosis</t>
  </si>
  <si>
    <t>General Appearance</t>
  </si>
  <si>
    <t>Skin cool/pale/moist</t>
  </si>
  <si>
    <t>Diaphoresis</t>
  </si>
  <si>
    <t>Sudden dyspnea</t>
  </si>
  <si>
    <t>Associated Findings</t>
  </si>
  <si>
    <t>History of Present Illness</t>
  </si>
  <si>
    <t>History</t>
  </si>
  <si>
    <t>Gradual dyspnea</t>
  </si>
  <si>
    <t>Recent immobility</t>
  </si>
  <si>
    <t>Chest pain altered by exertion</t>
  </si>
  <si>
    <t>Chest pain altered by movement/posturing</t>
  </si>
  <si>
    <t>Chest pain altered by food</t>
  </si>
  <si>
    <t>Preceeding Trauma</t>
  </si>
  <si>
    <t>Dysphagia</t>
  </si>
  <si>
    <t>Prodromal flu-like symptom complex excluding fever</t>
  </si>
  <si>
    <t>Location of chest pain lateral to costochondral junction</t>
  </si>
  <si>
    <t>Location</t>
  </si>
  <si>
    <t>Location of chest pain at sternochondral or costochondral junction</t>
  </si>
  <si>
    <t>Radiation of chest pain to back</t>
  </si>
  <si>
    <t>Radiation of chest pain to neck/jaw/arm</t>
  </si>
  <si>
    <t>Location of chest pain posterior thoracic</t>
  </si>
  <si>
    <t>Location of chest pain substernal/left precordial</t>
  </si>
  <si>
    <t>Chest pain burning</t>
  </si>
  <si>
    <t>Quality</t>
  </si>
  <si>
    <t>Chest pain dull/pressure/squeezing</t>
  </si>
  <si>
    <t>Chest pain sharp/stabbing</t>
  </si>
  <si>
    <t>Chest pain lasting greater than 24 hours</t>
  </si>
  <si>
    <t>Timing</t>
  </si>
  <si>
    <t>Chest pain lasting 1-3 hours</t>
  </si>
  <si>
    <t>Chest pain lasting less than 20-30 minutes</t>
  </si>
  <si>
    <t>Chest Pain lasting a few seconds</t>
  </si>
  <si>
    <t>Sudden onset</t>
  </si>
  <si>
    <t>Onset</t>
  </si>
  <si>
    <t>Male</t>
  </si>
  <si>
    <t>Gender</t>
  </si>
  <si>
    <t>Demographics</t>
  </si>
  <si>
    <t>Over 40</t>
  </si>
  <si>
    <t>Age</t>
  </si>
  <si>
    <t>1,0, or x if missing</t>
  </si>
  <si>
    <t>Feature          Base rate -&gt;</t>
  </si>
  <si>
    <t>PnTx v PE</t>
  </si>
  <si>
    <t>PeriC v PE</t>
  </si>
  <si>
    <t>PeriC v PnTx</t>
  </si>
  <si>
    <t>DTAA v PE</t>
  </si>
  <si>
    <t>DTAA v PnTx</t>
  </si>
  <si>
    <t>DTAA v PeriC</t>
  </si>
  <si>
    <t>Ang v PE</t>
  </si>
  <si>
    <t>Ang v PnTx</t>
  </si>
  <si>
    <t>Ang v PeriC</t>
  </si>
  <si>
    <t>Ang v DTAA</t>
  </si>
  <si>
    <t>MI v PE</t>
  </si>
  <si>
    <t>MI v PnTx</t>
  </si>
  <si>
    <t>MI v PeriC</t>
  </si>
  <si>
    <t>MI v DTAA</t>
  </si>
  <si>
    <t>MI v Ang</t>
  </si>
  <si>
    <t>Sum probs</t>
  </si>
  <si>
    <t>PE</t>
  </si>
  <si>
    <t>PTX</t>
  </si>
  <si>
    <t>PERI</t>
  </si>
  <si>
    <t>ANG</t>
  </si>
  <si>
    <t>MI</t>
  </si>
  <si>
    <t>Feature</t>
  </si>
  <si>
    <t>TAA</t>
  </si>
  <si>
    <t>Classification</t>
  </si>
  <si>
    <t>A case</t>
  </si>
  <si>
    <t xml:space="preserve">Negatives and missing is accounted for by the creation of the first set of columns. </t>
  </si>
  <si>
    <t>Bayes against one competitor</t>
  </si>
  <si>
    <t>Bayes' against all other diseases in space</t>
  </si>
  <si>
    <t>Overall</t>
  </si>
  <si>
    <t>UGI</t>
  </si>
  <si>
    <t>PNEUM</t>
  </si>
  <si>
    <t>MUSC</t>
  </si>
  <si>
    <t>Incomplete</t>
  </si>
  <si>
    <t>MI v UGI</t>
  </si>
  <si>
    <t>MI v Pneum</t>
  </si>
  <si>
    <t>MI v Musc</t>
  </si>
  <si>
    <t>Ang v UGI</t>
  </si>
  <si>
    <t>Ang v Pneum</t>
  </si>
  <si>
    <t>Ang v Musc</t>
  </si>
  <si>
    <t>DTAA v UGI</t>
  </si>
  <si>
    <t>DTAA v Pneum</t>
  </si>
  <si>
    <t>DTAA v Musc</t>
  </si>
  <si>
    <t>PerCi v UGI</t>
  </si>
  <si>
    <t>PeriC v Pneum</t>
  </si>
  <si>
    <t>PeriC v Musc</t>
  </si>
  <si>
    <t>UGI v Pneum</t>
  </si>
  <si>
    <t>UGI v PnTx</t>
  </si>
  <si>
    <t>UGI v Musc</t>
  </si>
  <si>
    <t>UGI v PE</t>
  </si>
  <si>
    <t>Pneum v PnTx</t>
  </si>
  <si>
    <t>Pneum v Musc</t>
  </si>
  <si>
    <t>Pneum v PE</t>
  </si>
  <si>
    <t>PnTx v Musc</t>
  </si>
  <si>
    <t>Musc v PE</t>
  </si>
  <si>
    <t>Final probability</t>
  </si>
  <si>
    <t>Post if +</t>
  </si>
  <si>
    <t>Post if -</t>
  </si>
  <si>
    <t>Sequential!</t>
  </si>
  <si>
    <t xml:space="preserve">NOT sequential; each row as first info. </t>
  </si>
  <si>
    <t>If the features is known ABSENT</t>
  </si>
  <si>
    <t>If the features is known PRESENT, positive</t>
  </si>
  <si>
    <t>Uncertainty reduction</t>
  </si>
  <si>
    <t>Proportion uncertainty reduction?</t>
  </si>
  <si>
    <t>p(Si is +)</t>
  </si>
  <si>
    <t>p(Si is -)</t>
  </si>
  <si>
    <t>Weighted</t>
  </si>
  <si>
    <t xml:space="preserve">Change </t>
  </si>
  <si>
    <t>~</t>
  </si>
  <si>
    <t>Post Uncert</t>
  </si>
  <si>
    <t>In Uncertainty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</si>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</sst>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E+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2"/>
    <xf numFmtId="165" fontId="2" fillId="0" borderId="0" xfId="2" applyNumberFormat="1"/>
    <xf numFmtId="2" fontId="3" fillId="0" borderId="0" xfId="2" applyNumberFormat="1" applyFont="1"/>
    <xf numFmtId="165" fontId="3" fillId="0" borderId="0" xfId="2" applyNumberFormat="1" applyFont="1"/>
    <xf numFmtId="2" fontId="3" fillId="0" borderId="4" xfId="2" applyNumberFormat="1" applyFont="1" applyBorder="1" applyAlignment="1">
      <alignment wrapText="1"/>
    </xf>
    <xf numFmtId="0" fontId="3" fillId="0" borderId="4" xfId="2" applyFont="1" applyBorder="1" applyAlignment="1">
      <alignment wrapText="1"/>
    </xf>
    <xf numFmtId="0" fontId="3" fillId="0" borderId="4" xfId="2" applyFont="1" applyBorder="1" applyAlignment="1">
      <alignment vertical="top" wrapText="1"/>
    </xf>
    <xf numFmtId="0" fontId="2" fillId="2" borderId="0" xfId="2" applyFill="1"/>
    <xf numFmtId="2" fontId="3" fillId="2" borderId="0" xfId="2" applyNumberFormat="1" applyFont="1" applyFill="1"/>
    <xf numFmtId="0" fontId="3" fillId="2" borderId="4" xfId="2" applyFont="1" applyFill="1" applyBorder="1" applyAlignment="1">
      <alignment wrapText="1"/>
    </xf>
    <xf numFmtId="0" fontId="3" fillId="2" borderId="4" xfId="2" applyFont="1" applyFill="1" applyBorder="1" applyAlignment="1">
      <alignment vertical="top" wrapText="1"/>
    </xf>
    <xf numFmtId="0" fontId="2" fillId="0" borderId="0" xfId="2" applyAlignment="1">
      <alignment horizontal="right"/>
    </xf>
    <xf numFmtId="165" fontId="4" fillId="0" borderId="4" xfId="2" applyNumberFormat="1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4" xfId="2" applyFont="1" applyBorder="1" applyAlignment="1">
      <alignment horizontal="center" vertical="top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 applyAlignment="1">
      <alignment horizontal="center" vertical="top" wrapText="1"/>
    </xf>
    <xf numFmtId="0" fontId="4" fillId="0" borderId="0" xfId="2" applyFont="1" applyBorder="1" applyAlignment="1">
      <alignment horizontal="center" wrapText="1"/>
    </xf>
    <xf numFmtId="165" fontId="4" fillId="0" borderId="0" xfId="2" applyNumberFormat="1" applyFont="1" applyBorder="1" applyAlignment="1">
      <alignment horizontal="center" wrapText="1"/>
    </xf>
    <xf numFmtId="165" fontId="2" fillId="0" borderId="4" xfId="2" applyNumberFormat="1" applyBorder="1"/>
    <xf numFmtId="2" fontId="3" fillId="0" borderId="0" xfId="2" applyNumberFormat="1" applyFont="1" applyBorder="1" applyAlignment="1">
      <alignment wrapText="1"/>
    </xf>
    <xf numFmtId="0" fontId="2" fillId="0" borderId="0" xfId="2" applyFont="1"/>
    <xf numFmtId="0" fontId="2" fillId="0" borderId="0" xfId="2" applyFill="1"/>
    <xf numFmtId="2" fontId="3" fillId="2" borderId="0" xfId="2" applyNumberFormat="1" applyFont="1" applyFill="1" applyBorder="1" applyAlignment="1">
      <alignment wrapText="1"/>
    </xf>
    <xf numFmtId="0" fontId="5" fillId="3" borderId="0" xfId="0" applyFont="1" applyFill="1"/>
    <xf numFmtId="0" fontId="6" fillId="0" borderId="0" xfId="2" applyFont="1"/>
    <xf numFmtId="165" fontId="0" fillId="0" borderId="0" xfId="0" applyNumberFormat="1"/>
    <xf numFmtId="165" fontId="6" fillId="0" borderId="0" xfId="2" applyNumberFormat="1" applyFont="1"/>
    <xf numFmtId="0" fontId="6" fillId="0" borderId="0" xfId="2" applyFont="1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imothy%20Wolfe\Diagnosis%20Method%20Comparison\Chest%20Pain%20DDX%20Matrix%20Full%20T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%20Backups/Cases%20build%20scripts/Papa/Chest%20Pain%20Diagnosis/Chest%20Pain%20DDX%20Matrix%20Fu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Weakness old"/>
      <sheetName val="DDX full"/>
      <sheetName val="DDX 6"/>
      <sheetName val="Bayes 6"/>
      <sheetName val="Bayes 9"/>
      <sheetName val="Discrim 6"/>
      <sheetName val="Discrim 9"/>
      <sheetName val="Case correl"/>
      <sheetName val="multi Case correl"/>
      <sheetName val="DX correl full"/>
    </sheetNames>
    <sheetDataSet>
      <sheetData sheetId="0" refreshError="1"/>
      <sheetData sheetId="1" refreshError="1"/>
      <sheetData sheetId="2">
        <row r="6">
          <cell r="F6">
            <v>97</v>
          </cell>
          <cell r="G6">
            <v>97</v>
          </cell>
          <cell r="H6">
            <v>97</v>
          </cell>
          <cell r="I6">
            <v>25</v>
          </cell>
          <cell r="J6">
            <v>50</v>
          </cell>
          <cell r="K6">
            <v>50</v>
          </cell>
          <cell r="L6">
            <v>10</v>
          </cell>
          <cell r="M6">
            <v>10</v>
          </cell>
          <cell r="N6">
            <v>80</v>
          </cell>
        </row>
        <row r="7">
          <cell r="F7">
            <v>50</v>
          </cell>
          <cell r="G7">
            <v>50</v>
          </cell>
          <cell r="H7">
            <v>75</v>
          </cell>
          <cell r="I7">
            <v>50</v>
          </cell>
          <cell r="J7">
            <v>50</v>
          </cell>
          <cell r="K7">
            <v>50</v>
          </cell>
          <cell r="L7">
            <v>60</v>
          </cell>
          <cell r="M7">
            <v>80</v>
          </cell>
          <cell r="N7">
            <v>50</v>
          </cell>
        </row>
        <row r="8">
          <cell r="F8">
            <v>90</v>
          </cell>
          <cell r="G8">
            <v>80</v>
          </cell>
          <cell r="H8">
            <v>90</v>
          </cell>
          <cell r="I8">
            <v>50</v>
          </cell>
          <cell r="J8">
            <v>40</v>
          </cell>
          <cell r="K8">
            <v>20</v>
          </cell>
          <cell r="L8">
            <v>90</v>
          </cell>
          <cell r="M8">
            <v>90</v>
          </cell>
          <cell r="N8">
            <v>80</v>
          </cell>
        </row>
        <row r="9">
          <cell r="F9">
            <v>0</v>
          </cell>
          <cell r="G9">
            <v>50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90</v>
          </cell>
          <cell r="N9">
            <v>0</v>
          </cell>
        </row>
        <row r="10">
          <cell r="F10">
            <v>0</v>
          </cell>
          <cell r="G10">
            <v>40</v>
          </cell>
          <cell r="H10">
            <v>8</v>
          </cell>
          <cell r="I10">
            <v>5</v>
          </cell>
          <cell r="J10">
            <v>10</v>
          </cell>
          <cell r="K10">
            <v>5</v>
          </cell>
          <cell r="L10">
            <v>35</v>
          </cell>
          <cell r="M10">
            <v>3</v>
          </cell>
          <cell r="N10">
            <v>5</v>
          </cell>
        </row>
        <row r="11">
          <cell r="F11">
            <v>90</v>
          </cell>
          <cell r="G11">
            <v>5</v>
          </cell>
          <cell r="H11">
            <v>90</v>
          </cell>
          <cell r="I11">
            <v>85</v>
          </cell>
          <cell r="J11">
            <v>70</v>
          </cell>
          <cell r="K11">
            <v>70</v>
          </cell>
          <cell r="L11">
            <v>55</v>
          </cell>
          <cell r="M11">
            <v>3</v>
          </cell>
          <cell r="N11">
            <v>85</v>
          </cell>
        </row>
        <row r="12">
          <cell r="F12">
            <v>10</v>
          </cell>
          <cell r="G12">
            <v>5</v>
          </cell>
          <cell r="H12">
            <v>10</v>
          </cell>
          <cell r="I12">
            <v>5</v>
          </cell>
          <cell r="J12">
            <v>20</v>
          </cell>
          <cell r="K12">
            <v>25</v>
          </cell>
          <cell r="L12">
            <v>5</v>
          </cell>
          <cell r="M12">
            <v>5</v>
          </cell>
          <cell r="N12">
            <v>10</v>
          </cell>
        </row>
        <row r="13">
          <cell r="F13">
            <v>0</v>
          </cell>
          <cell r="G13">
            <v>5</v>
          </cell>
          <cell r="H13">
            <v>60</v>
          </cell>
          <cell r="I13">
            <v>50</v>
          </cell>
          <cell r="J13">
            <v>5</v>
          </cell>
          <cell r="K13">
            <v>90</v>
          </cell>
          <cell r="L13">
            <v>95</v>
          </cell>
          <cell r="M13">
            <v>95</v>
          </cell>
          <cell r="N13">
            <v>50</v>
          </cell>
        </row>
        <row r="14">
          <cell r="F14">
            <v>95</v>
          </cell>
          <cell r="G14">
            <v>95</v>
          </cell>
          <cell r="H14">
            <v>40</v>
          </cell>
          <cell r="I14">
            <v>50</v>
          </cell>
          <cell r="J14">
            <v>5</v>
          </cell>
          <cell r="K14">
            <v>10</v>
          </cell>
          <cell r="L14">
            <v>5</v>
          </cell>
          <cell r="M14">
            <v>5</v>
          </cell>
          <cell r="N14">
            <v>50</v>
          </cell>
        </row>
        <row r="15">
          <cell r="F15">
            <v>5</v>
          </cell>
          <cell r="G15">
            <v>0</v>
          </cell>
          <cell r="H15">
            <v>0</v>
          </cell>
          <cell r="I15">
            <v>0</v>
          </cell>
          <cell r="J15">
            <v>90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F16">
            <v>98</v>
          </cell>
          <cell r="G16">
            <v>98</v>
          </cell>
          <cell r="H16">
            <v>60</v>
          </cell>
          <cell r="I16">
            <v>95</v>
          </cell>
          <cell r="J16">
            <v>85</v>
          </cell>
          <cell r="K16">
            <v>10</v>
          </cell>
          <cell r="L16">
            <v>5</v>
          </cell>
          <cell r="M16">
            <v>2</v>
          </cell>
          <cell r="N16">
            <v>20</v>
          </cell>
        </row>
        <row r="17">
          <cell r="F17">
            <v>0</v>
          </cell>
          <cell r="G17">
            <v>0</v>
          </cell>
          <cell r="H17">
            <v>40</v>
          </cell>
          <cell r="I17">
            <v>0</v>
          </cell>
          <cell r="J17">
            <v>10</v>
          </cell>
          <cell r="K17">
            <v>10</v>
          </cell>
          <cell r="L17">
            <v>5</v>
          </cell>
          <cell r="M17">
            <v>3</v>
          </cell>
          <cell r="N17">
            <v>10</v>
          </cell>
        </row>
        <row r="18">
          <cell r="F18">
            <v>35</v>
          </cell>
          <cell r="G18">
            <v>15</v>
          </cell>
          <cell r="H18">
            <v>5</v>
          </cell>
          <cell r="I18">
            <v>5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F19">
            <v>0</v>
          </cell>
          <cell r="G19">
            <v>0</v>
          </cell>
          <cell r="H19">
            <v>50</v>
          </cell>
          <cell r="I19">
            <v>5</v>
          </cell>
          <cell r="J19">
            <v>10</v>
          </cell>
          <cell r="K19">
            <v>5</v>
          </cell>
          <cell r="L19">
            <v>5</v>
          </cell>
          <cell r="M19">
            <v>10</v>
          </cell>
          <cell r="N19">
            <v>5</v>
          </cell>
        </row>
        <row r="20">
          <cell r="F20">
            <v>5</v>
          </cell>
          <cell r="G20">
            <v>5</v>
          </cell>
          <cell r="H20">
            <v>5</v>
          </cell>
          <cell r="I20">
            <v>5</v>
          </cell>
          <cell r="J20">
            <v>5</v>
          </cell>
          <cell r="K20">
            <v>5</v>
          </cell>
          <cell r="L20">
            <v>5</v>
          </cell>
          <cell r="M20">
            <v>95</v>
          </cell>
          <cell r="N20">
            <v>5</v>
          </cell>
        </row>
        <row r="21">
          <cell r="F21">
            <v>0</v>
          </cell>
          <cell r="G21">
            <v>0</v>
          </cell>
          <cell r="H21">
            <v>5</v>
          </cell>
          <cell r="I21">
            <v>0</v>
          </cell>
          <cell r="J21">
            <v>0</v>
          </cell>
          <cell r="K21">
            <v>95</v>
          </cell>
          <cell r="L21">
            <v>85</v>
          </cell>
          <cell r="M21">
            <v>0</v>
          </cell>
          <cell r="N21">
            <v>95</v>
          </cell>
        </row>
        <row r="22">
          <cell r="F22">
            <v>2</v>
          </cell>
          <cell r="G22">
            <v>2</v>
          </cell>
          <cell r="H22">
            <v>2</v>
          </cell>
          <cell r="I22">
            <v>80</v>
          </cell>
          <cell r="J22">
            <v>2</v>
          </cell>
          <cell r="K22">
            <v>90</v>
          </cell>
          <cell r="L22">
            <v>5</v>
          </cell>
          <cell r="M22">
            <v>10</v>
          </cell>
          <cell r="N22">
            <v>2</v>
          </cell>
        </row>
        <row r="23">
          <cell r="F23">
            <v>3</v>
          </cell>
          <cell r="G23">
            <v>0</v>
          </cell>
          <cell r="H23">
            <v>3</v>
          </cell>
          <cell r="I23">
            <v>3</v>
          </cell>
          <cell r="J23">
            <v>50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F24">
            <v>0</v>
          </cell>
          <cell r="G24">
            <v>0</v>
          </cell>
          <cell r="H24">
            <v>20</v>
          </cell>
          <cell r="I24">
            <v>0</v>
          </cell>
          <cell r="J24">
            <v>0</v>
          </cell>
          <cell r="K24">
            <v>0</v>
          </cell>
          <cell r="L24">
            <v>20</v>
          </cell>
          <cell r="M24">
            <v>10</v>
          </cell>
          <cell r="N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80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5</v>
          </cell>
          <cell r="J26">
            <v>0</v>
          </cell>
          <cell r="K26">
            <v>0</v>
          </cell>
          <cell r="L26">
            <v>10</v>
          </cell>
          <cell r="M26">
            <v>75</v>
          </cell>
          <cell r="N26">
            <v>5</v>
          </cell>
        </row>
        <row r="27">
          <cell r="F27">
            <v>5</v>
          </cell>
          <cell r="G27">
            <v>30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</v>
          </cell>
          <cell r="M27">
            <v>10</v>
          </cell>
          <cell r="N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10</v>
          </cell>
          <cell r="L28">
            <v>0</v>
          </cell>
          <cell r="M28">
            <v>0</v>
          </cell>
          <cell r="N28">
            <v>40</v>
          </cell>
        </row>
        <row r="29">
          <cell r="F29">
            <v>50</v>
          </cell>
          <cell r="G29">
            <v>20</v>
          </cell>
          <cell r="H29">
            <v>10</v>
          </cell>
          <cell r="I29">
            <v>10</v>
          </cell>
          <cell r="J29">
            <v>5</v>
          </cell>
          <cell r="K29">
            <v>80</v>
          </cell>
          <cell r="L29">
            <v>10</v>
          </cell>
          <cell r="M29">
            <v>10</v>
          </cell>
          <cell r="N29">
            <v>40</v>
          </cell>
        </row>
        <row r="30">
          <cell r="F30">
            <v>25</v>
          </cell>
          <cell r="G30">
            <v>10</v>
          </cell>
          <cell r="H30">
            <v>20</v>
          </cell>
          <cell r="I30">
            <v>5</v>
          </cell>
          <cell r="J30">
            <v>5</v>
          </cell>
          <cell r="K30">
            <v>20</v>
          </cell>
          <cell r="L30">
            <v>90</v>
          </cell>
          <cell r="M30">
            <v>5</v>
          </cell>
          <cell r="N30">
            <v>60</v>
          </cell>
        </row>
        <row r="31">
          <cell r="F31">
            <v>35</v>
          </cell>
          <cell r="G31">
            <v>5</v>
          </cell>
          <cell r="H31">
            <v>35</v>
          </cell>
          <cell r="I31">
            <v>0</v>
          </cell>
          <cell r="J31">
            <v>0</v>
          </cell>
          <cell r="K31">
            <v>20</v>
          </cell>
          <cell r="L31">
            <v>0</v>
          </cell>
          <cell r="M31">
            <v>0</v>
          </cell>
          <cell r="N31">
            <v>35</v>
          </cell>
        </row>
        <row r="32">
          <cell r="F32">
            <v>25</v>
          </cell>
          <cell r="G32">
            <v>5</v>
          </cell>
          <cell r="H32">
            <v>50</v>
          </cell>
          <cell r="I32">
            <v>0</v>
          </cell>
          <cell r="J32">
            <v>0</v>
          </cell>
          <cell r="K32">
            <v>5</v>
          </cell>
          <cell r="L32">
            <v>5</v>
          </cell>
          <cell r="M32">
            <v>0</v>
          </cell>
          <cell r="N32">
            <v>25</v>
          </cell>
        </row>
        <row r="33">
          <cell r="F33">
            <v>5</v>
          </cell>
          <cell r="G33">
            <v>2</v>
          </cell>
          <cell r="H33">
            <v>2</v>
          </cell>
          <cell r="I33">
            <v>0</v>
          </cell>
          <cell r="J33">
            <v>0</v>
          </cell>
          <cell r="K33">
            <v>5</v>
          </cell>
          <cell r="L33">
            <v>5</v>
          </cell>
          <cell r="M33">
            <v>0</v>
          </cell>
          <cell r="N33">
            <v>25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80</v>
          </cell>
          <cell r="J34">
            <v>0</v>
          </cell>
          <cell r="K34">
            <v>90</v>
          </cell>
          <cell r="L34">
            <v>0</v>
          </cell>
          <cell r="M34">
            <v>5</v>
          </cell>
          <cell r="N34">
            <v>20</v>
          </cell>
        </row>
        <row r="35">
          <cell r="F35">
            <v>25</v>
          </cell>
          <cell r="G35">
            <v>5</v>
          </cell>
          <cell r="H35">
            <v>0</v>
          </cell>
          <cell r="I35">
            <v>0</v>
          </cell>
          <cell r="J35">
            <v>0</v>
          </cell>
          <cell r="K35">
            <v>25</v>
          </cell>
          <cell r="L35">
            <v>5</v>
          </cell>
          <cell r="M35">
            <v>0</v>
          </cell>
          <cell r="N35">
            <v>5</v>
          </cell>
        </row>
        <row r="36">
          <cell r="F36">
            <v>30</v>
          </cell>
          <cell r="G36">
            <v>5</v>
          </cell>
          <cell r="H36">
            <v>0</v>
          </cell>
          <cell r="I36">
            <v>0</v>
          </cell>
          <cell r="J36">
            <v>0</v>
          </cell>
          <cell r="K36">
            <v>90</v>
          </cell>
          <cell r="L36">
            <v>5</v>
          </cell>
          <cell r="M36">
            <v>0</v>
          </cell>
          <cell r="N36">
            <v>20</v>
          </cell>
        </row>
        <row r="37">
          <cell r="F37">
            <v>5</v>
          </cell>
          <cell r="G37">
            <v>5</v>
          </cell>
          <cell r="H37">
            <v>0</v>
          </cell>
          <cell r="I37">
            <v>0</v>
          </cell>
          <cell r="J37">
            <v>0</v>
          </cell>
          <cell r="K37">
            <v>80</v>
          </cell>
          <cell r="L37">
            <v>5</v>
          </cell>
          <cell r="M37">
            <v>0</v>
          </cell>
          <cell r="N37">
            <v>5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5</v>
          </cell>
          <cell r="J38">
            <v>0</v>
          </cell>
          <cell r="K38">
            <v>75</v>
          </cell>
          <cell r="L38">
            <v>0</v>
          </cell>
          <cell r="M38">
            <v>0</v>
          </cell>
          <cell r="N38">
            <v>10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</v>
          </cell>
          <cell r="L39">
            <v>0</v>
          </cell>
          <cell r="M39">
            <v>0</v>
          </cell>
          <cell r="N39">
            <v>10</v>
          </cell>
        </row>
        <row r="40"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70</v>
          </cell>
          <cell r="L40">
            <v>80</v>
          </cell>
          <cell r="M40">
            <v>0</v>
          </cell>
          <cell r="N40">
            <v>10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80</v>
          </cell>
          <cell r="M41">
            <v>0</v>
          </cell>
          <cell r="N41">
            <v>0</v>
          </cell>
        </row>
        <row r="42">
          <cell r="F42">
            <v>20</v>
          </cell>
          <cell r="G42">
            <v>5</v>
          </cell>
          <cell r="H42">
            <v>50</v>
          </cell>
          <cell r="I42">
            <v>10</v>
          </cell>
          <cell r="J42">
            <v>10</v>
          </cell>
          <cell r="K42">
            <v>70</v>
          </cell>
          <cell r="L42">
            <v>90</v>
          </cell>
          <cell r="M42">
            <v>0</v>
          </cell>
          <cell r="N42">
            <v>70</v>
          </cell>
        </row>
        <row r="43">
          <cell r="F43">
            <v>2</v>
          </cell>
          <cell r="G43">
            <v>2</v>
          </cell>
          <cell r="H43">
            <v>2</v>
          </cell>
          <cell r="I43">
            <v>0</v>
          </cell>
          <cell r="J43">
            <v>98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98</v>
          </cell>
          <cell r="N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10</v>
          </cell>
          <cell r="J45">
            <v>0</v>
          </cell>
          <cell r="K45">
            <v>25</v>
          </cell>
          <cell r="L45">
            <v>20</v>
          </cell>
          <cell r="M45">
            <v>95</v>
          </cell>
          <cell r="N45">
            <v>5</v>
          </cell>
        </row>
        <row r="46">
          <cell r="F46">
            <v>0</v>
          </cell>
          <cell r="G46">
            <v>0</v>
          </cell>
          <cell r="H46">
            <v>20</v>
          </cell>
          <cell r="I46">
            <v>0</v>
          </cell>
          <cell r="J46">
            <v>0</v>
          </cell>
          <cell r="K46">
            <v>0</v>
          </cell>
          <cell r="L46">
            <v>20</v>
          </cell>
          <cell r="M46">
            <v>5</v>
          </cell>
          <cell r="N46">
            <v>0</v>
          </cell>
        </row>
        <row r="47">
          <cell r="F47">
            <v>20</v>
          </cell>
          <cell r="G47">
            <v>10</v>
          </cell>
          <cell r="H47">
            <v>50</v>
          </cell>
          <cell r="I47">
            <v>50</v>
          </cell>
          <cell r="J47">
            <v>5</v>
          </cell>
          <cell r="K47">
            <v>95</v>
          </cell>
          <cell r="L47">
            <v>85</v>
          </cell>
          <cell r="M47">
            <v>5</v>
          </cell>
          <cell r="N47">
            <v>40</v>
          </cell>
        </row>
        <row r="48">
          <cell r="F48">
            <v>25</v>
          </cell>
          <cell r="G48">
            <v>10</v>
          </cell>
          <cell r="H48">
            <v>5</v>
          </cell>
          <cell r="I48">
            <v>0</v>
          </cell>
          <cell r="J48">
            <v>0</v>
          </cell>
          <cell r="K48">
            <v>10</v>
          </cell>
          <cell r="L48">
            <v>0</v>
          </cell>
          <cell r="M48">
            <v>0</v>
          </cell>
          <cell r="N48">
            <v>10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40</v>
          </cell>
          <cell r="J49">
            <v>0</v>
          </cell>
          <cell r="K49">
            <v>5</v>
          </cell>
          <cell r="L49">
            <v>0</v>
          </cell>
          <cell r="M49">
            <v>0</v>
          </cell>
          <cell r="N49">
            <v>0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10</v>
          </cell>
        </row>
        <row r="51">
          <cell r="F51">
            <v>2</v>
          </cell>
          <cell r="G51">
            <v>0</v>
          </cell>
          <cell r="H51">
            <v>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F52">
            <v>10</v>
          </cell>
          <cell r="G52">
            <v>2</v>
          </cell>
          <cell r="H52">
            <v>0</v>
          </cell>
          <cell r="I52">
            <v>5</v>
          </cell>
          <cell r="J52">
            <v>0</v>
          </cell>
          <cell r="K52">
            <v>0</v>
          </cell>
          <cell r="L52">
            <v>20</v>
          </cell>
          <cell r="M52">
            <v>0</v>
          </cell>
          <cell r="N52">
            <v>20</v>
          </cell>
        </row>
        <row r="53">
          <cell r="F53">
            <v>3</v>
          </cell>
          <cell r="G53">
            <v>3</v>
          </cell>
          <cell r="H53">
            <v>3</v>
          </cell>
          <cell r="I53">
            <v>3</v>
          </cell>
          <cell r="J53">
            <v>3</v>
          </cell>
          <cell r="K53">
            <v>3</v>
          </cell>
          <cell r="L53">
            <v>3</v>
          </cell>
          <cell r="M53">
            <v>3</v>
          </cell>
          <cell r="N53">
            <v>50</v>
          </cell>
        </row>
        <row r="54">
          <cell r="F54">
            <v>10</v>
          </cell>
          <cell r="G54">
            <v>10</v>
          </cell>
          <cell r="H54">
            <v>50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0</v>
          </cell>
          <cell r="N54">
            <v>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Weakness old"/>
      <sheetName val="DDX full"/>
      <sheetName val="DDX 6"/>
      <sheetName val="Bayes"/>
      <sheetName val="Discrim 6"/>
      <sheetName val="Case correl"/>
      <sheetName val="multi Case correl"/>
      <sheetName val="DX correl full"/>
    </sheetNames>
    <sheetDataSet>
      <sheetData sheetId="0" refreshError="1"/>
      <sheetData sheetId="1" refreshError="1"/>
      <sheetData sheetId="2" refreshError="1"/>
      <sheetData sheetId="3">
        <row r="6">
          <cell r="F6">
            <v>97</v>
          </cell>
        </row>
        <row r="54">
          <cell r="F54">
            <v>10</v>
          </cell>
          <cell r="G54">
            <v>10</v>
          </cell>
          <cell r="H54">
            <v>50</v>
          </cell>
          <cell r="I54">
            <v>5</v>
          </cell>
          <cell r="J54">
            <v>5</v>
          </cell>
          <cell r="K54">
            <v>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8" workbookViewId="0">
      <pane ySplit="3060" topLeftCell="A47" activePane="bottomLeft"/>
      <selection activeCell="A13" sqref="A13"/>
      <selection pane="bottomLeft" activeCell="A51" sqref="A51:J56"/>
    </sheetView>
    <sheetView tabSelected="1" topLeftCell="A40" workbookViewId="1">
      <selection activeCell="L51" sqref="L51"/>
    </sheetView>
  </sheetViews>
  <sheetFormatPr defaultRowHeight="15" x14ac:dyDescent="0.25"/>
  <sheetData>
    <row r="1" spans="1:10" x14ac:dyDescent="0.25">
      <c r="A1" t="s">
        <v>0</v>
      </c>
    </row>
    <row r="3" spans="1:10" x14ac:dyDescent="0.25">
      <c r="A3" t="s">
        <v>1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B7" t="s">
        <v>24</v>
      </c>
      <c r="G7" t="s">
        <v>25</v>
      </c>
    </row>
    <row r="8" spans="1:10" x14ac:dyDescent="0.25">
      <c r="B8" t="s">
        <v>4</v>
      </c>
      <c r="C8" t="s">
        <v>5</v>
      </c>
      <c r="D8" t="s">
        <v>6</v>
      </c>
      <c r="E8" t="s">
        <v>7</v>
      </c>
      <c r="G8" t="s">
        <v>8</v>
      </c>
      <c r="H8" t="s">
        <v>5</v>
      </c>
      <c r="I8" t="s">
        <v>6</v>
      </c>
      <c r="J8" t="s">
        <v>9</v>
      </c>
    </row>
    <row r="9" spans="1:10" x14ac:dyDescent="0.25">
      <c r="B9" t="s">
        <v>10</v>
      </c>
      <c r="C9" s="1">
        <v>0.2</v>
      </c>
      <c r="D9" s="2">
        <v>0.1</v>
      </c>
      <c r="E9">
        <f>SUM(C9:D9)</f>
        <v>0.30000000000000004</v>
      </c>
      <c r="G9" t="s">
        <v>11</v>
      </c>
      <c r="H9" s="1">
        <v>0.2</v>
      </c>
      <c r="I9" s="2">
        <v>0</v>
      </c>
      <c r="J9">
        <f>SUM(H9:I9)</f>
        <v>0.2</v>
      </c>
    </row>
    <row r="10" spans="1:10" x14ac:dyDescent="0.25">
      <c r="B10" t="s">
        <v>12</v>
      </c>
      <c r="C10" s="1">
        <v>0.3</v>
      </c>
      <c r="D10" s="2">
        <v>0</v>
      </c>
      <c r="E10">
        <f>SUM(C10:D10)</f>
        <v>0.3</v>
      </c>
      <c r="G10" t="s">
        <v>13</v>
      </c>
      <c r="H10" s="1">
        <v>0</v>
      </c>
      <c r="I10" s="2">
        <v>0.1</v>
      </c>
      <c r="J10">
        <f t="shared" ref="J10:J15" si="0">SUM(H10:I10)</f>
        <v>0.1</v>
      </c>
    </row>
    <row r="11" spans="1:10" x14ac:dyDescent="0.25">
      <c r="B11" t="s">
        <v>14</v>
      </c>
      <c r="C11" s="3">
        <v>0.1</v>
      </c>
      <c r="D11" s="4">
        <v>0.3</v>
      </c>
      <c r="E11">
        <f>SUM(C11:D11)</f>
        <v>0.4</v>
      </c>
      <c r="G11" t="s">
        <v>15</v>
      </c>
      <c r="H11" s="1">
        <v>0.3</v>
      </c>
      <c r="I11" s="2">
        <v>0</v>
      </c>
      <c r="J11">
        <f t="shared" si="0"/>
        <v>0.3</v>
      </c>
    </row>
    <row r="12" spans="1:10" x14ac:dyDescent="0.25">
      <c r="B12" t="s">
        <v>16</v>
      </c>
      <c r="C12">
        <f>SUM(C9:C11)</f>
        <v>0.6</v>
      </c>
      <c r="D12">
        <f>SUM(D9:D11)</f>
        <v>0.4</v>
      </c>
      <c r="E12">
        <f>SUM(E9:E11)</f>
        <v>1</v>
      </c>
      <c r="G12" t="s">
        <v>17</v>
      </c>
      <c r="H12" s="1">
        <v>0</v>
      </c>
      <c r="I12" s="2">
        <v>0</v>
      </c>
      <c r="J12">
        <f t="shared" si="0"/>
        <v>0</v>
      </c>
    </row>
    <row r="13" spans="1:10" x14ac:dyDescent="0.25">
      <c r="G13" t="s">
        <v>18</v>
      </c>
      <c r="H13" s="1">
        <v>0.1</v>
      </c>
      <c r="I13" s="2">
        <v>0</v>
      </c>
      <c r="J13">
        <f t="shared" si="0"/>
        <v>0.1</v>
      </c>
    </row>
    <row r="14" spans="1:10" x14ac:dyDescent="0.25">
      <c r="G14" t="s">
        <v>19</v>
      </c>
      <c r="H14" s="3">
        <v>0</v>
      </c>
      <c r="I14" s="4">
        <v>0.3</v>
      </c>
      <c r="J14">
        <f t="shared" si="0"/>
        <v>0.3</v>
      </c>
    </row>
    <row r="15" spans="1:10" x14ac:dyDescent="0.25">
      <c r="B15" t="s">
        <v>20</v>
      </c>
      <c r="G15" t="s">
        <v>7</v>
      </c>
      <c r="H15">
        <f>SUM(H9:H14)</f>
        <v>0.6</v>
      </c>
      <c r="I15">
        <f>SUM(I9:I14)</f>
        <v>0.4</v>
      </c>
      <c r="J15">
        <f t="shared" si="0"/>
        <v>1</v>
      </c>
    </row>
    <row r="16" spans="1:10" x14ac:dyDescent="0.25">
      <c r="C16" t="s">
        <v>5</v>
      </c>
      <c r="D16" t="s">
        <v>6</v>
      </c>
      <c r="E16" t="s">
        <v>7</v>
      </c>
    </row>
    <row r="17" spans="1:8" x14ac:dyDescent="0.25">
      <c r="B17" t="s">
        <v>21</v>
      </c>
      <c r="C17" s="1">
        <f>H9+H11+H13</f>
        <v>0.6</v>
      </c>
      <c r="D17" s="1">
        <f>I9+I11+I13</f>
        <v>0</v>
      </c>
      <c r="E17">
        <f>SUM(C17:D17)</f>
        <v>0.6</v>
      </c>
      <c r="G17" t="s">
        <v>23</v>
      </c>
    </row>
    <row r="18" spans="1:8" x14ac:dyDescent="0.25">
      <c r="B18" t="s">
        <v>22</v>
      </c>
      <c r="C18" s="1">
        <f>H10+H12+H14</f>
        <v>0</v>
      </c>
      <c r="D18" s="1">
        <f>I10+I12+I14</f>
        <v>0.4</v>
      </c>
      <c r="E18">
        <f>SUM(C18:D18)</f>
        <v>0.4</v>
      </c>
      <c r="G18" t="s">
        <v>26</v>
      </c>
    </row>
    <row r="19" spans="1:8" x14ac:dyDescent="0.25">
      <c r="B19" t="s">
        <v>7</v>
      </c>
      <c r="C19">
        <f>C17+C18</f>
        <v>0.6</v>
      </c>
      <c r="D19">
        <f>D17+D18</f>
        <v>0.4</v>
      </c>
      <c r="E19">
        <f>SUM(C19:D19)</f>
        <v>1</v>
      </c>
      <c r="G19" t="s">
        <v>27</v>
      </c>
    </row>
    <row r="21" spans="1:8" x14ac:dyDescent="0.25">
      <c r="A21" t="s">
        <v>29</v>
      </c>
    </row>
    <row r="22" spans="1:8" x14ac:dyDescent="0.25">
      <c r="C22" t="s">
        <v>5</v>
      </c>
      <c r="D22" t="s">
        <v>6</v>
      </c>
      <c r="E22" t="s">
        <v>9</v>
      </c>
    </row>
    <row r="23" spans="1:8" x14ac:dyDescent="0.25">
      <c r="C23">
        <f>C12</f>
        <v>0.6</v>
      </c>
      <c r="D23">
        <f>D12</f>
        <v>0.4</v>
      </c>
      <c r="E23">
        <f>C23+D23</f>
        <v>1</v>
      </c>
    </row>
    <row r="24" spans="1:8" x14ac:dyDescent="0.25">
      <c r="A24" t="s">
        <v>28</v>
      </c>
      <c r="C24">
        <f>C23*-LOG(C23,2)</f>
        <v>0.44217935649972373</v>
      </c>
      <c r="D24">
        <f>D23*-LOG(D23,2)</f>
        <v>0.52877123795494485</v>
      </c>
      <c r="E24">
        <f>C24+D24</f>
        <v>0.97095059445466858</v>
      </c>
    </row>
    <row r="26" spans="1:8" x14ac:dyDescent="0.25">
      <c r="A26" t="s">
        <v>30</v>
      </c>
    </row>
    <row r="27" spans="1:8" x14ac:dyDescent="0.25">
      <c r="C27" t="s">
        <v>10</v>
      </c>
      <c r="D27" t="s">
        <v>12</v>
      </c>
      <c r="E27" t="s">
        <v>14</v>
      </c>
      <c r="F27" t="s">
        <v>9</v>
      </c>
    </row>
    <row r="28" spans="1:8" x14ac:dyDescent="0.25">
      <c r="C28">
        <f>E9</f>
        <v>0.30000000000000004</v>
      </c>
      <c r="D28">
        <f>E10</f>
        <v>0.3</v>
      </c>
      <c r="E28">
        <f>E11</f>
        <v>0.4</v>
      </c>
      <c r="F28">
        <f>SUM(C28:E28)</f>
        <v>1</v>
      </c>
    </row>
    <row r="29" spans="1:8" x14ac:dyDescent="0.25">
      <c r="A29" t="s">
        <v>31</v>
      </c>
      <c r="C29">
        <f t="shared" ref="C29:E29" si="1">C28*-LOG(C28,2)</f>
        <v>0.52108967824986185</v>
      </c>
      <c r="D29">
        <f t="shared" si="1"/>
        <v>0.52108967824986185</v>
      </c>
      <c r="E29">
        <f t="shared" si="1"/>
        <v>0.52877123795494485</v>
      </c>
      <c r="F29">
        <f>SUM(C29:E29)</f>
        <v>1.5709505944546684</v>
      </c>
    </row>
    <row r="32" spans="1:8" x14ac:dyDescent="0.25">
      <c r="A32" t="s">
        <v>32</v>
      </c>
      <c r="H32" t="s">
        <v>33</v>
      </c>
    </row>
    <row r="34" spans="1:11" x14ac:dyDescent="0.25">
      <c r="B34" t="s">
        <v>11</v>
      </c>
      <c r="C34" t="s">
        <v>13</v>
      </c>
      <c r="E34" t="s">
        <v>15</v>
      </c>
      <c r="F34" t="s">
        <v>17</v>
      </c>
      <c r="H34" t="s">
        <v>18</v>
      </c>
      <c r="I34" t="s">
        <v>19</v>
      </c>
      <c r="K34" t="s">
        <v>9</v>
      </c>
    </row>
    <row r="35" spans="1:11" x14ac:dyDescent="0.25">
      <c r="B35">
        <f>J9</f>
        <v>0.2</v>
      </c>
      <c r="C35">
        <f>J10</f>
        <v>0.1</v>
      </c>
      <c r="E35">
        <f>J11</f>
        <v>0.3</v>
      </c>
      <c r="F35">
        <f>J12</f>
        <v>0</v>
      </c>
      <c r="H35">
        <f>J13</f>
        <v>0.1</v>
      </c>
      <c r="I35">
        <f>J14</f>
        <v>0.3</v>
      </c>
    </row>
    <row r="36" spans="1:11" x14ac:dyDescent="0.25">
      <c r="B36">
        <f>B35/(B35+C35)</f>
        <v>0.66666666666666663</v>
      </c>
      <c r="C36">
        <f>C35/(B35+C35)</f>
        <v>0.33333333333333331</v>
      </c>
      <c r="E36">
        <f>E35/(E35+F35)</f>
        <v>1</v>
      </c>
      <c r="F36">
        <f>F35/(E35+F35)</f>
        <v>0</v>
      </c>
      <c r="H36">
        <f>H35/(H35+I35)</f>
        <v>0.25</v>
      </c>
      <c r="I36">
        <f>I35/(H35+I35)</f>
        <v>0.74999999999999989</v>
      </c>
    </row>
    <row r="37" spans="1:11" x14ac:dyDescent="0.25">
      <c r="B37">
        <f>B36*-LOG(B36+0.00000001,2)</f>
        <v>0.38997498605382047</v>
      </c>
      <c r="C37">
        <f>C36*-LOG(C36+0.00000001,2)</f>
        <v>0.52832081914676854</v>
      </c>
      <c r="E37" s="6">
        <f>E36*-LOG(E36+0.00000000001,2)</f>
        <v>-1.4426951602508727E-11</v>
      </c>
      <c r="F37" s="6">
        <f t="shared" ref="F37" si="2">F36*-LOG(F36+0.00000001,2)</f>
        <v>0</v>
      </c>
      <c r="H37">
        <f t="shared" ref="H37:I37" si="3">H36*-LOG(H36+0.00000001,2)</f>
        <v>0.49999998557304992</v>
      </c>
      <c r="I37">
        <f t="shared" si="3"/>
        <v>0.31127811003218259</v>
      </c>
    </row>
    <row r="38" spans="1:11" x14ac:dyDescent="0.25">
      <c r="A38" t="s">
        <v>35</v>
      </c>
      <c r="E38" s="5"/>
    </row>
    <row r="39" spans="1:11" x14ac:dyDescent="0.25">
      <c r="B39">
        <f>B37+C37</f>
        <v>0.91829580520058895</v>
      </c>
      <c r="E39" s="6">
        <f>E37+F37</f>
        <v>-1.4426951602508727E-11</v>
      </c>
      <c r="H39">
        <f>H37+I37</f>
        <v>0.81127809560523256</v>
      </c>
    </row>
    <row r="40" spans="1:11" x14ac:dyDescent="0.25">
      <c r="A40" t="s">
        <v>38</v>
      </c>
    </row>
    <row r="41" spans="1:11" x14ac:dyDescent="0.25">
      <c r="B41">
        <f>B39*C28</f>
        <v>0.27548874156017672</v>
      </c>
      <c r="E41" s="7">
        <f>E39*D28</f>
        <v>-4.3280854807526181E-12</v>
      </c>
      <c r="H41">
        <f>H39*E28</f>
        <v>0.32451123824209305</v>
      </c>
      <c r="K41">
        <f>SUM(B41:H41)</f>
        <v>0.59999997979794162</v>
      </c>
    </row>
    <row r="42" spans="1:11" x14ac:dyDescent="0.25">
      <c r="A42" t="s">
        <v>34</v>
      </c>
    </row>
    <row r="44" spans="1:11" x14ac:dyDescent="0.25">
      <c r="D44" t="s">
        <v>36</v>
      </c>
      <c r="E44">
        <f>E24</f>
        <v>0.97095059445466858</v>
      </c>
    </row>
    <row r="45" spans="1:11" x14ac:dyDescent="0.25">
      <c r="D45" t="s">
        <v>37</v>
      </c>
      <c r="E45">
        <f>K41</f>
        <v>0.59999997979794162</v>
      </c>
    </row>
    <row r="46" spans="1:11" x14ac:dyDescent="0.25">
      <c r="D46" t="s">
        <v>39</v>
      </c>
      <c r="E46">
        <f>E44-E45</f>
        <v>0.37095061465672696</v>
      </c>
    </row>
    <row r="48" spans="1:11" x14ac:dyDescent="0.25">
      <c r="A48" t="s">
        <v>42</v>
      </c>
      <c r="F48" t="s">
        <v>43</v>
      </c>
    </row>
    <row r="49" spans="1:8" x14ac:dyDescent="0.25">
      <c r="A49" t="s">
        <v>44</v>
      </c>
    </row>
    <row r="51" spans="1:8" x14ac:dyDescent="0.25">
      <c r="A51" t="s">
        <v>40</v>
      </c>
    </row>
    <row r="52" spans="1:8" x14ac:dyDescent="0.25">
      <c r="B52" t="s">
        <v>41</v>
      </c>
      <c r="H52">
        <f>E24</f>
        <v>0.97095059445466858</v>
      </c>
    </row>
    <row r="53" spans="1:8" x14ac:dyDescent="0.25">
      <c r="B53" t="s">
        <v>45</v>
      </c>
    </row>
    <row r="54" spans="1:8" x14ac:dyDescent="0.25">
      <c r="B54" t="s">
        <v>46</v>
      </c>
    </row>
    <row r="55" spans="1:8" x14ac:dyDescent="0.25">
      <c r="B55" t="s">
        <v>47</v>
      </c>
    </row>
    <row r="56" spans="1:8" x14ac:dyDescent="0.25">
      <c r="B56" t="s">
        <v>48</v>
      </c>
    </row>
    <row r="57" spans="1:8" x14ac:dyDescent="0.25">
      <c r="H57">
        <f>K41</f>
        <v>0.59999997979794162</v>
      </c>
    </row>
    <row r="58" spans="1:8" x14ac:dyDescent="0.25">
      <c r="B58" t="s">
        <v>177</v>
      </c>
      <c r="H58">
        <f>H52-H57</f>
        <v>0.37095061465672696</v>
      </c>
    </row>
    <row r="59" spans="1:8" x14ac:dyDescent="0.25">
      <c r="B59" s="32" t="s">
        <v>178</v>
      </c>
      <c r="C59" s="32"/>
      <c r="D59" s="32"/>
      <c r="E59" s="32"/>
      <c r="F59" s="32"/>
      <c r="G59" s="32"/>
      <c r="H59" s="32">
        <f>(H52-H57)/H52</f>
        <v>0.38204890833304472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7"/>
  <sheetViews>
    <sheetView topLeftCell="A31" workbookViewId="0">
      <pane xSplit="32805" topLeftCell="AT1"/>
      <selection activeCell="J55" sqref="J55"/>
      <selection pane="topRight" activeCell="AX9" sqref="AX9"/>
    </sheetView>
    <sheetView workbookViewId="1"/>
  </sheetViews>
  <sheetFormatPr defaultColWidth="8.85546875" defaultRowHeight="12.75" x14ac:dyDescent="0.2"/>
  <cols>
    <col min="1" max="1" width="8.85546875" style="8"/>
    <col min="2" max="2" width="15.42578125" style="8" customWidth="1"/>
    <col min="3" max="3" width="15.7109375" style="8" customWidth="1"/>
    <col min="4" max="4" width="12.140625" style="8" customWidth="1"/>
    <col min="5" max="5" width="31.28515625" style="8" customWidth="1"/>
    <col min="6" max="6" width="12.7109375" style="8" bestFit="1" customWidth="1"/>
    <col min="7" max="16384" width="8.85546875" style="8"/>
  </cols>
  <sheetData>
    <row r="1" spans="2:68" x14ac:dyDescent="0.2">
      <c r="R1" s="8" t="s">
        <v>176</v>
      </c>
    </row>
    <row r="2" spans="2:68" ht="15" x14ac:dyDescent="0.25">
      <c r="P2" s="8" t="s">
        <v>174</v>
      </c>
      <c r="AE2" t="s">
        <v>175</v>
      </c>
      <c r="AF2"/>
      <c r="AG2"/>
      <c r="AH2"/>
      <c r="AI2"/>
      <c r="AJ2"/>
      <c r="AK2"/>
      <c r="AL2"/>
      <c r="AM2"/>
      <c r="AR2" s="33"/>
      <c r="AS2" s="33"/>
    </row>
    <row r="3" spans="2:68" x14ac:dyDescent="0.2">
      <c r="AP3" s="8" t="s">
        <v>144</v>
      </c>
      <c r="AS3" s="33"/>
      <c r="AU3" s="33" t="s">
        <v>181</v>
      </c>
      <c r="AV3" s="33" t="s">
        <v>182</v>
      </c>
    </row>
    <row r="4" spans="2:68" ht="31.5" x14ac:dyDescent="0.25">
      <c r="B4" s="22" t="s">
        <v>139</v>
      </c>
      <c r="C4" s="22"/>
      <c r="D4" s="22"/>
      <c r="E4" s="21" t="s">
        <v>137</v>
      </c>
      <c r="F4" s="21" t="s">
        <v>136</v>
      </c>
      <c r="G4" s="21" t="s">
        <v>135</v>
      </c>
      <c r="H4" s="21" t="s">
        <v>138</v>
      </c>
      <c r="I4" s="21" t="s">
        <v>134</v>
      </c>
      <c r="J4" s="21" t="s">
        <v>145</v>
      </c>
      <c r="K4" s="21" t="s">
        <v>146</v>
      </c>
      <c r="L4" s="21" t="s">
        <v>133</v>
      </c>
      <c r="M4" s="21" t="s">
        <v>147</v>
      </c>
      <c r="N4" s="21" t="s">
        <v>132</v>
      </c>
      <c r="P4" s="24" t="s">
        <v>137</v>
      </c>
      <c r="R4" s="21" t="s">
        <v>136</v>
      </c>
      <c r="S4" s="21" t="s">
        <v>135</v>
      </c>
      <c r="T4" s="21" t="s">
        <v>138</v>
      </c>
      <c r="U4" s="21" t="s">
        <v>134</v>
      </c>
      <c r="V4" s="21" t="s">
        <v>145</v>
      </c>
      <c r="W4" s="21" t="s">
        <v>146</v>
      </c>
      <c r="X4" s="21" t="s">
        <v>133</v>
      </c>
      <c r="Y4" s="21" t="s">
        <v>147</v>
      </c>
      <c r="Z4" s="21" t="s">
        <v>132</v>
      </c>
      <c r="AA4" s="8" t="s">
        <v>131</v>
      </c>
      <c r="AB4"/>
      <c r="AC4" s="24" t="s">
        <v>137</v>
      </c>
      <c r="AE4" s="21" t="s">
        <v>136</v>
      </c>
      <c r="AF4" s="21" t="s">
        <v>135</v>
      </c>
      <c r="AG4" s="21" t="s">
        <v>138</v>
      </c>
      <c r="AH4" s="21" t="s">
        <v>134</v>
      </c>
      <c r="AI4" s="21" t="s">
        <v>145</v>
      </c>
      <c r="AJ4" s="21" t="s">
        <v>146</v>
      </c>
      <c r="AK4" s="21" t="s">
        <v>133</v>
      </c>
      <c r="AL4" s="21" t="s">
        <v>147</v>
      </c>
      <c r="AM4" s="21" t="s">
        <v>132</v>
      </c>
      <c r="AN4" s="8" t="s">
        <v>131</v>
      </c>
      <c r="AP4" s="8" t="s">
        <v>28</v>
      </c>
      <c r="AQ4" s="33" t="s">
        <v>179</v>
      </c>
      <c r="AR4" s="8" t="s">
        <v>171</v>
      </c>
      <c r="AS4" s="33" t="s">
        <v>180</v>
      </c>
      <c r="AT4" s="8" t="s">
        <v>172</v>
      </c>
      <c r="AU4" s="33" t="s">
        <v>184</v>
      </c>
      <c r="AV4" s="36" t="s">
        <v>185</v>
      </c>
      <c r="AW4"/>
      <c r="AX4"/>
      <c r="AY4"/>
      <c r="AZ4"/>
      <c r="BA4"/>
      <c r="BB4"/>
      <c r="BC4"/>
      <c r="BD4"/>
      <c r="BE4"/>
    </row>
    <row r="5" spans="2:68" ht="15.75" x14ac:dyDescent="0.25">
      <c r="B5" s="22"/>
      <c r="C5" s="22"/>
      <c r="D5" s="22"/>
      <c r="E5" s="21" t="s">
        <v>115</v>
      </c>
      <c r="F5" s="20">
        <v>0.05</v>
      </c>
      <c r="G5" s="20">
        <v>0.2</v>
      </c>
      <c r="H5" s="20">
        <v>0.1</v>
      </c>
      <c r="I5" s="20">
        <v>0.15</v>
      </c>
      <c r="J5" s="20">
        <v>0.05</v>
      </c>
      <c r="K5" s="20">
        <v>0.1</v>
      </c>
      <c r="L5" s="20">
        <v>0.15</v>
      </c>
      <c r="M5" s="20">
        <v>0.15</v>
      </c>
      <c r="N5" s="20">
        <v>0.05</v>
      </c>
      <c r="P5" s="8" t="s">
        <v>114</v>
      </c>
      <c r="Q5" s="19" t="s">
        <v>36</v>
      </c>
      <c r="R5" s="27">
        <f t="shared" ref="R5:Z5" si="0">F5</f>
        <v>0.05</v>
      </c>
      <c r="S5" s="27">
        <f t="shared" si="0"/>
        <v>0.2</v>
      </c>
      <c r="T5" s="27">
        <f t="shared" si="0"/>
        <v>0.1</v>
      </c>
      <c r="U5" s="27">
        <f t="shared" si="0"/>
        <v>0.15</v>
      </c>
      <c r="V5" s="27">
        <f t="shared" si="0"/>
        <v>0.05</v>
      </c>
      <c r="W5" s="27">
        <f t="shared" si="0"/>
        <v>0.1</v>
      </c>
      <c r="X5" s="27">
        <f t="shared" si="0"/>
        <v>0.15</v>
      </c>
      <c r="Y5" s="27">
        <f t="shared" si="0"/>
        <v>0.15</v>
      </c>
      <c r="Z5" s="27">
        <f t="shared" si="0"/>
        <v>0.05</v>
      </c>
      <c r="AA5" s="10">
        <f t="shared" ref="AA5:AA54" si="1">SUM(R5:Z5)</f>
        <v>1</v>
      </c>
      <c r="AC5" s="8" t="s">
        <v>114</v>
      </c>
      <c r="AD5" s="19" t="s">
        <v>36</v>
      </c>
      <c r="AE5" s="27">
        <f>F5</f>
        <v>0.05</v>
      </c>
      <c r="AF5" s="27">
        <f t="shared" ref="AF5:AM5" si="2">G5</f>
        <v>0.2</v>
      </c>
      <c r="AG5" s="27">
        <f t="shared" si="2"/>
        <v>0.1</v>
      </c>
      <c r="AH5" s="27">
        <f t="shared" si="2"/>
        <v>0.15</v>
      </c>
      <c r="AI5" s="27">
        <f t="shared" si="2"/>
        <v>0.05</v>
      </c>
      <c r="AJ5" s="27">
        <f t="shared" si="2"/>
        <v>0.1</v>
      </c>
      <c r="AK5" s="27">
        <f t="shared" si="2"/>
        <v>0.15</v>
      </c>
      <c r="AL5" s="27">
        <f t="shared" si="2"/>
        <v>0.15</v>
      </c>
      <c r="AM5" s="27">
        <f t="shared" si="2"/>
        <v>0.05</v>
      </c>
      <c r="AN5" s="10">
        <f t="shared" ref="AN5:AN54" si="3">SUM(AE5:AM5)</f>
        <v>1</v>
      </c>
      <c r="AO5" s="10"/>
      <c r="AP5" s="9">
        <f>F5*-LOG(F5,2)+G5*-LOG(G5,2)+H5*-LOG(H5,2)+I5*-LOG(I5,2)+J5*-LOG(J5,2)+K5*-LOG(K5,2)+L5*-LOG(L5,2)+M5*-LOG(M5,2)+N5*-LOG(N5,2)</f>
        <v>3.0086949695628418</v>
      </c>
      <c r="AQ5" s="34" t="s">
        <v>183</v>
      </c>
      <c r="AR5" s="34" t="s">
        <v>183</v>
      </c>
      <c r="AS5" s="34" t="s">
        <v>183</v>
      </c>
      <c r="AT5" s="34" t="s">
        <v>183</v>
      </c>
      <c r="AU5" s="35" t="s">
        <v>183</v>
      </c>
      <c r="AV5" s="35" t="s">
        <v>183</v>
      </c>
      <c r="BE5"/>
      <c r="BO5"/>
      <c r="BP5"/>
    </row>
    <row r="6" spans="2:68" ht="15.75" x14ac:dyDescent="0.25">
      <c r="B6" s="14" t="s">
        <v>82</v>
      </c>
      <c r="C6" s="14" t="s">
        <v>111</v>
      </c>
      <c r="D6" s="14" t="s">
        <v>113</v>
      </c>
      <c r="E6" s="13" t="s">
        <v>112</v>
      </c>
      <c r="F6" s="12">
        <f>'[1]DDX full'!F6/100+0.0001</f>
        <v>0.97009999999999996</v>
      </c>
      <c r="G6" s="12">
        <f>'[1]DDX full'!G6/100+0.0001</f>
        <v>0.97009999999999996</v>
      </c>
      <c r="H6" s="12">
        <f>'[1]DDX full'!H6/100+0.0001</f>
        <v>0.97009999999999996</v>
      </c>
      <c r="I6" s="12">
        <f>'[1]DDX full'!I6/100+0.0001</f>
        <v>0.25009999999999999</v>
      </c>
      <c r="J6" s="12">
        <f>'[1]DDX full'!J6/100+0.0001</f>
        <v>0.50009999999999999</v>
      </c>
      <c r="K6" s="12">
        <f>'[1]DDX full'!K6/100+0.0001</f>
        <v>0.50009999999999999</v>
      </c>
      <c r="L6" s="12">
        <f>'[1]DDX full'!L6/100+0.0001</f>
        <v>0.10010000000000001</v>
      </c>
      <c r="M6" s="12">
        <f>'[1]DDX full'!M6/100+0.0001</f>
        <v>0.10010000000000001</v>
      </c>
      <c r="N6" s="12">
        <f>'[1]DDX full'!N6/100+0.0001</f>
        <v>0.80010000000000003</v>
      </c>
      <c r="P6" s="29">
        <v>0</v>
      </c>
      <c r="R6" s="11">
        <f>IF($P6=1, (R$5*F6) / ($R$5*$F6+$S$5*$G6+$T$5*$H6+$U$5*$I6+$V$5*$J6+$W$5*$K6 +$X$5*$L6+$Y$5*$M6 +$Z$5*$N6), IF($P6=0, (R$5*(1-F6)) / ($R$5*(1-$F6) + $S$5*(1-$G6) + $T$5*(1-$H6) + $U$5*(1-$I6) + $V$5*(1-$J6)+ $W$5*(1-$K6)+ $X$5*(1-$L6)+ $Y$5*(1-$M6) + $Z$5*(1-$N6)), R$5))</f>
        <v>3.1282695124503074E-3</v>
      </c>
      <c r="S6" s="11">
        <f t="shared" ref="S6:S54" si="4">IF($P6=1, (S$5*G6) / ($R$5*$F6+$S$5*$G6+$T$5*$H6+$U$5*$I6+$V$5*$J6+$W$5*$K6 +$X$5*$L6+$Y$5*$M6 +$Z$5*$N6), IF($P6=0, (S$5*(1-G6)) / ($R$5*(1-$F6) + $S$5*(1-$G6) + $T$5*(1-$H6) + $U$5*(1-$I6) + $V$5*(1-$J6)+ $W$5*(1-$K6)+ $X$5*(1-$L6)+ $Y$5*(1-$M6) + $Z$5*(1-$N6)), S$5))</f>
        <v>1.251307804980123E-2</v>
      </c>
      <c r="T6" s="11">
        <f t="shared" ref="T6:T54" si="5">IF($P6=1, (T$5*H6) / ($R$5*$F6+$S$5*$G6+$T$5*$H6+$U$5*$I6+$V$5*$J6+$W$5*$K6 +$X$5*$L6+$Y$5*$M6 +$Z$5*$N6), IF($P6=0, (T$5*(1-H6)) / ($R$5*(1-$F6) + $S$5*(1-$G6) + $T$5*(1-$H6) + $U$5*(1-$I6) + $V$5*(1-$J6)+ $W$5*(1-$K6)+ $X$5*(1-$L6)+ $Y$5*(1-$M6) + $Z$5*(1-$N6)), T$5))</f>
        <v>6.2565390249006148E-3</v>
      </c>
      <c r="U6" s="11">
        <f t="shared" ref="U6:U54" si="6">IF($P6=1, (U$5*I6) / ($R$5*$F6+$S$5*$G6+$T$5*$H6+$U$5*$I6+$V$5*$J6+$W$5*$K6 +$X$5*$L6+$Y$5*$M6 +$Z$5*$N6), IF($P6=0, (U$5*(1-I6)) / ($R$5*(1-$F6) + $S$5*(1-$G6) + $T$5*(1-$H6) + $U$5*(1-$I6) + $V$5*(1-$J6)+ $W$5*(1-$K6)+ $X$5*(1-$L6)+ $Y$5*(1-$M6) + $Z$5*(1-$N6)), U$5))</f>
        <v>0.23537350910232266</v>
      </c>
      <c r="V6" s="11">
        <f t="shared" ref="V6:V54" si="7">IF($P6=1, (V$5*J6) / ($R$5*$F6+$S$5*$G6+$T$5*$H6+$U$5*$I6+$V$5*$J6+$W$5*$K6 +$X$5*$L6+$Y$5*$M6 +$Z$5*$N6), IF($P6=0, (V$5*(1-J6)) / ($R$5*(1-$F6) + $S$5*(1-$G6) + $T$5*(1-$H6) + $U$5*(1-$I6) + $V$5*(1-$J6)+ $W$5*(1-$K6)+ $X$5*(1-$L6)+ $Y$5*(1-$M6) + $Z$5*(1-$N6)), V$5))</f>
        <v>5.2301736765013609E-2</v>
      </c>
      <c r="W6" s="11">
        <f t="shared" ref="W6:W54" si="8">IF($P6=1, (W$5*K6) / ($R$5*$F6+$S$5*$G6+$T$5*$H6+$U$5*$I6+$V$5*$J6+$W$5*$K6 +$X$5*$L6+$Y$5*$M6 +$Z$5*$N6), IF($P6=0, (W$5*(1-K6)) / ($R$5*(1-$F6) + $S$5*(1-$G6) + $T$5*(1-$H6) + $U$5*(1-$I6) + $V$5*(1-$J6)+ $W$5*(1-$K6)+ $X$5*(1-$L6)+ $Y$5*(1-$M6) + $Z$5*(1-$N6)), W$5))</f>
        <v>0.10460347353002722</v>
      </c>
      <c r="X6" s="11">
        <f t="shared" ref="X6:X54" si="9">IF($P6=1, (X$5*L6) / ($R$5*$F6+$S$5*$G6+$T$5*$H6+$U$5*$I6+$V$5*$J6+$W$5*$K6 +$X$5*$L6+$Y$5*$M6 +$Z$5*$N6), IF($P6=0, (X$5*(1-L6)) / ($R$5*(1-$F6) + $S$5*(1-$G6) + $T$5*(1-$H6) + $U$5*(1-$I6) + $V$5*(1-$J6)+ $W$5*(1-$K6)+ $X$5*(1-$L6)+ $Y$5*(1-$M6) + $Z$5*(1-$N6)), X$5))</f>
        <v>0.28245448838669179</v>
      </c>
      <c r="Y6" s="11">
        <f t="shared" ref="Y6:Y54" si="10">IF($P6=1, (Y$5*M6) / ($R$5*$F6+$S$5*$G6+$T$5*$H6+$U$5*$I6+$V$5*$J6+$W$5*$K6 +$X$5*$L6+$Y$5*$M6 +$Z$5*$N6), IF($P6=0, (Y$5*(1-M6)) / ($R$5*(1-$F6) + $S$5*(1-$G6) + $T$5*(1-$H6) + $U$5*(1-$I6) + $V$5*(1-$J6)+ $W$5*(1-$K6)+ $X$5*(1-$L6)+ $Y$5*(1-$M6) + $Z$5*(1-$N6)), Y$5))</f>
        <v>0.28245448838669179</v>
      </c>
      <c r="Z6" s="11">
        <f t="shared" ref="Z6:Z54" si="11">IF($P6=1, (Z$5*N6) / ($R$5*$F6+$S$5*$G6+$T$5*$H6+$U$5*$I6+$V$5*$J6+$W$5*$K6 +$X$5*$L6+$Y$5*$M6 +$Z$5*$N6), IF($P6=0, (Z$5*(1-N6)) / ($R$5*(1-$F6) + $S$5*(1-$G6) + $T$5*(1-$H6) + $U$5*(1-$I6) + $V$5*(1-$J6)+ $W$5*(1-$K6)+ $X$5*(1-$L6)+ $Y$5*(1-$M6) + $Z$5*(1-$N6)), Z$5))</f>
        <v>2.0914417242100854E-2</v>
      </c>
      <c r="AA6" s="10">
        <f t="shared" si="1"/>
        <v>1</v>
      </c>
      <c r="AC6" s="29">
        <v>0</v>
      </c>
      <c r="AE6" s="11">
        <f>IF($AC6=1, (AE$5*F6) / ($AE$5*$F6+$AF$5*$G6+$AG$5*$H6+$AH$5*$I6+$AI$5*$J6+$AJ$5*$K6 +$AK$5*$L6+$AL$5*$M6 +$AM$5*$N6), IF($AC6=0, (AE$5*(1-F6)) / ($AE$5*(1-$F6) + $AF$5*(1-$G6) + $AG$5*(1-$H6) + $AH$5*(1-$I6) + $AI$5*(1-$J6)+ $AJ$5*(1-$K6)+ $AK$5*(1-$L6)+ $AL$5*(1-$M6) + $AM$5*(1-$N6)), AE$5))</f>
        <v>3.1282695124503074E-3</v>
      </c>
      <c r="AF6" s="11">
        <f t="shared" ref="AF6:AM6" si="12">IF($AC6=1, (AF$5*G6) / ($AE$5*$F6+$AF$5*$G6+$AG$5*$H6+$AH$5*$I6+$AI$5*$J6+$AJ$5*$K6 +$AK$5*$L6+$AL$5*$M6 +$AM$5*$N6), IF($AC6=0, (AF$5*(1-G6)) / ($AE$5*(1-$F6) + $AF$5*(1-$G6) + $AG$5*(1-$H6) + $AH$5*(1-$I6) + $AI$5*(1-$J6)+ $AJ$5*(1-$K6)+ $AK$5*(1-$L6)+ $AL$5*(1-$M6) + $AM$5*(1-$N6)), AF$5))</f>
        <v>1.251307804980123E-2</v>
      </c>
      <c r="AG6" s="11">
        <f t="shared" si="12"/>
        <v>6.2565390249006148E-3</v>
      </c>
      <c r="AH6" s="11">
        <f t="shared" si="12"/>
        <v>0.23537350910232266</v>
      </c>
      <c r="AI6" s="11">
        <f t="shared" si="12"/>
        <v>5.2301736765013609E-2</v>
      </c>
      <c r="AJ6" s="11">
        <f t="shared" si="12"/>
        <v>0.10460347353002722</v>
      </c>
      <c r="AK6" s="11">
        <f t="shared" si="12"/>
        <v>0.28245448838669179</v>
      </c>
      <c r="AL6" s="11">
        <f t="shared" si="12"/>
        <v>0.28245448838669179</v>
      </c>
      <c r="AM6" s="11">
        <f t="shared" si="12"/>
        <v>2.0914417242100854E-2</v>
      </c>
      <c r="AN6" s="10">
        <f t="shared" si="3"/>
        <v>1</v>
      </c>
      <c r="AO6" s="10"/>
      <c r="AP6" s="9">
        <f>AP5</f>
        <v>3.0086949695628418</v>
      </c>
      <c r="AQ6" s="9">
        <f>F$5*F6+G$5*G6+H$5*H6+I$5*I6+J$5*J6+K$5*K6+L$5*L6+M$5*M6+N$5*N6</f>
        <v>0.52210000000000001</v>
      </c>
      <c r="AR6" s="9">
        <f>R6*-LOG(R6,2)+S6*-LOG(S6,2)+T6*-LOG(T6,2)+U6*-LOG(U6,2)+V6*-LOG(V6,2)+W6*-LOG(W6,2)+X6*-LOG(X6,2)+Y6*-LOG(Y6,2)+Z6*-LOG(Z6,2)</f>
        <v>2.3525093665230563</v>
      </c>
      <c r="AS6" s="9">
        <f>F$5*(1-F6)+G$5*(1-G6)+H$5*(1-H6)+I$5*(1-I6)+J$5*(1-J6)+K$5*(1-K6)+L$5*(1-L6)+M$5*(1-M6)+N$5*(1-N6)</f>
        <v>0.47789999999999999</v>
      </c>
      <c r="AT6" s="9">
        <f>AE6*-LOG(AE6,2)+AF6*-LOG(AF6,2)+AG6*-LOG(AG6,2)+AH6*-LOG(AH6,2)+AI6*-LOG(AI6,2)+AJ6*-LOG(AJ6,2)+AK6*-LOG(AK6,2)+AL6*-LOG(AL6,2)+AM6*-LOG(AM6,2)</f>
        <v>2.3525093665230563</v>
      </c>
      <c r="AU6" s="9">
        <f>AQ6*AR6+AS6*AT6</f>
        <v>2.3525093665230563</v>
      </c>
      <c r="AV6" s="9">
        <f>AP6-AU6</f>
        <v>0.65618560303978546</v>
      </c>
    </row>
    <row r="7" spans="2:68" ht="15.75" x14ac:dyDescent="0.25">
      <c r="B7" s="14" t="s">
        <v>82</v>
      </c>
      <c r="C7" s="14" t="s">
        <v>111</v>
      </c>
      <c r="D7" s="14" t="s">
        <v>110</v>
      </c>
      <c r="E7" s="13" t="s">
        <v>109</v>
      </c>
      <c r="F7" s="12">
        <f>'[1]DDX full'!F7/100+0.0001</f>
        <v>0.50009999999999999</v>
      </c>
      <c r="G7" s="12">
        <f>'[1]DDX full'!G7/100+0.0001</f>
        <v>0.50009999999999999</v>
      </c>
      <c r="H7" s="12">
        <f>'[1]DDX full'!H7/100+0.0001</f>
        <v>0.75009999999999999</v>
      </c>
      <c r="I7" s="12">
        <f>'[1]DDX full'!I7/100+0.0001</f>
        <v>0.50009999999999999</v>
      </c>
      <c r="J7" s="12">
        <f>'[1]DDX full'!J7/100+0.0001</f>
        <v>0.50009999999999999</v>
      </c>
      <c r="K7" s="12">
        <f>'[1]DDX full'!K7/100+0.0001</f>
        <v>0.50009999999999999</v>
      </c>
      <c r="L7" s="12">
        <f>'[1]DDX full'!L7/100+0.0001</f>
        <v>0.60009999999999997</v>
      </c>
      <c r="M7" s="12">
        <f>'[1]DDX full'!M7/100+0.0001</f>
        <v>0.80010000000000003</v>
      </c>
      <c r="N7" s="12">
        <f>'[1]DDX full'!N7/100+0.0001</f>
        <v>0.50009999999999999</v>
      </c>
      <c r="P7" s="29">
        <v>0</v>
      </c>
      <c r="R7" s="11">
        <f t="shared" ref="R7:R54" si="13">IF($P7=1, (R$5*F7) / ($R$5*$F7+$S$5*$G7+$T$5*$H7+$U$5*$I7+$V$5*$J7+$W$5*$K7 +$X$5*$L7+$Y$5*$M7 +$Z$5*$N7), IF($P7=0, (R$5*(1-F7)) / ($R$5*(1-$F7) + $S$5*(1-$G7) + $T$5*(1-$H7) + $U$5*(1-$I7) + $V$5*(1-$J7)+ $W$5*(1-$K7)+ $X$5*(1-$L7)+ $Y$5*(1-$M7) + $Z$5*(1-$N7)), R$5))</f>
        <v>6.024343215232586E-2</v>
      </c>
      <c r="S7" s="11">
        <f t="shared" si="4"/>
        <v>0.24097372860930344</v>
      </c>
      <c r="T7" s="11">
        <f t="shared" si="5"/>
        <v>6.0231381055676061E-2</v>
      </c>
      <c r="U7" s="11">
        <f t="shared" si="6"/>
        <v>0.18073029645697755</v>
      </c>
      <c r="V7" s="11">
        <f t="shared" si="7"/>
        <v>6.024343215232586E-2</v>
      </c>
      <c r="W7" s="11">
        <f t="shared" si="8"/>
        <v>0.12048686430465172</v>
      </c>
      <c r="X7" s="11">
        <f t="shared" si="9"/>
        <v>0.14457700650759217</v>
      </c>
      <c r="Y7" s="11">
        <f t="shared" si="10"/>
        <v>7.2270426608821381E-2</v>
      </c>
      <c r="Z7" s="11">
        <f t="shared" si="11"/>
        <v>6.024343215232586E-2</v>
      </c>
      <c r="AA7" s="10">
        <f t="shared" si="1"/>
        <v>0.99999999999999989</v>
      </c>
      <c r="AC7" s="29">
        <v>0</v>
      </c>
      <c r="AE7" s="11">
        <f>IF($AC7=1, (AE$5*F7) / ($AE$5*$F7+$AF$5*$G7+$AG$5*$H7+$AH$5*$I7+$AI$5*$J7+$AJ$5*$K7 +$AK$5*$L7+$AL$5*$M7 +$AM$5*$N7), IF($AC7=0, (AE$5*(1-F7)) / ($AE$5*(1-$F7) + $AF$5*(1-$G7) + $AG$5*(1-$H7) + $AH$5*(1-$I7) + $AI$5*(1-$J7)+ $AJ$5*(1-$K7)+ $AK$5*(1-$L7)+ $AL$5*(1-$M7) + $AM$5*(1-$N7)), AE$5))</f>
        <v>6.024343215232586E-2</v>
      </c>
      <c r="AF7" s="11">
        <f t="shared" ref="AF7" si="14">IF($AC7=1, (AF$5*G7) / ($AE$5*$F7+$AF$5*$G7+$AG$5*$H7+$AH$5*$I7+$AI$5*$J7+$AJ$5*$K7 +$AK$5*$L7+$AL$5*$M7 +$AM$5*$N7), IF($AC7=0, (AF$5*(1-G7)) / ($AE$5*(1-$F7) + $AF$5*(1-$G7) + $AG$5*(1-$H7) + $AH$5*(1-$I7) + $AI$5*(1-$J7)+ $AJ$5*(1-$K7)+ $AK$5*(1-$L7)+ $AL$5*(1-$M7) + $AM$5*(1-$N7)), AF$5))</f>
        <v>0.24097372860930344</v>
      </c>
      <c r="AG7" s="11">
        <f t="shared" ref="AG7" si="15">IF($AC7=1, (AG$5*H7) / ($AE$5*$F7+$AF$5*$G7+$AG$5*$H7+$AH$5*$I7+$AI$5*$J7+$AJ$5*$K7 +$AK$5*$L7+$AL$5*$M7 +$AM$5*$N7), IF($AC7=0, (AG$5*(1-H7)) / ($AE$5*(1-$F7) + $AF$5*(1-$G7) + $AG$5*(1-$H7) + $AH$5*(1-$I7) + $AI$5*(1-$J7)+ $AJ$5*(1-$K7)+ $AK$5*(1-$L7)+ $AL$5*(1-$M7) + $AM$5*(1-$N7)), AG$5))</f>
        <v>6.0231381055676061E-2</v>
      </c>
      <c r="AH7" s="11">
        <f t="shared" ref="AH7" si="16">IF($AC7=1, (AH$5*I7) / ($AE$5*$F7+$AF$5*$G7+$AG$5*$H7+$AH$5*$I7+$AI$5*$J7+$AJ$5*$K7 +$AK$5*$L7+$AL$5*$M7 +$AM$5*$N7), IF($AC7=0, (AH$5*(1-I7)) / ($AE$5*(1-$F7) + $AF$5*(1-$G7) + $AG$5*(1-$H7) + $AH$5*(1-$I7) + $AI$5*(1-$J7)+ $AJ$5*(1-$K7)+ $AK$5*(1-$L7)+ $AL$5*(1-$M7) + $AM$5*(1-$N7)), AH$5))</f>
        <v>0.18073029645697755</v>
      </c>
      <c r="AI7" s="11">
        <f t="shared" ref="AI7" si="17">IF($AC7=1, (AI$5*J7) / ($AE$5*$F7+$AF$5*$G7+$AG$5*$H7+$AH$5*$I7+$AI$5*$J7+$AJ$5*$K7 +$AK$5*$L7+$AL$5*$M7 +$AM$5*$N7), IF($AC7=0, (AI$5*(1-J7)) / ($AE$5*(1-$F7) + $AF$5*(1-$G7) + $AG$5*(1-$H7) + $AH$5*(1-$I7) + $AI$5*(1-$J7)+ $AJ$5*(1-$K7)+ $AK$5*(1-$L7)+ $AL$5*(1-$M7) + $AM$5*(1-$N7)), AI$5))</f>
        <v>6.024343215232586E-2</v>
      </c>
      <c r="AJ7" s="11">
        <f t="shared" ref="AJ7" si="18">IF($AC7=1, (AJ$5*K7) / ($AE$5*$F7+$AF$5*$G7+$AG$5*$H7+$AH$5*$I7+$AI$5*$J7+$AJ$5*$K7 +$AK$5*$L7+$AL$5*$M7 +$AM$5*$N7), IF($AC7=0, (AJ$5*(1-K7)) / ($AE$5*(1-$F7) + $AF$5*(1-$G7) + $AG$5*(1-$H7) + $AH$5*(1-$I7) + $AI$5*(1-$J7)+ $AJ$5*(1-$K7)+ $AK$5*(1-$L7)+ $AL$5*(1-$M7) + $AM$5*(1-$N7)), AJ$5))</f>
        <v>0.12048686430465172</v>
      </c>
      <c r="AK7" s="11">
        <f t="shared" ref="AK7" si="19">IF($AC7=1, (AK$5*L7) / ($AE$5*$F7+$AF$5*$G7+$AG$5*$H7+$AH$5*$I7+$AI$5*$J7+$AJ$5*$K7 +$AK$5*$L7+$AL$5*$M7 +$AM$5*$N7), IF($AC7=0, (AK$5*(1-L7)) / ($AE$5*(1-$F7) + $AF$5*(1-$G7) + $AG$5*(1-$H7) + $AH$5*(1-$I7) + $AI$5*(1-$J7)+ $AJ$5*(1-$K7)+ $AK$5*(1-$L7)+ $AL$5*(1-$M7) + $AM$5*(1-$N7)), AK$5))</f>
        <v>0.14457700650759217</v>
      </c>
      <c r="AL7" s="11">
        <f t="shared" ref="AL7" si="20">IF($AC7=1, (AL$5*M7) / ($AE$5*$F7+$AF$5*$G7+$AG$5*$H7+$AH$5*$I7+$AI$5*$J7+$AJ$5*$K7 +$AK$5*$L7+$AL$5*$M7 +$AM$5*$N7), IF($AC7=0, (AL$5*(1-M7)) / ($AE$5*(1-$F7) + $AF$5*(1-$G7) + $AG$5*(1-$H7) + $AH$5*(1-$I7) + $AI$5*(1-$J7)+ $AJ$5*(1-$K7)+ $AK$5*(1-$L7)+ $AL$5*(1-$M7) + $AM$5*(1-$N7)), AL$5))</f>
        <v>7.2270426608821381E-2</v>
      </c>
      <c r="AM7" s="11">
        <f t="shared" ref="AM7" si="21">IF($AC7=1, (AM$5*N7) / ($AE$5*$F7+$AF$5*$G7+$AG$5*$H7+$AH$5*$I7+$AI$5*$J7+$AJ$5*$K7 +$AK$5*$L7+$AL$5*$M7 +$AM$5*$N7), IF($AC7=0, (AM$5*(1-N7)) / ($AE$5*(1-$F7) + $AF$5*(1-$G7) + $AG$5*(1-$H7) + $AH$5*(1-$I7) + $AI$5*(1-$J7)+ $AJ$5*(1-$K7)+ $AK$5*(1-$L7)+ $AL$5*(1-$M7) + $AM$5*(1-$N7)), AM$5))</f>
        <v>6.024343215232586E-2</v>
      </c>
      <c r="AN7" s="10">
        <f t="shared" si="3"/>
        <v>0.99999999999999989</v>
      </c>
      <c r="AO7" s="10"/>
      <c r="AP7" s="9">
        <f t="shared" ref="AP7:AP54" si="22">AP6</f>
        <v>3.0086949695628418</v>
      </c>
      <c r="AQ7" s="9">
        <f>F$5*F7+G$5*G7+H$5*H7+I$5*I7+J$5*J7+K$5*K7+L$5*L7+M$5*M7+N$5*N7</f>
        <v>0.58509999999999995</v>
      </c>
      <c r="AR7" s="9">
        <f>R7*-LOG(R7,2)+S7*-LOG(S7,2)+T7*-LOG(T7,2)+U7*-LOG(U7,2)+V7*-LOG(V7,2)+W7*-LOG(W7,2)+X7*-LOG(X7,2)+Y7*-LOG(Y7,2)+Z7*-LOG(Z7,2)</f>
        <v>2.9626109245892627</v>
      </c>
      <c r="AS7" s="9">
        <f>F$5*(1-F7)+G$5*(1-G7)+H$5*(1-H7)+I$5*(1-I7)+J$5*(1-J7)+K$5*(1-K7)+L$5*(1-L7)+M$5*(1-M7)+N$5*(1-N7)</f>
        <v>0.41490000000000005</v>
      </c>
      <c r="AT7" s="9">
        <f>AE7*-LOG(AE7,2)+AF7*-LOG(AF7,2)+AG7*-LOG(AG7,2)+AH7*-LOG(AH7,2)+AI7*-LOG(AI7,2)+AJ7*-LOG(AJ7,2)+AK7*-LOG(AK7,2)+AL7*-LOG(AL7,2)+AM7*-LOG(AM7,2)</f>
        <v>2.9626109245892627</v>
      </c>
      <c r="AU7" s="9">
        <f>AQ7*AR7+AS7*AT7</f>
        <v>2.9626109245892627</v>
      </c>
      <c r="AV7" s="9">
        <f>AP7-AU7</f>
        <v>4.6084044973579097E-2</v>
      </c>
    </row>
    <row r="8" spans="2:68" ht="31.5" x14ac:dyDescent="0.25">
      <c r="B8" s="14" t="s">
        <v>82</v>
      </c>
      <c r="C8" s="14" t="s">
        <v>81</v>
      </c>
      <c r="D8" s="14" t="s">
        <v>108</v>
      </c>
      <c r="E8" s="13" t="s">
        <v>107</v>
      </c>
      <c r="F8" s="12">
        <f>'[1]DDX full'!F8/100+0.0001</f>
        <v>0.90010000000000001</v>
      </c>
      <c r="G8" s="12">
        <f>'[1]DDX full'!G8/100+0.0001</f>
        <v>0.80010000000000003</v>
      </c>
      <c r="H8" s="12">
        <f>'[1]DDX full'!H8/100+0.0001</f>
        <v>0.90010000000000001</v>
      </c>
      <c r="I8" s="12">
        <f>'[1]DDX full'!I8/100+0.0001</f>
        <v>0.50009999999999999</v>
      </c>
      <c r="J8" s="12">
        <f>'[1]DDX full'!J8/100+0.0001</f>
        <v>0.40010000000000001</v>
      </c>
      <c r="K8" s="12">
        <f>'[1]DDX full'!K8/100+0.0001</f>
        <v>0.2001</v>
      </c>
      <c r="L8" s="12">
        <f>'[1]DDX full'!L8/100+0.0001</f>
        <v>0.90010000000000001</v>
      </c>
      <c r="M8" s="12">
        <f>'[1]DDX full'!M8/100+0.0001</f>
        <v>0.90010000000000001</v>
      </c>
      <c r="N8" s="12">
        <f>'[1]DDX full'!N8/100+0.0001</f>
        <v>0.80010000000000003</v>
      </c>
      <c r="P8" s="29">
        <v>0</v>
      </c>
      <c r="R8" s="11">
        <f t="shared" si="13"/>
        <v>1.784565916398714E-2</v>
      </c>
      <c r="S8" s="11">
        <f t="shared" si="4"/>
        <v>0.14283672740264383</v>
      </c>
      <c r="T8" s="11">
        <f t="shared" si="5"/>
        <v>3.5691318327974279E-2</v>
      </c>
      <c r="U8" s="11">
        <f t="shared" si="6"/>
        <v>0.26789924973204721</v>
      </c>
      <c r="V8" s="11">
        <f t="shared" si="7"/>
        <v>0.10716327259735622</v>
      </c>
      <c r="W8" s="11">
        <f t="shared" si="8"/>
        <v>0.28578063594140773</v>
      </c>
      <c r="X8" s="11">
        <f t="shared" si="9"/>
        <v>5.3536977491961422E-2</v>
      </c>
      <c r="Y8" s="11">
        <f t="shared" si="10"/>
        <v>5.3536977491961422E-2</v>
      </c>
      <c r="Z8" s="11">
        <f t="shared" si="11"/>
        <v>3.5709181850660958E-2</v>
      </c>
      <c r="AA8" s="10">
        <f t="shared" si="1"/>
        <v>1.0000000000000002</v>
      </c>
      <c r="AC8" s="29">
        <v>0</v>
      </c>
      <c r="AE8" s="11">
        <f>IF($AC8=1, (AE$5*F8) / ($AE$5*$F8+$AF$5*$G8+$AG$5*$H8+$AH$5*$I8+$AI$5*$J8+$AJ$5*$K8 +$AK$5*$L8+$AL$5*$M8 +$AM$5*$N8), IF($AC8=0, (AE$5*(1-F8)) / ($AE$5*(1-$F8) + $AF$5*(1-$G8) + $AG$5*(1-$H8) + $AH$5*(1-$I8) + $AI$5*(1-$J8)+ $AJ$5*(1-$K8)+ $AK$5*(1-$L8)+ $AL$5*(1-$M8) + $AM$5*(1-$N8)), AE$5))</f>
        <v>1.784565916398714E-2</v>
      </c>
      <c r="AF8" s="11">
        <f t="shared" ref="AF8:AF54" si="23">IF($AC8=1, (AF$5*G8) / ($AE$5*$F8+$AF$5*$G8+$AG$5*$H8+$AH$5*$I8+$AI$5*$J8+$AJ$5*$K8 +$AK$5*$L8+$AL$5*$M8 +$AM$5*$N8), IF($AC8=0, (AF$5*(1-G8)) / ($AE$5*(1-$F8) + $AF$5*(1-$G8) + $AG$5*(1-$H8) + $AH$5*(1-$I8) + $AI$5*(1-$J8)+ $AJ$5*(1-$K8)+ $AK$5*(1-$L8)+ $AL$5*(1-$M8) + $AM$5*(1-$N8)), AF$5))</f>
        <v>0.14283672740264383</v>
      </c>
      <c r="AG8" s="11">
        <f t="shared" ref="AG8:AG54" si="24">IF($AC8=1, (AG$5*H8) / ($AE$5*$F8+$AF$5*$G8+$AG$5*$H8+$AH$5*$I8+$AI$5*$J8+$AJ$5*$K8 +$AK$5*$L8+$AL$5*$M8 +$AM$5*$N8), IF($AC8=0, (AG$5*(1-H8)) / ($AE$5*(1-$F8) + $AF$5*(1-$G8) + $AG$5*(1-$H8) + $AH$5*(1-$I8) + $AI$5*(1-$J8)+ $AJ$5*(1-$K8)+ $AK$5*(1-$L8)+ $AL$5*(1-$M8) + $AM$5*(1-$N8)), AG$5))</f>
        <v>3.5691318327974279E-2</v>
      </c>
      <c r="AH8" s="11">
        <f t="shared" ref="AH8:AH54" si="25">IF($AC8=1, (AH$5*I8) / ($AE$5*$F8+$AF$5*$G8+$AG$5*$H8+$AH$5*$I8+$AI$5*$J8+$AJ$5*$K8 +$AK$5*$L8+$AL$5*$M8 +$AM$5*$N8), IF($AC8=0, (AH$5*(1-I8)) / ($AE$5*(1-$F8) + $AF$5*(1-$G8) + $AG$5*(1-$H8) + $AH$5*(1-$I8) + $AI$5*(1-$J8)+ $AJ$5*(1-$K8)+ $AK$5*(1-$L8)+ $AL$5*(1-$M8) + $AM$5*(1-$N8)), AH$5))</f>
        <v>0.26789924973204721</v>
      </c>
      <c r="AI8" s="11">
        <f t="shared" ref="AI8:AI54" si="26">IF($AC8=1, (AI$5*J8) / ($AE$5*$F8+$AF$5*$G8+$AG$5*$H8+$AH$5*$I8+$AI$5*$J8+$AJ$5*$K8 +$AK$5*$L8+$AL$5*$M8 +$AM$5*$N8), IF($AC8=0, (AI$5*(1-J8)) / ($AE$5*(1-$F8) + $AF$5*(1-$G8) + $AG$5*(1-$H8) + $AH$5*(1-$I8) + $AI$5*(1-$J8)+ $AJ$5*(1-$K8)+ $AK$5*(1-$L8)+ $AL$5*(1-$M8) + $AM$5*(1-$N8)), AI$5))</f>
        <v>0.10716327259735622</v>
      </c>
      <c r="AJ8" s="11">
        <f t="shared" ref="AJ8:AJ54" si="27">IF($AC8=1, (AJ$5*K8) / ($AE$5*$F8+$AF$5*$G8+$AG$5*$H8+$AH$5*$I8+$AI$5*$J8+$AJ$5*$K8 +$AK$5*$L8+$AL$5*$M8 +$AM$5*$N8), IF($AC8=0, (AJ$5*(1-K8)) / ($AE$5*(1-$F8) + $AF$5*(1-$G8) + $AG$5*(1-$H8) + $AH$5*(1-$I8) + $AI$5*(1-$J8)+ $AJ$5*(1-$K8)+ $AK$5*(1-$L8)+ $AL$5*(1-$M8) + $AM$5*(1-$N8)), AJ$5))</f>
        <v>0.28578063594140773</v>
      </c>
      <c r="AK8" s="11">
        <f t="shared" ref="AK8:AK54" si="28">IF($AC8=1, (AK$5*L8) / ($AE$5*$F8+$AF$5*$G8+$AG$5*$H8+$AH$5*$I8+$AI$5*$J8+$AJ$5*$K8 +$AK$5*$L8+$AL$5*$M8 +$AM$5*$N8), IF($AC8=0, (AK$5*(1-L8)) / ($AE$5*(1-$F8) + $AF$5*(1-$G8) + $AG$5*(1-$H8) + $AH$5*(1-$I8) + $AI$5*(1-$J8)+ $AJ$5*(1-$K8)+ $AK$5*(1-$L8)+ $AL$5*(1-$M8) + $AM$5*(1-$N8)), AK$5))</f>
        <v>5.3536977491961422E-2</v>
      </c>
      <c r="AL8" s="11">
        <f t="shared" ref="AL8:AL54" si="29">IF($AC8=1, (AL$5*M8) / ($AE$5*$F8+$AF$5*$G8+$AG$5*$H8+$AH$5*$I8+$AI$5*$J8+$AJ$5*$K8 +$AK$5*$L8+$AL$5*$M8 +$AM$5*$N8), IF($AC8=0, (AL$5*(1-M8)) / ($AE$5*(1-$F8) + $AF$5*(1-$G8) + $AG$5*(1-$H8) + $AH$5*(1-$I8) + $AI$5*(1-$J8)+ $AJ$5*(1-$K8)+ $AK$5*(1-$L8)+ $AL$5*(1-$M8) + $AM$5*(1-$N8)), AL$5))</f>
        <v>5.3536977491961422E-2</v>
      </c>
      <c r="AM8" s="11">
        <f t="shared" ref="AM8:AM54" si="30">IF($AC8=1, (AM$5*N8) / ($AE$5*$F8+$AF$5*$G8+$AG$5*$H8+$AH$5*$I8+$AI$5*$J8+$AJ$5*$K8 +$AK$5*$L8+$AL$5*$M8 +$AM$5*$N8), IF($AC8=0, (AM$5*(1-N8)) / ($AE$5*(1-$F8) + $AF$5*(1-$G8) + $AG$5*(1-$H8) + $AH$5*(1-$I8) + $AI$5*(1-$J8)+ $AJ$5*(1-$K8)+ $AK$5*(1-$L8)+ $AL$5*(1-$M8) + $AM$5*(1-$N8)), AM$5))</f>
        <v>3.5709181850660958E-2</v>
      </c>
      <c r="AN8" s="10">
        <f t="shared" si="3"/>
        <v>1.0000000000000002</v>
      </c>
      <c r="AO8" s="10"/>
      <c r="AP8" s="9">
        <f t="shared" si="22"/>
        <v>3.0086949695628418</v>
      </c>
      <c r="AQ8" s="9">
        <f t="shared" ref="AQ8:AQ54" si="31">F$5*F8+G$5*G8+H$5*H8+I$5*I8+J$5*J8+K$5*K8+L$5*L8+M$5*M8+N$5*N8</f>
        <v>0.72009999999999996</v>
      </c>
      <c r="AR8" s="9">
        <f t="shared" ref="AR8:AR54" si="32">R8*-LOG(R8,2)+S8*-LOG(S8,2)+T8*-LOG(T8,2)+U8*-LOG(U8,2)+V8*-LOG(V8,2)+W8*-LOG(W8,2)+X8*-LOG(X8,2)+Y8*-LOG(Y8,2)+Z8*-LOG(Z8,2)</f>
        <v>2.6709473227048135</v>
      </c>
      <c r="AS8" s="9">
        <f t="shared" ref="AS8:AS54" si="33">F$5*(1-F8)+G$5*(1-G8)+H$5*(1-H8)+I$5*(1-I8)+J$5*(1-J8)+K$5*(1-K8)+L$5*(1-L8)+M$5*(1-M8)+N$5*(1-N8)</f>
        <v>0.27989999999999993</v>
      </c>
      <c r="AT8" s="9">
        <f t="shared" ref="AT8:AT54" si="34">AE8*-LOG(AE8,2)+AF8*-LOG(AF8,2)+AG8*-LOG(AG8,2)+AH8*-LOG(AH8,2)+AI8*-LOG(AI8,2)+AJ8*-LOG(AJ8,2)+AK8*-LOG(AK8,2)+AL8*-LOG(AL8,2)+AM8*-LOG(AM8,2)</f>
        <v>2.6709473227048135</v>
      </c>
      <c r="AU8" s="9">
        <f t="shared" ref="AU8:AU54" si="35">AQ8*AR8+AS8*AT8</f>
        <v>2.6709473227048131</v>
      </c>
      <c r="AV8" s="9">
        <f t="shared" ref="AV8:AV54" si="36">AP8-AU8</f>
        <v>0.33774764685802872</v>
      </c>
    </row>
    <row r="9" spans="2:68" ht="31.5" x14ac:dyDescent="0.25">
      <c r="B9" s="14" t="s">
        <v>82</v>
      </c>
      <c r="C9" s="14" t="s">
        <v>81</v>
      </c>
      <c r="D9" s="14" t="s">
        <v>103</v>
      </c>
      <c r="E9" s="13" t="s">
        <v>106</v>
      </c>
      <c r="F9" s="12">
        <f>'[1]DDX full'!F9/100+0.0001</f>
        <v>1E-4</v>
      </c>
      <c r="G9" s="12">
        <f>'[1]DDX full'!G9/100+0.0001</f>
        <v>0.50009999999999999</v>
      </c>
      <c r="H9" s="12">
        <f>'[1]DDX full'!H9/100+0.0001</f>
        <v>1E-4</v>
      </c>
      <c r="I9" s="12">
        <f>'[1]DDX full'!I9/100+0.0001</f>
        <v>1E-4</v>
      </c>
      <c r="J9" s="12">
        <f>'[1]DDX full'!J9/100+0.0001</f>
        <v>1E-4</v>
      </c>
      <c r="K9" s="12">
        <f>'[1]DDX full'!K9/100+0.0001</f>
        <v>1E-4</v>
      </c>
      <c r="L9" s="12">
        <f>'[1]DDX full'!L9/100+0.0001</f>
        <v>5.0100000000000006E-2</v>
      </c>
      <c r="M9" s="12">
        <f>'[1]DDX full'!M9/100+0.0001</f>
        <v>0.90010000000000001</v>
      </c>
      <c r="N9" s="12">
        <f>'[1]DDX full'!N9/100+0.0001</f>
        <v>1E-4</v>
      </c>
      <c r="P9" s="29">
        <v>0</v>
      </c>
      <c r="R9" s="11">
        <f t="shared" si="13"/>
        <v>6.6008714021653023E-2</v>
      </c>
      <c r="S9" s="11">
        <f t="shared" si="4"/>
        <v>0.1320042249801954</v>
      </c>
      <c r="T9" s="11">
        <f t="shared" si="5"/>
        <v>0.13201742804330605</v>
      </c>
      <c r="U9" s="11">
        <f t="shared" si="6"/>
        <v>0.19802614206495905</v>
      </c>
      <c r="V9" s="11">
        <f t="shared" si="7"/>
        <v>6.6008714021653023E-2</v>
      </c>
      <c r="W9" s="11">
        <f t="shared" si="8"/>
        <v>0.13201742804330605</v>
      </c>
      <c r="X9" s="11">
        <f t="shared" si="9"/>
        <v>0.1881238447319778</v>
      </c>
      <c r="Y9" s="11">
        <f t="shared" si="10"/>
        <v>1.9784790071296538E-2</v>
      </c>
      <c r="Z9" s="11">
        <f t="shared" si="11"/>
        <v>6.6008714021653023E-2</v>
      </c>
      <c r="AA9" s="10">
        <f t="shared" si="1"/>
        <v>0.99999999999999989</v>
      </c>
      <c r="AC9" s="29">
        <v>0</v>
      </c>
      <c r="AE9" s="11">
        <f t="shared" ref="AE9:AE54" si="37">IF($AC9=1, (AE$5*F9) / ($AE$5*$F9+$AF$5*$G9+$AG$5*$H9+$AH$5*$I9+$AI$5*$J9+$AJ$5*$K9 +$AK$5*$L9+$AL$5*$M9 +$AM$5*$N9), IF($AC9=0, (AE$5*(1-F9)) / ($AE$5*(1-$F9) + $AF$5*(1-$G9) + $AG$5*(1-$H9) + $AH$5*(1-$I9) + $AI$5*(1-$J9)+ $AJ$5*(1-$K9)+ $AK$5*(1-$L9)+ $AL$5*(1-$M9) + $AM$5*(1-$N9)), AE$5))</f>
        <v>6.6008714021653023E-2</v>
      </c>
      <c r="AF9" s="11">
        <f t="shared" si="23"/>
        <v>0.1320042249801954</v>
      </c>
      <c r="AG9" s="11">
        <f t="shared" si="24"/>
        <v>0.13201742804330605</v>
      </c>
      <c r="AH9" s="11">
        <f t="shared" si="25"/>
        <v>0.19802614206495905</v>
      </c>
      <c r="AI9" s="11">
        <f t="shared" si="26"/>
        <v>6.6008714021653023E-2</v>
      </c>
      <c r="AJ9" s="11">
        <f t="shared" si="27"/>
        <v>0.13201742804330605</v>
      </c>
      <c r="AK9" s="11">
        <f t="shared" si="28"/>
        <v>0.1881238447319778</v>
      </c>
      <c r="AL9" s="11">
        <f t="shared" si="29"/>
        <v>1.9784790071296538E-2</v>
      </c>
      <c r="AM9" s="11">
        <f t="shared" si="30"/>
        <v>6.6008714021653023E-2</v>
      </c>
      <c r="AN9" s="10">
        <f t="shared" si="3"/>
        <v>0.99999999999999989</v>
      </c>
      <c r="AO9" s="10"/>
      <c r="AP9" s="9">
        <f t="shared" si="22"/>
        <v>3.0086949695628418</v>
      </c>
      <c r="AQ9" s="9">
        <f t="shared" si="31"/>
        <v>0.24260000000000001</v>
      </c>
      <c r="AR9" s="9">
        <f t="shared" si="32"/>
        <v>2.9614603205337899</v>
      </c>
      <c r="AS9" s="9">
        <f t="shared" si="33"/>
        <v>0.75740000000000007</v>
      </c>
      <c r="AT9" s="9">
        <f t="shared" si="34"/>
        <v>2.9614603205337899</v>
      </c>
      <c r="AU9" s="9">
        <f t="shared" si="35"/>
        <v>2.9614603205337904</v>
      </c>
      <c r="AV9" s="9">
        <f t="shared" si="36"/>
        <v>4.723464902905139E-2</v>
      </c>
    </row>
    <row r="10" spans="2:68" ht="31.5" x14ac:dyDescent="0.25">
      <c r="B10" s="14" t="s">
        <v>82</v>
      </c>
      <c r="C10" s="14" t="s">
        <v>81</v>
      </c>
      <c r="D10" s="14" t="s">
        <v>103</v>
      </c>
      <c r="E10" s="13" t="s">
        <v>105</v>
      </c>
      <c r="F10" s="12">
        <f>'[1]DDX full'!F10/100+0.0001</f>
        <v>1E-4</v>
      </c>
      <c r="G10" s="12">
        <f>'[1]DDX full'!G10/100+0.0001</f>
        <v>0.40010000000000001</v>
      </c>
      <c r="H10" s="12">
        <f>'[1]DDX full'!H10/100+0.0001</f>
        <v>8.0100000000000005E-2</v>
      </c>
      <c r="I10" s="12">
        <f>'[1]DDX full'!I10/100+0.0001</f>
        <v>5.0100000000000006E-2</v>
      </c>
      <c r="J10" s="12">
        <f>'[1]DDX full'!J10/100+0.0001</f>
        <v>0.10010000000000001</v>
      </c>
      <c r="K10" s="12">
        <f>'[1]DDX full'!K10/100+0.0001</f>
        <v>5.0100000000000006E-2</v>
      </c>
      <c r="L10" s="12">
        <f>'[1]DDX full'!L10/100+0.0001</f>
        <v>0.35009999999999997</v>
      </c>
      <c r="M10" s="12">
        <f>'[1]DDX full'!M10/100+0.0001</f>
        <v>3.0099999999999998E-2</v>
      </c>
      <c r="N10" s="12">
        <f>'[1]DDX full'!N10/100+0.0001</f>
        <v>5.0100000000000006E-2</v>
      </c>
      <c r="P10" s="29">
        <v>0</v>
      </c>
      <c r="R10" s="11">
        <f t="shared" si="13"/>
        <v>5.9881422924901194E-2</v>
      </c>
      <c r="S10" s="11">
        <f t="shared" si="4"/>
        <v>0.14370583303389628</v>
      </c>
      <c r="T10" s="11">
        <f t="shared" si="5"/>
        <v>0.11018085998323153</v>
      </c>
      <c r="U10" s="11">
        <f t="shared" si="6"/>
        <v>0.1706611570247934</v>
      </c>
      <c r="V10" s="11">
        <f t="shared" si="7"/>
        <v>5.3892681758294418E-2</v>
      </c>
      <c r="W10" s="11">
        <f t="shared" si="8"/>
        <v>0.1137741046831956</v>
      </c>
      <c r="X10" s="11">
        <f t="shared" si="9"/>
        <v>0.11676248652533239</v>
      </c>
      <c r="Y10" s="11">
        <f t="shared" si="10"/>
        <v>0.17425440172475745</v>
      </c>
      <c r="Z10" s="11">
        <f t="shared" si="11"/>
        <v>5.6887052341597799E-2</v>
      </c>
      <c r="AA10" s="10">
        <f t="shared" si="1"/>
        <v>1</v>
      </c>
      <c r="AC10" s="29">
        <v>0</v>
      </c>
      <c r="AE10" s="11">
        <f t="shared" si="37"/>
        <v>5.9881422924901194E-2</v>
      </c>
      <c r="AF10" s="11">
        <f t="shared" si="23"/>
        <v>0.14370583303389628</v>
      </c>
      <c r="AG10" s="11">
        <f t="shared" si="24"/>
        <v>0.11018085998323153</v>
      </c>
      <c r="AH10" s="11">
        <f t="shared" si="25"/>
        <v>0.1706611570247934</v>
      </c>
      <c r="AI10" s="11">
        <f t="shared" si="26"/>
        <v>5.3892681758294418E-2</v>
      </c>
      <c r="AJ10" s="11">
        <f t="shared" si="27"/>
        <v>0.1137741046831956</v>
      </c>
      <c r="AK10" s="11">
        <f t="shared" si="28"/>
        <v>0.11676248652533239</v>
      </c>
      <c r="AL10" s="11">
        <f t="shared" si="29"/>
        <v>0.17425440172475745</v>
      </c>
      <c r="AM10" s="11">
        <f t="shared" si="30"/>
        <v>5.6887052341597799E-2</v>
      </c>
      <c r="AN10" s="10">
        <f t="shared" si="3"/>
        <v>1</v>
      </c>
      <c r="AO10" s="10"/>
      <c r="AP10" s="9">
        <f t="shared" si="22"/>
        <v>3.0086949695628418</v>
      </c>
      <c r="AQ10" s="9">
        <f t="shared" si="31"/>
        <v>0.1651</v>
      </c>
      <c r="AR10" s="9">
        <f t="shared" si="32"/>
        <v>3.0515013079921864</v>
      </c>
      <c r="AS10" s="9">
        <f t="shared" si="33"/>
        <v>0.83489999999999998</v>
      </c>
      <c r="AT10" s="9">
        <f t="shared" si="34"/>
        <v>3.0515013079921864</v>
      </c>
      <c r="AU10" s="9">
        <f t="shared" si="35"/>
        <v>3.0515013079921864</v>
      </c>
      <c r="AV10" s="9">
        <f t="shared" si="36"/>
        <v>-4.280633842934467E-2</v>
      </c>
    </row>
    <row r="11" spans="2:68" ht="31.5" x14ac:dyDescent="0.25">
      <c r="B11" s="14" t="s">
        <v>82</v>
      </c>
      <c r="C11" s="14" t="s">
        <v>81</v>
      </c>
      <c r="D11" s="14" t="s">
        <v>103</v>
      </c>
      <c r="E11" s="13" t="s">
        <v>104</v>
      </c>
      <c r="F11" s="12">
        <f>'[1]DDX full'!F11/100+0.0001</f>
        <v>0.90010000000000001</v>
      </c>
      <c r="G11" s="12">
        <f>'[1]DDX full'!G11/100+0.0001</f>
        <v>5.0100000000000006E-2</v>
      </c>
      <c r="H11" s="12">
        <f>'[1]DDX full'!H11/100+0.0001</f>
        <v>0.90010000000000001</v>
      </c>
      <c r="I11" s="12">
        <f>'[1]DDX full'!I11/100+0.0001</f>
        <v>0.85009999999999997</v>
      </c>
      <c r="J11" s="12">
        <f>'[1]DDX full'!J11/100+0.0001</f>
        <v>0.70009999999999994</v>
      </c>
      <c r="K11" s="12">
        <f>'[1]DDX full'!K11/100+0.0001</f>
        <v>0.70009999999999994</v>
      </c>
      <c r="L11" s="12">
        <f>'[1]DDX full'!L11/100+0.0001</f>
        <v>0.55010000000000003</v>
      </c>
      <c r="M11" s="12">
        <f>'[1]DDX full'!M11/100+0.0001</f>
        <v>3.0099999999999998E-2</v>
      </c>
      <c r="N11" s="12">
        <f>'[1]DDX full'!N11/100+0.0001</f>
        <v>0.85009999999999997</v>
      </c>
      <c r="P11" s="29">
        <v>0</v>
      </c>
      <c r="R11" s="11">
        <f t="shared" si="13"/>
        <v>1.013390139987827E-2</v>
      </c>
      <c r="S11" s="11">
        <f t="shared" si="4"/>
        <v>0.38543315074051532</v>
      </c>
      <c r="T11" s="11">
        <f t="shared" si="5"/>
        <v>2.026780279975654E-2</v>
      </c>
      <c r="U11" s="11">
        <f t="shared" si="6"/>
        <v>4.561777236762022E-2</v>
      </c>
      <c r="V11" s="11">
        <f t="shared" si="7"/>
        <v>3.0421992290525467E-2</v>
      </c>
      <c r="W11" s="11">
        <f t="shared" si="8"/>
        <v>6.0843984581050933E-2</v>
      </c>
      <c r="X11" s="11">
        <f t="shared" si="9"/>
        <v>0.13691418137553255</v>
      </c>
      <c r="Y11" s="11">
        <f t="shared" si="10"/>
        <v>0.29516129032258065</v>
      </c>
      <c r="Z11" s="11">
        <f t="shared" si="11"/>
        <v>1.5205924122540073E-2</v>
      </c>
      <c r="AA11" s="10">
        <f t="shared" si="1"/>
        <v>1</v>
      </c>
      <c r="AC11" s="29">
        <v>0</v>
      </c>
      <c r="AE11" s="11">
        <f t="shared" si="37"/>
        <v>1.013390139987827E-2</v>
      </c>
      <c r="AF11" s="11">
        <f t="shared" si="23"/>
        <v>0.38543315074051532</v>
      </c>
      <c r="AG11" s="11">
        <f t="shared" si="24"/>
        <v>2.026780279975654E-2</v>
      </c>
      <c r="AH11" s="11">
        <f t="shared" si="25"/>
        <v>4.561777236762022E-2</v>
      </c>
      <c r="AI11" s="11">
        <f t="shared" si="26"/>
        <v>3.0421992290525467E-2</v>
      </c>
      <c r="AJ11" s="11">
        <f t="shared" si="27"/>
        <v>6.0843984581050933E-2</v>
      </c>
      <c r="AK11" s="11">
        <f t="shared" si="28"/>
        <v>0.13691418137553255</v>
      </c>
      <c r="AL11" s="11">
        <f t="shared" si="29"/>
        <v>0.29516129032258065</v>
      </c>
      <c r="AM11" s="11">
        <f t="shared" si="30"/>
        <v>1.5205924122540073E-2</v>
      </c>
      <c r="AN11" s="10">
        <f t="shared" si="3"/>
        <v>1</v>
      </c>
      <c r="AO11" s="10"/>
      <c r="AP11" s="9">
        <f t="shared" si="22"/>
        <v>3.0086949695628418</v>
      </c>
      <c r="AQ11" s="9">
        <f t="shared" si="31"/>
        <v>0.5071</v>
      </c>
      <c r="AR11" s="9">
        <f t="shared" si="32"/>
        <v>2.3176923642978773</v>
      </c>
      <c r="AS11" s="9">
        <f t="shared" si="33"/>
        <v>0.4929</v>
      </c>
      <c r="AT11" s="9">
        <f t="shared" si="34"/>
        <v>2.3176923642978773</v>
      </c>
      <c r="AU11" s="9">
        <f t="shared" si="35"/>
        <v>2.3176923642978773</v>
      </c>
      <c r="AV11" s="9">
        <f t="shared" si="36"/>
        <v>0.69100260526496449</v>
      </c>
    </row>
    <row r="12" spans="2:68" ht="31.5" x14ac:dyDescent="0.25">
      <c r="B12" s="14" t="s">
        <v>82</v>
      </c>
      <c r="C12" s="14" t="s">
        <v>81</v>
      </c>
      <c r="D12" s="14" t="s">
        <v>103</v>
      </c>
      <c r="E12" s="13" t="s">
        <v>102</v>
      </c>
      <c r="F12" s="12">
        <f>'[1]DDX full'!F12/100+0.0001</f>
        <v>0.10010000000000001</v>
      </c>
      <c r="G12" s="12">
        <f>'[1]DDX full'!G12/100+0.0001</f>
        <v>5.0100000000000006E-2</v>
      </c>
      <c r="H12" s="12">
        <f>'[1]DDX full'!H12/100+0.0001</f>
        <v>0.10010000000000001</v>
      </c>
      <c r="I12" s="12">
        <f>'[1]DDX full'!I12/100+0.0001</f>
        <v>5.0100000000000006E-2</v>
      </c>
      <c r="J12" s="12">
        <f>'[1]DDX full'!J12/100+0.0001</f>
        <v>0.2001</v>
      </c>
      <c r="K12" s="12">
        <f>'[1]DDX full'!K12/100+0.0001</f>
        <v>0.25009999999999999</v>
      </c>
      <c r="L12" s="12">
        <f>'[1]DDX full'!L12/100+0.0001</f>
        <v>5.0100000000000006E-2</v>
      </c>
      <c r="M12" s="12">
        <f>'[1]DDX full'!M12/100+0.0001</f>
        <v>5.0100000000000006E-2</v>
      </c>
      <c r="N12" s="12">
        <f>'[1]DDX full'!N12/100+0.0001</f>
        <v>0.10010000000000001</v>
      </c>
      <c r="P12" s="29">
        <v>0</v>
      </c>
      <c r="R12" s="11">
        <f t="shared" si="13"/>
        <v>4.931499342393688E-2</v>
      </c>
      <c r="S12" s="11">
        <f t="shared" si="4"/>
        <v>0.20822007891275757</v>
      </c>
      <c r="T12" s="11">
        <f t="shared" si="5"/>
        <v>9.862998684787376E-2</v>
      </c>
      <c r="U12" s="11">
        <f t="shared" si="6"/>
        <v>0.15616505918456816</v>
      </c>
      <c r="V12" s="11">
        <f t="shared" si="7"/>
        <v>4.3834940815431829E-2</v>
      </c>
      <c r="W12" s="11">
        <f t="shared" si="8"/>
        <v>8.2189829022358621E-2</v>
      </c>
      <c r="X12" s="11">
        <f t="shared" si="9"/>
        <v>0.15616505918456816</v>
      </c>
      <c r="Y12" s="11">
        <f t="shared" si="10"/>
        <v>0.15616505918456816</v>
      </c>
      <c r="Z12" s="11">
        <f t="shared" si="11"/>
        <v>4.931499342393688E-2</v>
      </c>
      <c r="AA12" s="10">
        <f t="shared" si="1"/>
        <v>0.99999999999999989</v>
      </c>
      <c r="AC12" s="29">
        <v>0</v>
      </c>
      <c r="AE12" s="11">
        <f t="shared" si="37"/>
        <v>4.931499342393688E-2</v>
      </c>
      <c r="AF12" s="11">
        <f t="shared" si="23"/>
        <v>0.20822007891275757</v>
      </c>
      <c r="AG12" s="11">
        <f t="shared" si="24"/>
        <v>9.862998684787376E-2</v>
      </c>
      <c r="AH12" s="11">
        <f t="shared" si="25"/>
        <v>0.15616505918456816</v>
      </c>
      <c r="AI12" s="11">
        <f t="shared" si="26"/>
        <v>4.3834940815431829E-2</v>
      </c>
      <c r="AJ12" s="11">
        <f t="shared" si="27"/>
        <v>8.2189829022358621E-2</v>
      </c>
      <c r="AK12" s="11">
        <f t="shared" si="28"/>
        <v>0.15616505918456816</v>
      </c>
      <c r="AL12" s="11">
        <f t="shared" si="29"/>
        <v>0.15616505918456816</v>
      </c>
      <c r="AM12" s="11">
        <f t="shared" si="30"/>
        <v>4.931499342393688E-2</v>
      </c>
      <c r="AN12" s="10">
        <f t="shared" si="3"/>
        <v>0.99999999999999989</v>
      </c>
      <c r="AO12" s="10"/>
      <c r="AP12" s="9">
        <f t="shared" si="22"/>
        <v>3.0086949695628418</v>
      </c>
      <c r="AQ12" s="9">
        <f t="shared" si="31"/>
        <v>8.7599999999999997E-2</v>
      </c>
      <c r="AR12" s="9">
        <f t="shared" si="32"/>
        <v>2.9783023056973796</v>
      </c>
      <c r="AS12" s="9">
        <f t="shared" si="33"/>
        <v>0.91239999999999999</v>
      </c>
      <c r="AT12" s="9">
        <f t="shared" si="34"/>
        <v>2.9783023056973796</v>
      </c>
      <c r="AU12" s="9">
        <f t="shared" si="35"/>
        <v>2.9783023056973796</v>
      </c>
      <c r="AV12" s="9">
        <f t="shared" si="36"/>
        <v>3.0392663865462133E-2</v>
      </c>
    </row>
    <row r="13" spans="2:68" ht="31.5" x14ac:dyDescent="0.25">
      <c r="B13" s="14" t="s">
        <v>82</v>
      </c>
      <c r="C13" s="14" t="s">
        <v>81</v>
      </c>
      <c r="D13" s="14" t="s">
        <v>99</v>
      </c>
      <c r="E13" s="13" t="s">
        <v>101</v>
      </c>
      <c r="F13" s="12">
        <f>'[1]DDX full'!F13/100+0.0001</f>
        <v>1E-4</v>
      </c>
      <c r="G13" s="12">
        <f>'[1]DDX full'!G13/100+0.0001</f>
        <v>5.0100000000000006E-2</v>
      </c>
      <c r="H13" s="12">
        <f>'[1]DDX full'!H13/100+0.0001</f>
        <v>0.60009999999999997</v>
      </c>
      <c r="I13" s="12">
        <f>'[1]DDX full'!I13/100+0.0001</f>
        <v>0.50009999999999999</v>
      </c>
      <c r="J13" s="12">
        <f>'[1]DDX full'!J13/100+0.0001</f>
        <v>5.0100000000000006E-2</v>
      </c>
      <c r="K13" s="12">
        <f>'[1]DDX full'!K13/100+0.0001</f>
        <v>0.90010000000000001</v>
      </c>
      <c r="L13" s="12">
        <f>'[1]DDX full'!L13/100+0.0001</f>
        <v>0.95009999999999994</v>
      </c>
      <c r="M13" s="12">
        <f>'[1]DDX full'!M13/100+0.0001</f>
        <v>0.95009999999999994</v>
      </c>
      <c r="N13" s="12">
        <f>'[1]DDX full'!N13/100+0.0001</f>
        <v>0.50009999999999999</v>
      </c>
      <c r="P13" s="29">
        <v>0</v>
      </c>
      <c r="R13" s="11">
        <f t="shared" si="13"/>
        <v>0.11051061007957561</v>
      </c>
      <c r="S13" s="11">
        <f t="shared" si="4"/>
        <v>0.41993810786914237</v>
      </c>
      <c r="T13" s="11">
        <f t="shared" si="5"/>
        <v>8.8395225464190985E-2</v>
      </c>
      <c r="U13" s="11">
        <f t="shared" si="6"/>
        <v>0.16574933687002652</v>
      </c>
      <c r="V13" s="11">
        <f t="shared" si="7"/>
        <v>0.10498452696728559</v>
      </c>
      <c r="W13" s="11">
        <f t="shared" si="8"/>
        <v>2.2082228116710872E-2</v>
      </c>
      <c r="X13" s="11">
        <f t="shared" si="9"/>
        <v>1.6545092838196305E-2</v>
      </c>
      <c r="Y13" s="11">
        <f t="shared" si="10"/>
        <v>1.6545092838196305E-2</v>
      </c>
      <c r="Z13" s="11">
        <f t="shared" si="11"/>
        <v>5.5249778956675516E-2</v>
      </c>
      <c r="AA13" s="10">
        <f t="shared" si="1"/>
        <v>0.99999999999999989</v>
      </c>
      <c r="AC13" s="29">
        <v>0</v>
      </c>
      <c r="AE13" s="11">
        <f t="shared" si="37"/>
        <v>0.11051061007957561</v>
      </c>
      <c r="AF13" s="11">
        <f t="shared" si="23"/>
        <v>0.41993810786914237</v>
      </c>
      <c r="AG13" s="11">
        <f t="shared" si="24"/>
        <v>8.8395225464190985E-2</v>
      </c>
      <c r="AH13" s="11">
        <f t="shared" si="25"/>
        <v>0.16574933687002652</v>
      </c>
      <c r="AI13" s="11">
        <f t="shared" si="26"/>
        <v>0.10498452696728559</v>
      </c>
      <c r="AJ13" s="11">
        <f t="shared" si="27"/>
        <v>2.2082228116710872E-2</v>
      </c>
      <c r="AK13" s="11">
        <f t="shared" si="28"/>
        <v>1.6545092838196305E-2</v>
      </c>
      <c r="AL13" s="11">
        <f t="shared" si="29"/>
        <v>1.6545092838196305E-2</v>
      </c>
      <c r="AM13" s="11">
        <f t="shared" si="30"/>
        <v>5.5249778956675516E-2</v>
      </c>
      <c r="AN13" s="10">
        <f t="shared" si="3"/>
        <v>0.99999999999999989</v>
      </c>
      <c r="AO13" s="10"/>
      <c r="AP13" s="9">
        <f t="shared" si="22"/>
        <v>3.0086949695628418</v>
      </c>
      <c r="AQ13" s="9">
        <f t="shared" si="31"/>
        <v>0.54759999999999986</v>
      </c>
      <c r="AR13" s="9">
        <f t="shared" si="32"/>
        <v>2.5054756493084156</v>
      </c>
      <c r="AS13" s="9">
        <f t="shared" si="33"/>
        <v>0.45240000000000002</v>
      </c>
      <c r="AT13" s="9">
        <f t="shared" si="34"/>
        <v>2.5054756493084156</v>
      </c>
      <c r="AU13" s="9">
        <f t="shared" si="35"/>
        <v>2.5054756493084156</v>
      </c>
      <c r="AV13" s="9">
        <f t="shared" si="36"/>
        <v>0.50321932025442617</v>
      </c>
    </row>
    <row r="14" spans="2:68" ht="31.5" x14ac:dyDescent="0.25">
      <c r="B14" s="14" t="s">
        <v>82</v>
      </c>
      <c r="C14" s="14" t="s">
        <v>81</v>
      </c>
      <c r="D14" s="14" t="s">
        <v>99</v>
      </c>
      <c r="E14" s="13" t="s">
        <v>100</v>
      </c>
      <c r="F14" s="12">
        <f>'[1]DDX full'!F14/100+0.0001</f>
        <v>0.95009999999999994</v>
      </c>
      <c r="G14" s="12">
        <f>'[1]DDX full'!G14/100+0.0001</f>
        <v>0.95009999999999994</v>
      </c>
      <c r="H14" s="12">
        <f>'[1]DDX full'!H14/100+0.0001</f>
        <v>0.40010000000000001</v>
      </c>
      <c r="I14" s="12">
        <f>'[1]DDX full'!I14/100+0.0001</f>
        <v>0.50009999999999999</v>
      </c>
      <c r="J14" s="12">
        <f>'[1]DDX full'!J14/100+0.0001</f>
        <v>5.0100000000000006E-2</v>
      </c>
      <c r="K14" s="12">
        <f>'[1]DDX full'!K14/100+0.0001</f>
        <v>0.10010000000000001</v>
      </c>
      <c r="L14" s="12">
        <f>'[1]DDX full'!L14/100+0.0001</f>
        <v>5.0100000000000006E-2</v>
      </c>
      <c r="M14" s="12">
        <f>'[1]DDX full'!M14/100+0.0001</f>
        <v>5.0100000000000006E-2</v>
      </c>
      <c r="N14" s="12">
        <f>'[1]DDX full'!N14/100+0.0001</f>
        <v>0.50009999999999999</v>
      </c>
      <c r="P14" s="29">
        <v>0</v>
      </c>
      <c r="R14" s="11">
        <f t="shared" si="13"/>
        <v>4.1939821818793126E-3</v>
      </c>
      <c r="S14" s="11">
        <f t="shared" si="4"/>
        <v>1.677592872751725E-2</v>
      </c>
      <c r="T14" s="11">
        <f t="shared" si="5"/>
        <v>0.10084047739115819</v>
      </c>
      <c r="U14" s="11">
        <f t="shared" si="6"/>
        <v>0.12604639435199194</v>
      </c>
      <c r="V14" s="11">
        <f t="shared" si="7"/>
        <v>7.9836947386115326E-2</v>
      </c>
      <c r="W14" s="11">
        <f t="shared" si="8"/>
        <v>0.15126912086064886</v>
      </c>
      <c r="X14" s="11">
        <f t="shared" si="9"/>
        <v>0.23951084215834595</v>
      </c>
      <c r="Y14" s="11">
        <f t="shared" si="10"/>
        <v>0.23951084215834595</v>
      </c>
      <c r="Z14" s="11">
        <f t="shared" si="11"/>
        <v>4.2015464783997314E-2</v>
      </c>
      <c r="AA14" s="10">
        <f t="shared" si="1"/>
        <v>1</v>
      </c>
      <c r="AC14" s="29">
        <v>0</v>
      </c>
      <c r="AE14" s="11">
        <f t="shared" si="37"/>
        <v>4.1939821818793126E-3</v>
      </c>
      <c r="AF14" s="11">
        <f t="shared" si="23"/>
        <v>1.677592872751725E-2</v>
      </c>
      <c r="AG14" s="11">
        <f t="shared" si="24"/>
        <v>0.10084047739115819</v>
      </c>
      <c r="AH14" s="11">
        <f t="shared" si="25"/>
        <v>0.12604639435199194</v>
      </c>
      <c r="AI14" s="11">
        <f t="shared" si="26"/>
        <v>7.9836947386115326E-2</v>
      </c>
      <c r="AJ14" s="11">
        <f t="shared" si="27"/>
        <v>0.15126912086064886</v>
      </c>
      <c r="AK14" s="11">
        <f t="shared" si="28"/>
        <v>0.23951084215834595</v>
      </c>
      <c r="AL14" s="11">
        <f t="shared" si="29"/>
        <v>0.23951084215834595</v>
      </c>
      <c r="AM14" s="11">
        <f t="shared" si="30"/>
        <v>4.2015464783997314E-2</v>
      </c>
      <c r="AN14" s="10">
        <f t="shared" si="3"/>
        <v>1</v>
      </c>
      <c r="AO14" s="10"/>
      <c r="AP14" s="9">
        <f t="shared" si="22"/>
        <v>3.0086949695628418</v>
      </c>
      <c r="AQ14" s="9">
        <f t="shared" si="31"/>
        <v>0.40509999999999996</v>
      </c>
      <c r="AR14" s="9">
        <f t="shared" si="32"/>
        <v>2.7255754512498007</v>
      </c>
      <c r="AS14" s="9">
        <f t="shared" si="33"/>
        <v>0.59489999999999998</v>
      </c>
      <c r="AT14" s="9">
        <f t="shared" si="34"/>
        <v>2.7255754512498007</v>
      </c>
      <c r="AU14" s="9">
        <f t="shared" si="35"/>
        <v>2.7255754512498003</v>
      </c>
      <c r="AV14" s="9">
        <f t="shared" si="36"/>
        <v>0.2831195183130415</v>
      </c>
    </row>
    <row r="15" spans="2:68" ht="31.5" x14ac:dyDescent="0.25">
      <c r="B15" s="14" t="s">
        <v>82</v>
      </c>
      <c r="C15" s="14" t="s">
        <v>81</v>
      </c>
      <c r="D15" s="14" t="s">
        <v>99</v>
      </c>
      <c r="E15" s="13" t="s">
        <v>98</v>
      </c>
      <c r="F15" s="12">
        <f>'[1]DDX full'!F15/100+0.0001</f>
        <v>5.0100000000000006E-2</v>
      </c>
      <c r="G15" s="12">
        <f>'[1]DDX full'!G15/100+0.0001</f>
        <v>1E-4</v>
      </c>
      <c r="H15" s="12">
        <f>'[1]DDX full'!H15/100+0.0001</f>
        <v>1E-4</v>
      </c>
      <c r="I15" s="12">
        <f>'[1]DDX full'!I15/100+0.0001</f>
        <v>1E-4</v>
      </c>
      <c r="J15" s="12">
        <f>'[1]DDX full'!J15/100+0.0001</f>
        <v>0.90010000000000001</v>
      </c>
      <c r="K15" s="12">
        <f>'[1]DDX full'!K15/100+0.0001</f>
        <v>1E-4</v>
      </c>
      <c r="L15" s="12">
        <f>'[1]DDX full'!L15/100+0.0001</f>
        <v>1E-4</v>
      </c>
      <c r="M15" s="12">
        <f>'[1]DDX full'!M15/100+0.0001</f>
        <v>1E-4</v>
      </c>
      <c r="N15" s="12">
        <f>'[1]DDX full'!N15/100+0.0001</f>
        <v>1E-4</v>
      </c>
      <c r="P15" s="29">
        <v>0</v>
      </c>
      <c r="R15" s="11">
        <f t="shared" si="13"/>
        <v>4.9868752624947499E-2</v>
      </c>
      <c r="S15" s="11">
        <f t="shared" si="4"/>
        <v>0.20997480050398992</v>
      </c>
      <c r="T15" s="11">
        <f t="shared" si="5"/>
        <v>0.10498740025199496</v>
      </c>
      <c r="U15" s="11">
        <f t="shared" si="6"/>
        <v>0.15748110037799243</v>
      </c>
      <c r="V15" s="11">
        <f t="shared" si="7"/>
        <v>5.2446451070978567E-3</v>
      </c>
      <c r="W15" s="11">
        <f t="shared" si="8"/>
        <v>0.10498740025199496</v>
      </c>
      <c r="X15" s="11">
        <f t="shared" si="9"/>
        <v>0.15748110037799243</v>
      </c>
      <c r="Y15" s="11">
        <f t="shared" si="10"/>
        <v>0.15748110037799243</v>
      </c>
      <c r="Z15" s="11">
        <f t="shared" si="11"/>
        <v>5.2493700125997481E-2</v>
      </c>
      <c r="AA15" s="10">
        <f t="shared" si="1"/>
        <v>1</v>
      </c>
      <c r="AC15" s="29">
        <v>0</v>
      </c>
      <c r="AE15" s="11">
        <f t="shared" si="37"/>
        <v>4.9868752624947499E-2</v>
      </c>
      <c r="AF15" s="11">
        <f t="shared" si="23"/>
        <v>0.20997480050398992</v>
      </c>
      <c r="AG15" s="11">
        <f t="shared" si="24"/>
        <v>0.10498740025199496</v>
      </c>
      <c r="AH15" s="11">
        <f t="shared" si="25"/>
        <v>0.15748110037799243</v>
      </c>
      <c r="AI15" s="11">
        <f t="shared" si="26"/>
        <v>5.2446451070978567E-3</v>
      </c>
      <c r="AJ15" s="11">
        <f t="shared" si="27"/>
        <v>0.10498740025199496</v>
      </c>
      <c r="AK15" s="11">
        <f t="shared" si="28"/>
        <v>0.15748110037799243</v>
      </c>
      <c r="AL15" s="11">
        <f t="shared" si="29"/>
        <v>0.15748110037799243</v>
      </c>
      <c r="AM15" s="11">
        <f t="shared" si="30"/>
        <v>5.2493700125997481E-2</v>
      </c>
      <c r="AN15" s="10">
        <f t="shared" si="3"/>
        <v>1</v>
      </c>
      <c r="AO15" s="10"/>
      <c r="AP15" s="9">
        <f t="shared" si="22"/>
        <v>3.0086949695628418</v>
      </c>
      <c r="AQ15" s="9">
        <f t="shared" si="31"/>
        <v>4.7600000000000003E-2</v>
      </c>
      <c r="AR15" s="9">
        <f t="shared" si="32"/>
        <v>2.8941024226470766</v>
      </c>
      <c r="AS15" s="9">
        <f t="shared" si="33"/>
        <v>0.95240000000000014</v>
      </c>
      <c r="AT15" s="9">
        <f t="shared" si="34"/>
        <v>2.8941024226470766</v>
      </c>
      <c r="AU15" s="9">
        <f t="shared" si="35"/>
        <v>2.8941024226470771</v>
      </c>
      <c r="AV15" s="9">
        <f t="shared" si="36"/>
        <v>0.1145925469157647</v>
      </c>
    </row>
    <row r="16" spans="2:68" ht="31.5" x14ac:dyDescent="0.25">
      <c r="B16" s="14" t="s">
        <v>82</v>
      </c>
      <c r="C16" s="14" t="s">
        <v>81</v>
      </c>
      <c r="D16" s="14" t="s">
        <v>92</v>
      </c>
      <c r="E16" s="13" t="s">
        <v>97</v>
      </c>
      <c r="F16" s="12">
        <f>'[1]DDX full'!F16/100+0.0001</f>
        <v>0.98009999999999997</v>
      </c>
      <c r="G16" s="12">
        <f>'[1]DDX full'!G16/100+0.0001</f>
        <v>0.98009999999999997</v>
      </c>
      <c r="H16" s="12">
        <f>'[1]DDX full'!H16/100+0.0001</f>
        <v>0.60009999999999997</v>
      </c>
      <c r="I16" s="12">
        <f>'[1]DDX full'!I16/100+0.0001</f>
        <v>0.95009999999999994</v>
      </c>
      <c r="J16" s="12">
        <f>'[1]DDX full'!J16/100+0.0001</f>
        <v>0.85009999999999997</v>
      </c>
      <c r="K16" s="12">
        <f>'[1]DDX full'!K16/100+0.0001</f>
        <v>0.10010000000000001</v>
      </c>
      <c r="L16" s="12">
        <f>'[1]DDX full'!L16/100+0.0001</f>
        <v>5.0100000000000006E-2</v>
      </c>
      <c r="M16" s="12">
        <f>'[1]DDX full'!M16/100+0.0001</f>
        <v>2.01E-2</v>
      </c>
      <c r="N16" s="12">
        <f>'[1]DDX full'!N16/100+0.0001</f>
        <v>0.2001</v>
      </c>
      <c r="P16" s="29">
        <v>0</v>
      </c>
      <c r="R16" s="11">
        <f t="shared" si="13"/>
        <v>2.0755110554860272E-3</v>
      </c>
      <c r="S16" s="11">
        <f t="shared" si="4"/>
        <v>8.3020442219441087E-3</v>
      </c>
      <c r="T16" s="11">
        <f t="shared" si="5"/>
        <v>8.3416770963704631E-2</v>
      </c>
      <c r="U16" s="11">
        <f t="shared" si="6"/>
        <v>1.5613266583229053E-2</v>
      </c>
      <c r="V16" s="11">
        <f t="shared" si="7"/>
        <v>1.5634125990821864E-2</v>
      </c>
      <c r="W16" s="11">
        <f t="shared" si="8"/>
        <v>0.18771380892782646</v>
      </c>
      <c r="X16" s="11">
        <f t="shared" si="9"/>
        <v>0.29721526908635792</v>
      </c>
      <c r="Y16" s="11">
        <f t="shared" si="10"/>
        <v>0.30660200250312891</v>
      </c>
      <c r="Z16" s="11">
        <f t="shared" si="11"/>
        <v>8.3427200667501034E-2</v>
      </c>
      <c r="AA16" s="10">
        <f t="shared" si="1"/>
        <v>1</v>
      </c>
      <c r="AC16" s="29">
        <v>0</v>
      </c>
      <c r="AE16" s="11">
        <f t="shared" si="37"/>
        <v>2.0755110554860272E-3</v>
      </c>
      <c r="AF16" s="11">
        <f t="shared" si="23"/>
        <v>8.3020442219441087E-3</v>
      </c>
      <c r="AG16" s="11">
        <f t="shared" si="24"/>
        <v>8.3416770963704631E-2</v>
      </c>
      <c r="AH16" s="11">
        <f t="shared" si="25"/>
        <v>1.5613266583229053E-2</v>
      </c>
      <c r="AI16" s="11">
        <f t="shared" si="26"/>
        <v>1.5634125990821864E-2</v>
      </c>
      <c r="AJ16" s="11">
        <f t="shared" si="27"/>
        <v>0.18771380892782646</v>
      </c>
      <c r="AK16" s="11">
        <f t="shared" si="28"/>
        <v>0.29721526908635792</v>
      </c>
      <c r="AL16" s="11">
        <f t="shared" si="29"/>
        <v>0.30660200250312891</v>
      </c>
      <c r="AM16" s="11">
        <f t="shared" si="30"/>
        <v>8.3427200667501034E-2</v>
      </c>
      <c r="AN16" s="10">
        <f t="shared" si="3"/>
        <v>1</v>
      </c>
      <c r="AO16" s="10"/>
      <c r="AP16" s="9">
        <f t="shared" si="22"/>
        <v>3.0086949695628418</v>
      </c>
      <c r="AQ16" s="9">
        <f t="shared" si="31"/>
        <v>0.52060000000000006</v>
      </c>
      <c r="AR16" s="9">
        <f t="shared" si="32"/>
        <v>2.3574527070669227</v>
      </c>
      <c r="AS16" s="9">
        <f t="shared" si="33"/>
        <v>0.47940000000000005</v>
      </c>
      <c r="AT16" s="9">
        <f t="shared" si="34"/>
        <v>2.3574527070669227</v>
      </c>
      <c r="AU16" s="9">
        <f t="shared" si="35"/>
        <v>2.3574527070669227</v>
      </c>
      <c r="AV16" s="9">
        <f t="shared" si="36"/>
        <v>0.6512422624959191</v>
      </c>
    </row>
    <row r="17" spans="2:48" ht="31.5" x14ac:dyDescent="0.25">
      <c r="B17" s="14" t="s">
        <v>82</v>
      </c>
      <c r="C17" s="14" t="s">
        <v>81</v>
      </c>
      <c r="D17" s="14" t="s">
        <v>92</v>
      </c>
      <c r="E17" s="13" t="s">
        <v>96</v>
      </c>
      <c r="F17" s="12">
        <f>'[1]DDX full'!F17/100+0.0001</f>
        <v>1E-4</v>
      </c>
      <c r="G17" s="12">
        <f>'[1]DDX full'!G17/100+0.0001</f>
        <v>1E-4</v>
      </c>
      <c r="H17" s="12">
        <f>'[1]DDX full'!H17/100+0.0001</f>
        <v>0.40010000000000001</v>
      </c>
      <c r="I17" s="12">
        <f>'[1]DDX full'!I17/100+0.0001</f>
        <v>1E-4</v>
      </c>
      <c r="J17" s="12">
        <f>'[1]DDX full'!J17/100+0.0001</f>
        <v>0.10010000000000001</v>
      </c>
      <c r="K17" s="12">
        <f>'[1]DDX full'!K17/100+0.0001</f>
        <v>0.10010000000000001</v>
      </c>
      <c r="L17" s="12">
        <f>'[1]DDX full'!L17/100+0.0001</f>
        <v>5.0100000000000006E-2</v>
      </c>
      <c r="M17" s="12">
        <f>'[1]DDX full'!M17/100+0.0001</f>
        <v>3.0099999999999998E-2</v>
      </c>
      <c r="N17" s="12">
        <f>'[1]DDX full'!N17/100+0.0001</f>
        <v>0.10010000000000001</v>
      </c>
      <c r="P17" s="29">
        <v>0</v>
      </c>
      <c r="R17" s="11">
        <f t="shared" si="13"/>
        <v>5.3879728419010668E-2</v>
      </c>
      <c r="S17" s="11">
        <f t="shared" si="4"/>
        <v>0.21551891367604267</v>
      </c>
      <c r="T17" s="11">
        <f t="shared" si="5"/>
        <v>6.4651363293458344E-2</v>
      </c>
      <c r="U17" s="11">
        <f t="shared" si="6"/>
        <v>0.161639185257032</v>
      </c>
      <c r="V17" s="11">
        <f t="shared" si="7"/>
        <v>4.8491216725940298E-2</v>
      </c>
      <c r="W17" s="11">
        <f t="shared" si="8"/>
        <v>9.6982433451880595E-2</v>
      </c>
      <c r="X17" s="11">
        <f t="shared" si="9"/>
        <v>0.15355641771742642</v>
      </c>
      <c r="Y17" s="11">
        <f t="shared" si="10"/>
        <v>0.15678952473326865</v>
      </c>
      <c r="Z17" s="11">
        <f t="shared" si="11"/>
        <v>4.8491216725940298E-2</v>
      </c>
      <c r="AA17" s="10">
        <f t="shared" si="1"/>
        <v>0.99999999999999989</v>
      </c>
      <c r="AC17" s="29">
        <v>0</v>
      </c>
      <c r="AE17" s="11">
        <f t="shared" si="37"/>
        <v>5.3879728419010668E-2</v>
      </c>
      <c r="AF17" s="11">
        <f t="shared" si="23"/>
        <v>0.21551891367604267</v>
      </c>
      <c r="AG17" s="11">
        <f t="shared" si="24"/>
        <v>6.4651363293458344E-2</v>
      </c>
      <c r="AH17" s="11">
        <f t="shared" si="25"/>
        <v>0.161639185257032</v>
      </c>
      <c r="AI17" s="11">
        <f t="shared" si="26"/>
        <v>4.8491216725940298E-2</v>
      </c>
      <c r="AJ17" s="11">
        <f t="shared" si="27"/>
        <v>9.6982433451880595E-2</v>
      </c>
      <c r="AK17" s="11">
        <f t="shared" si="28"/>
        <v>0.15355641771742642</v>
      </c>
      <c r="AL17" s="11">
        <f t="shared" si="29"/>
        <v>0.15678952473326865</v>
      </c>
      <c r="AM17" s="11">
        <f t="shared" si="30"/>
        <v>4.8491216725940298E-2</v>
      </c>
      <c r="AN17" s="10">
        <f t="shared" si="3"/>
        <v>0.99999999999999989</v>
      </c>
      <c r="AO17" s="10"/>
      <c r="AP17" s="9">
        <f t="shared" si="22"/>
        <v>3.0086949695628418</v>
      </c>
      <c r="AQ17" s="9">
        <f t="shared" si="31"/>
        <v>7.2099999999999997E-2</v>
      </c>
      <c r="AR17" s="9">
        <f t="shared" si="32"/>
        <v>2.9687566636864706</v>
      </c>
      <c r="AS17" s="9">
        <f t="shared" si="33"/>
        <v>0.92790000000000006</v>
      </c>
      <c r="AT17" s="9">
        <f t="shared" si="34"/>
        <v>2.9687566636864706</v>
      </c>
      <c r="AU17" s="9">
        <f t="shared" si="35"/>
        <v>2.9687566636864706</v>
      </c>
      <c r="AV17" s="9">
        <f t="shared" si="36"/>
        <v>3.993830587637115E-2</v>
      </c>
    </row>
    <row r="18" spans="2:48" ht="31.5" x14ac:dyDescent="0.25">
      <c r="B18" s="14" t="s">
        <v>82</v>
      </c>
      <c r="C18" s="14" t="s">
        <v>81</v>
      </c>
      <c r="D18" s="14" t="s">
        <v>92</v>
      </c>
      <c r="E18" s="13" t="s">
        <v>95</v>
      </c>
      <c r="F18" s="12">
        <f>'[1]DDX full'!F18/100+0.0001</f>
        <v>0.35009999999999997</v>
      </c>
      <c r="G18" s="12">
        <f>'[1]DDX full'!G18/100+0.0001</f>
        <v>0.15009999999999998</v>
      </c>
      <c r="H18" s="12">
        <f>'[1]DDX full'!H18/100+0.0001</f>
        <v>5.0100000000000006E-2</v>
      </c>
      <c r="I18" s="12">
        <f>'[1]DDX full'!I18/100+0.0001</f>
        <v>5.0100000000000006E-2</v>
      </c>
      <c r="J18" s="12">
        <f>'[1]DDX full'!J18/100+0.0001</f>
        <v>1E-4</v>
      </c>
      <c r="K18" s="12">
        <f>'[1]DDX full'!K18/100+0.0001</f>
        <v>1E-4</v>
      </c>
      <c r="L18" s="12">
        <f>'[1]DDX full'!L18/100+0.0001</f>
        <v>1E-4</v>
      </c>
      <c r="M18" s="12">
        <f>'[1]DDX full'!M18/100+0.0001</f>
        <v>1E-4</v>
      </c>
      <c r="N18" s="12">
        <f>'[1]DDX full'!N18/100+0.0001</f>
        <v>1E-4</v>
      </c>
      <c r="P18" s="29">
        <v>0</v>
      </c>
      <c r="R18" s="11">
        <f t="shared" si="13"/>
        <v>3.4572826896478344E-2</v>
      </c>
      <c r="S18" s="11">
        <f t="shared" si="4"/>
        <v>0.18084902649218002</v>
      </c>
      <c r="T18" s="11">
        <f t="shared" si="5"/>
        <v>0.10106394297265665</v>
      </c>
      <c r="U18" s="11">
        <f t="shared" si="6"/>
        <v>0.15159591445898496</v>
      </c>
      <c r="V18" s="11">
        <f t="shared" si="7"/>
        <v>5.3191828917969988E-2</v>
      </c>
      <c r="W18" s="11">
        <f t="shared" si="8"/>
        <v>0.10638365783593998</v>
      </c>
      <c r="X18" s="11">
        <f t="shared" si="9"/>
        <v>0.15957548675390998</v>
      </c>
      <c r="Y18" s="11">
        <f t="shared" si="10"/>
        <v>0.15957548675390998</v>
      </c>
      <c r="Z18" s="11">
        <f t="shared" si="11"/>
        <v>5.3191828917969988E-2</v>
      </c>
      <c r="AA18" s="10">
        <f t="shared" si="1"/>
        <v>0.99999999999999989</v>
      </c>
      <c r="AC18" s="29">
        <v>0</v>
      </c>
      <c r="AE18" s="11">
        <f t="shared" si="37"/>
        <v>3.4572826896478344E-2</v>
      </c>
      <c r="AF18" s="11">
        <f t="shared" si="23"/>
        <v>0.18084902649218002</v>
      </c>
      <c r="AG18" s="11">
        <f t="shared" si="24"/>
        <v>0.10106394297265665</v>
      </c>
      <c r="AH18" s="11">
        <f t="shared" si="25"/>
        <v>0.15159591445898496</v>
      </c>
      <c r="AI18" s="11">
        <f t="shared" si="26"/>
        <v>5.3191828917969988E-2</v>
      </c>
      <c r="AJ18" s="11">
        <f t="shared" si="27"/>
        <v>0.10638365783593998</v>
      </c>
      <c r="AK18" s="11">
        <f t="shared" si="28"/>
        <v>0.15957548675390998</v>
      </c>
      <c r="AL18" s="11">
        <f t="shared" si="29"/>
        <v>0.15957548675390998</v>
      </c>
      <c r="AM18" s="11">
        <f t="shared" si="30"/>
        <v>5.3191828917969988E-2</v>
      </c>
      <c r="AN18" s="10">
        <f t="shared" si="3"/>
        <v>0.99999999999999989</v>
      </c>
      <c r="AO18" s="10"/>
      <c r="AP18" s="9">
        <f t="shared" si="22"/>
        <v>3.0086949695628418</v>
      </c>
      <c r="AQ18" s="9">
        <f t="shared" si="31"/>
        <v>6.0100000000000001E-2</v>
      </c>
      <c r="AR18" s="9">
        <f t="shared" si="32"/>
        <v>2.9999853374414944</v>
      </c>
      <c r="AS18" s="9">
        <f t="shared" si="33"/>
        <v>0.93990000000000018</v>
      </c>
      <c r="AT18" s="9">
        <f t="shared" si="34"/>
        <v>2.9999853374414944</v>
      </c>
      <c r="AU18" s="9">
        <f t="shared" si="35"/>
        <v>2.9999853374414949</v>
      </c>
      <c r="AV18" s="9">
        <f t="shared" si="36"/>
        <v>8.7096321213468997E-3</v>
      </c>
    </row>
    <row r="19" spans="2:48" ht="31.5" x14ac:dyDescent="0.25">
      <c r="B19" s="14" t="s">
        <v>82</v>
      </c>
      <c r="C19" s="14" t="s">
        <v>81</v>
      </c>
      <c r="D19" s="14" t="s">
        <v>92</v>
      </c>
      <c r="E19" s="13" t="s">
        <v>94</v>
      </c>
      <c r="F19" s="12">
        <f>'[1]DDX full'!F19/100+0.0001</f>
        <v>1E-4</v>
      </c>
      <c r="G19" s="12">
        <f>'[1]DDX full'!G19/100+0.0001</f>
        <v>1E-4</v>
      </c>
      <c r="H19" s="12">
        <f>'[1]DDX full'!H19/100+0.0001</f>
        <v>0.50009999999999999</v>
      </c>
      <c r="I19" s="12">
        <f>'[1]DDX full'!I19/100+0.0001</f>
        <v>5.0100000000000006E-2</v>
      </c>
      <c r="J19" s="12">
        <f>'[1]DDX full'!J19/100+0.0001</f>
        <v>0.10010000000000001</v>
      </c>
      <c r="K19" s="12">
        <f>'[1]DDX full'!K19/100+0.0001</f>
        <v>5.0100000000000006E-2</v>
      </c>
      <c r="L19" s="12">
        <f>'[1]DDX full'!L19/100+0.0001</f>
        <v>5.0100000000000006E-2</v>
      </c>
      <c r="M19" s="12">
        <f>'[1]DDX full'!M19/100+0.0001</f>
        <v>0.10010000000000001</v>
      </c>
      <c r="N19" s="12">
        <f>'[1]DDX full'!N19/100+0.0001</f>
        <v>5.0100000000000006E-2</v>
      </c>
      <c r="P19" s="29">
        <v>0</v>
      </c>
      <c r="R19" s="11">
        <f t="shared" si="13"/>
        <v>5.5096980383513343E-2</v>
      </c>
      <c r="S19" s="11">
        <f t="shared" si="4"/>
        <v>0.22038792153405337</v>
      </c>
      <c r="T19" s="11">
        <f t="shared" si="5"/>
        <v>5.5091470134450087E-2</v>
      </c>
      <c r="U19" s="11">
        <f t="shared" si="6"/>
        <v>0.15702556755565353</v>
      </c>
      <c r="V19" s="11">
        <f t="shared" si="7"/>
        <v>4.9586731320255685E-2</v>
      </c>
      <c r="W19" s="11">
        <f t="shared" si="8"/>
        <v>0.10468371170376901</v>
      </c>
      <c r="X19" s="11">
        <f t="shared" si="9"/>
        <v>0.15702556755565353</v>
      </c>
      <c r="Y19" s="11">
        <f t="shared" si="10"/>
        <v>0.14876019396076703</v>
      </c>
      <c r="Z19" s="11">
        <f t="shared" si="11"/>
        <v>5.2341855851884507E-2</v>
      </c>
      <c r="AA19" s="10">
        <f t="shared" si="1"/>
        <v>1</v>
      </c>
      <c r="AC19" s="29">
        <v>0</v>
      </c>
      <c r="AE19" s="11">
        <f t="shared" si="37"/>
        <v>5.5096980383513343E-2</v>
      </c>
      <c r="AF19" s="11">
        <f t="shared" si="23"/>
        <v>0.22038792153405337</v>
      </c>
      <c r="AG19" s="11">
        <f t="shared" si="24"/>
        <v>5.5091470134450087E-2</v>
      </c>
      <c r="AH19" s="11">
        <f t="shared" si="25"/>
        <v>0.15702556755565353</v>
      </c>
      <c r="AI19" s="11">
        <f t="shared" si="26"/>
        <v>4.9586731320255685E-2</v>
      </c>
      <c r="AJ19" s="11">
        <f t="shared" si="27"/>
        <v>0.10468371170376901</v>
      </c>
      <c r="AK19" s="11">
        <f t="shared" si="28"/>
        <v>0.15702556755565353</v>
      </c>
      <c r="AL19" s="11">
        <f t="shared" si="29"/>
        <v>0.14876019396076703</v>
      </c>
      <c r="AM19" s="11">
        <f t="shared" si="30"/>
        <v>5.2341855851884507E-2</v>
      </c>
      <c r="AN19" s="10">
        <f t="shared" si="3"/>
        <v>1</v>
      </c>
      <c r="AO19" s="10"/>
      <c r="AP19" s="9">
        <f t="shared" si="22"/>
        <v>3.0086949695628418</v>
      </c>
      <c r="AQ19" s="9">
        <f t="shared" si="31"/>
        <v>9.2600000000000016E-2</v>
      </c>
      <c r="AR19" s="9">
        <f t="shared" si="32"/>
        <v>2.9679087826187018</v>
      </c>
      <c r="AS19" s="9">
        <f t="shared" si="33"/>
        <v>0.90739999999999998</v>
      </c>
      <c r="AT19" s="9">
        <f t="shared" si="34"/>
        <v>2.9679087826187018</v>
      </c>
      <c r="AU19" s="9">
        <f t="shared" si="35"/>
        <v>2.9679087826187018</v>
      </c>
      <c r="AV19" s="9">
        <f t="shared" si="36"/>
        <v>4.0786186944139935E-2</v>
      </c>
    </row>
    <row r="20" spans="2:48" s="15" customFormat="1" ht="47.25" x14ac:dyDescent="0.25">
      <c r="B20" s="18" t="s">
        <v>82</v>
      </c>
      <c r="C20" s="18" t="s">
        <v>81</v>
      </c>
      <c r="D20" s="18" t="s">
        <v>92</v>
      </c>
      <c r="E20" s="17" t="s">
        <v>93</v>
      </c>
      <c r="F20" s="12">
        <f>'[1]DDX full'!F20/100+0.0001</f>
        <v>5.0100000000000006E-2</v>
      </c>
      <c r="G20" s="12">
        <f>'[1]DDX full'!G20/100+0.0001</f>
        <v>5.0100000000000006E-2</v>
      </c>
      <c r="H20" s="12">
        <f>'[1]DDX full'!H20/100+0.0001</f>
        <v>5.0100000000000006E-2</v>
      </c>
      <c r="I20" s="12">
        <f>'[1]DDX full'!I20/100+0.0001</f>
        <v>5.0100000000000006E-2</v>
      </c>
      <c r="J20" s="12">
        <f>'[1]DDX full'!J20/100+0.0001</f>
        <v>5.0100000000000006E-2</v>
      </c>
      <c r="K20" s="12">
        <f>'[1]DDX full'!K20/100+0.0001</f>
        <v>5.0100000000000006E-2</v>
      </c>
      <c r="L20" s="12">
        <f>'[1]DDX full'!L20/100+0.0001</f>
        <v>5.0100000000000006E-2</v>
      </c>
      <c r="M20" s="12">
        <f>'[1]DDX full'!M20/100+0.0001</f>
        <v>0.95009999999999994</v>
      </c>
      <c r="N20" s="12">
        <f>'[1]DDX full'!N20/100+0.0001</f>
        <v>5.0100000000000006E-2</v>
      </c>
      <c r="P20" s="29">
        <v>0</v>
      </c>
      <c r="Q20" s="30"/>
      <c r="R20" s="11">
        <f t="shared" si="13"/>
        <v>5.8283224935574932E-2</v>
      </c>
      <c r="S20" s="11">
        <f t="shared" si="4"/>
        <v>0.23313289974229973</v>
      </c>
      <c r="T20" s="11">
        <f t="shared" si="5"/>
        <v>0.11656644987114986</v>
      </c>
      <c r="U20" s="11">
        <f t="shared" si="6"/>
        <v>0.17484967480672478</v>
      </c>
      <c r="V20" s="11">
        <f t="shared" si="7"/>
        <v>5.8283224935574932E-2</v>
      </c>
      <c r="W20" s="11">
        <f t="shared" si="8"/>
        <v>0.11656644987114986</v>
      </c>
      <c r="X20" s="11">
        <f t="shared" si="9"/>
        <v>0.17484967480672478</v>
      </c>
      <c r="Y20" s="11">
        <f t="shared" si="10"/>
        <v>9.1851760952264203E-3</v>
      </c>
      <c r="Z20" s="11">
        <f t="shared" si="11"/>
        <v>5.8283224935574932E-2</v>
      </c>
      <c r="AA20" s="16">
        <f t="shared" si="1"/>
        <v>1.0000000000000002</v>
      </c>
      <c r="AC20" s="29">
        <v>0</v>
      </c>
      <c r="AD20" s="30"/>
      <c r="AE20" s="11">
        <f t="shared" si="37"/>
        <v>5.8283224935574932E-2</v>
      </c>
      <c r="AF20" s="11">
        <f t="shared" si="23"/>
        <v>0.23313289974229973</v>
      </c>
      <c r="AG20" s="11">
        <f t="shared" si="24"/>
        <v>0.11656644987114986</v>
      </c>
      <c r="AH20" s="11">
        <f t="shared" si="25"/>
        <v>0.17484967480672478</v>
      </c>
      <c r="AI20" s="11">
        <f t="shared" si="26"/>
        <v>5.8283224935574932E-2</v>
      </c>
      <c r="AJ20" s="11">
        <f t="shared" si="27"/>
        <v>0.11656644987114986</v>
      </c>
      <c r="AK20" s="11">
        <f t="shared" si="28"/>
        <v>0.17484967480672478</v>
      </c>
      <c r="AL20" s="11">
        <f t="shared" si="29"/>
        <v>9.1851760952264203E-3</v>
      </c>
      <c r="AM20" s="11">
        <f t="shared" si="30"/>
        <v>5.8283224935574932E-2</v>
      </c>
      <c r="AN20" s="16">
        <f t="shared" si="3"/>
        <v>1.0000000000000002</v>
      </c>
      <c r="AO20" s="16"/>
      <c r="AP20" s="9">
        <f t="shared" si="22"/>
        <v>3.0086949695628418</v>
      </c>
      <c r="AQ20" s="9">
        <f t="shared" si="31"/>
        <v>0.18509999999999999</v>
      </c>
      <c r="AR20" s="9">
        <f t="shared" si="32"/>
        <v>2.8716013648416285</v>
      </c>
      <c r="AS20" s="9">
        <f t="shared" si="33"/>
        <v>0.81489999999999985</v>
      </c>
      <c r="AT20" s="9">
        <f t="shared" si="34"/>
        <v>2.8716013648416285</v>
      </c>
      <c r="AU20" s="9">
        <f t="shared" si="35"/>
        <v>2.8716013648416281</v>
      </c>
      <c r="AV20" s="9">
        <f t="shared" si="36"/>
        <v>0.13709360472121368</v>
      </c>
    </row>
    <row r="21" spans="2:48" ht="31.5" x14ac:dyDescent="0.25">
      <c r="B21" s="14" t="s">
        <v>82</v>
      </c>
      <c r="C21" s="14" t="s">
        <v>81</v>
      </c>
      <c r="D21" s="14" t="s">
        <v>92</v>
      </c>
      <c r="E21" s="13" t="s">
        <v>91</v>
      </c>
      <c r="F21" s="12">
        <f>'[1]DDX full'!F21/100+0.0001</f>
        <v>1E-4</v>
      </c>
      <c r="G21" s="12">
        <f>'[1]DDX full'!G21/100+0.0001</f>
        <v>1E-4</v>
      </c>
      <c r="H21" s="12">
        <f>'[1]DDX full'!H21/100+0.0001</f>
        <v>5.0100000000000006E-2</v>
      </c>
      <c r="I21" s="12">
        <f>'[1]DDX full'!I21/100+0.0001</f>
        <v>1E-4</v>
      </c>
      <c r="J21" s="12">
        <f>'[1]DDX full'!J21/100+0.0001</f>
        <v>1E-4</v>
      </c>
      <c r="K21" s="12">
        <f>'[1]DDX full'!K21/100+0.0001</f>
        <v>0.95009999999999994</v>
      </c>
      <c r="L21" s="12">
        <f>'[1]DDX full'!L21/100+0.0001</f>
        <v>0.85009999999999997</v>
      </c>
      <c r="M21" s="12">
        <f>'[1]DDX full'!M21/100+0.0001</f>
        <v>1E-4</v>
      </c>
      <c r="N21" s="12">
        <f>'[1]DDX full'!N21/100+0.0001</f>
        <v>0.95009999999999994</v>
      </c>
      <c r="P21" s="29">
        <v>0</v>
      </c>
      <c r="R21" s="11">
        <f t="shared" si="13"/>
        <v>6.8968133535660087E-2</v>
      </c>
      <c r="S21" s="11">
        <f t="shared" si="4"/>
        <v>0.27587253414264035</v>
      </c>
      <c r="T21" s="11">
        <f t="shared" si="5"/>
        <v>0.13103876396744377</v>
      </c>
      <c r="U21" s="11">
        <f t="shared" si="6"/>
        <v>0.20690440060698026</v>
      </c>
      <c r="V21" s="11">
        <f t="shared" si="7"/>
        <v>6.8968133535660087E-2</v>
      </c>
      <c r="W21" s="11">
        <f t="shared" si="8"/>
        <v>6.8837080976686506E-3</v>
      </c>
      <c r="X21" s="11">
        <f t="shared" si="9"/>
        <v>3.1018071458132158E-2</v>
      </c>
      <c r="Y21" s="11">
        <f t="shared" si="10"/>
        <v>0.20690440060698026</v>
      </c>
      <c r="Z21" s="11">
        <f t="shared" si="11"/>
        <v>3.4418540488343253E-3</v>
      </c>
      <c r="AA21" s="10">
        <f t="shared" si="1"/>
        <v>1</v>
      </c>
      <c r="AC21" s="29">
        <v>0</v>
      </c>
      <c r="AE21" s="11">
        <f t="shared" si="37"/>
        <v>6.8968133535660087E-2</v>
      </c>
      <c r="AF21" s="11">
        <f t="shared" si="23"/>
        <v>0.27587253414264035</v>
      </c>
      <c r="AG21" s="11">
        <f t="shared" si="24"/>
        <v>0.13103876396744377</v>
      </c>
      <c r="AH21" s="11">
        <f t="shared" si="25"/>
        <v>0.20690440060698026</v>
      </c>
      <c r="AI21" s="11">
        <f t="shared" si="26"/>
        <v>6.8968133535660087E-2</v>
      </c>
      <c r="AJ21" s="11">
        <f t="shared" si="27"/>
        <v>6.8837080976686506E-3</v>
      </c>
      <c r="AK21" s="11">
        <f t="shared" si="28"/>
        <v>3.1018071458132158E-2</v>
      </c>
      <c r="AL21" s="11">
        <f t="shared" si="29"/>
        <v>0.20690440060698026</v>
      </c>
      <c r="AM21" s="11">
        <f t="shared" si="30"/>
        <v>3.4418540488343253E-3</v>
      </c>
      <c r="AN21" s="10">
        <f t="shared" si="3"/>
        <v>1</v>
      </c>
      <c r="AO21" s="10"/>
      <c r="AP21" s="9">
        <f t="shared" si="22"/>
        <v>3.0086949695628418</v>
      </c>
      <c r="AQ21" s="9">
        <f t="shared" si="31"/>
        <v>0.27510000000000001</v>
      </c>
      <c r="AR21" s="9">
        <f t="shared" si="32"/>
        <v>2.602498185400612</v>
      </c>
      <c r="AS21" s="9">
        <f t="shared" si="33"/>
        <v>0.7249000000000001</v>
      </c>
      <c r="AT21" s="9">
        <f t="shared" si="34"/>
        <v>2.602498185400612</v>
      </c>
      <c r="AU21" s="9">
        <f t="shared" si="35"/>
        <v>2.602498185400612</v>
      </c>
      <c r="AV21" s="9">
        <f t="shared" si="36"/>
        <v>0.40619678416222982</v>
      </c>
    </row>
    <row r="22" spans="2:48" ht="31.5" x14ac:dyDescent="0.25">
      <c r="B22" s="14" t="s">
        <v>82</v>
      </c>
      <c r="C22" s="14" t="s">
        <v>81</v>
      </c>
      <c r="D22" s="14" t="s">
        <v>80</v>
      </c>
      <c r="E22" s="13" t="s">
        <v>90</v>
      </c>
      <c r="F22" s="12">
        <f>'[1]DDX full'!F22/100+0.0001</f>
        <v>2.01E-2</v>
      </c>
      <c r="G22" s="12">
        <f>'[1]DDX full'!G22/100+0.0001</f>
        <v>2.01E-2</v>
      </c>
      <c r="H22" s="12">
        <f>'[1]DDX full'!H22/100+0.0001</f>
        <v>2.01E-2</v>
      </c>
      <c r="I22" s="12">
        <f>'[1]DDX full'!I22/100+0.0001</f>
        <v>0.80010000000000003</v>
      </c>
      <c r="J22" s="12">
        <f>'[1]DDX full'!J22/100+0.0001</f>
        <v>2.01E-2</v>
      </c>
      <c r="K22" s="12">
        <f>'[1]DDX full'!K22/100+0.0001</f>
        <v>0.90010000000000001</v>
      </c>
      <c r="L22" s="12">
        <f>'[1]DDX full'!L22/100+0.0001</f>
        <v>5.0100000000000006E-2</v>
      </c>
      <c r="M22" s="12">
        <f>'[1]DDX full'!M22/100+0.0001</f>
        <v>0.10010000000000001</v>
      </c>
      <c r="N22" s="12">
        <f>'[1]DDX full'!N22/100+0.0001</f>
        <v>2.01E-2</v>
      </c>
      <c r="P22" s="29">
        <v>0</v>
      </c>
      <c r="R22" s="11">
        <f t="shared" si="13"/>
        <v>6.4603111814345984E-2</v>
      </c>
      <c r="S22" s="11">
        <f t="shared" si="4"/>
        <v>0.25841244725738394</v>
      </c>
      <c r="T22" s="11">
        <f t="shared" si="5"/>
        <v>0.12920622362869197</v>
      </c>
      <c r="U22" s="11">
        <f t="shared" si="6"/>
        <v>3.9537183544303786E-2</v>
      </c>
      <c r="V22" s="11">
        <f t="shared" si="7"/>
        <v>6.4603111814345984E-2</v>
      </c>
      <c r="W22" s="11">
        <f t="shared" si="8"/>
        <v>1.3172468354430377E-2</v>
      </c>
      <c r="X22" s="11">
        <f t="shared" si="9"/>
        <v>0.18787579113924049</v>
      </c>
      <c r="Y22" s="11">
        <f t="shared" si="10"/>
        <v>0.17798655063291136</v>
      </c>
      <c r="Z22" s="11">
        <f t="shared" si="11"/>
        <v>6.4603111814345984E-2</v>
      </c>
      <c r="AA22" s="10">
        <f t="shared" si="1"/>
        <v>0.99999999999999989</v>
      </c>
      <c r="AC22" s="29">
        <v>0</v>
      </c>
      <c r="AE22" s="11">
        <f t="shared" si="37"/>
        <v>6.4603111814345984E-2</v>
      </c>
      <c r="AF22" s="11">
        <f t="shared" si="23"/>
        <v>0.25841244725738394</v>
      </c>
      <c r="AG22" s="11">
        <f t="shared" si="24"/>
        <v>0.12920622362869197</v>
      </c>
      <c r="AH22" s="11">
        <f t="shared" si="25"/>
        <v>3.9537183544303786E-2</v>
      </c>
      <c r="AI22" s="11">
        <f t="shared" si="26"/>
        <v>6.4603111814345984E-2</v>
      </c>
      <c r="AJ22" s="11">
        <f t="shared" si="27"/>
        <v>1.3172468354430377E-2</v>
      </c>
      <c r="AK22" s="11">
        <f t="shared" si="28"/>
        <v>0.18787579113924049</v>
      </c>
      <c r="AL22" s="11">
        <f t="shared" si="29"/>
        <v>0.17798655063291136</v>
      </c>
      <c r="AM22" s="11">
        <f t="shared" si="30"/>
        <v>6.4603111814345984E-2</v>
      </c>
      <c r="AN22" s="10">
        <f t="shared" si="3"/>
        <v>0.99999999999999989</v>
      </c>
      <c r="AO22" s="10"/>
      <c r="AP22" s="9">
        <f t="shared" si="22"/>
        <v>3.0086949695628418</v>
      </c>
      <c r="AQ22" s="9">
        <f t="shared" si="31"/>
        <v>0.24160000000000001</v>
      </c>
      <c r="AR22" s="9">
        <f t="shared" si="32"/>
        <v>2.8148669526636043</v>
      </c>
      <c r="AS22" s="9">
        <f t="shared" si="33"/>
        <v>0.75840000000000007</v>
      </c>
      <c r="AT22" s="9">
        <f t="shared" si="34"/>
        <v>2.8148669526636043</v>
      </c>
      <c r="AU22" s="9">
        <f t="shared" si="35"/>
        <v>2.8148669526636043</v>
      </c>
      <c r="AV22" s="9">
        <f t="shared" si="36"/>
        <v>0.19382801689923745</v>
      </c>
    </row>
    <row r="23" spans="2:48" ht="31.5" x14ac:dyDescent="0.25">
      <c r="B23" s="14" t="s">
        <v>82</v>
      </c>
      <c r="C23" s="14" t="s">
        <v>81</v>
      </c>
      <c r="D23" s="14" t="s">
        <v>80</v>
      </c>
      <c r="E23" s="13" t="s">
        <v>89</v>
      </c>
      <c r="F23" s="12">
        <f>'[1]DDX full'!F23/100+0.0001</f>
        <v>3.0099999999999998E-2</v>
      </c>
      <c r="G23" s="12">
        <f>'[1]DDX full'!G23/100+0.0001</f>
        <v>1E-4</v>
      </c>
      <c r="H23" s="12">
        <f>'[1]DDX full'!H23/100+0.0001</f>
        <v>3.0099999999999998E-2</v>
      </c>
      <c r="I23" s="12">
        <f>'[1]DDX full'!I23/100+0.0001</f>
        <v>3.0099999999999998E-2</v>
      </c>
      <c r="J23" s="12">
        <f>'[1]DDX full'!J23/100+0.0001</f>
        <v>0.50009999999999999</v>
      </c>
      <c r="K23" s="12">
        <f>'[1]DDX full'!K23/100+0.0001</f>
        <v>1E-4</v>
      </c>
      <c r="L23" s="12">
        <f>'[1]DDX full'!L23/100+0.0001</f>
        <v>1E-4</v>
      </c>
      <c r="M23" s="12">
        <f>'[1]DDX full'!M23/100+0.0001</f>
        <v>1E-4</v>
      </c>
      <c r="N23" s="12">
        <f>'[1]DDX full'!N23/100+0.0001</f>
        <v>1E-4</v>
      </c>
      <c r="P23" s="29">
        <v>0</v>
      </c>
      <c r="R23" s="11">
        <f t="shared" si="13"/>
        <v>5.0207060772336679E-2</v>
      </c>
      <c r="S23" s="11">
        <f t="shared" si="4"/>
        <v>0.20704006625944715</v>
      </c>
      <c r="T23" s="11">
        <f t="shared" si="5"/>
        <v>0.10041412154467336</v>
      </c>
      <c r="U23" s="11">
        <f t="shared" si="6"/>
        <v>0.15062118231701002</v>
      </c>
      <c r="V23" s="11">
        <f t="shared" si="7"/>
        <v>2.5877420022776685E-2</v>
      </c>
      <c r="W23" s="11">
        <f t="shared" si="8"/>
        <v>0.10352003312972358</v>
      </c>
      <c r="X23" s="11">
        <f t="shared" si="9"/>
        <v>0.15528004969458536</v>
      </c>
      <c r="Y23" s="11">
        <f t="shared" si="10"/>
        <v>0.15528004969458536</v>
      </c>
      <c r="Z23" s="11">
        <f t="shared" si="11"/>
        <v>5.1760016564861788E-2</v>
      </c>
      <c r="AA23" s="10">
        <f t="shared" si="1"/>
        <v>1</v>
      </c>
      <c r="AC23" s="29">
        <v>0</v>
      </c>
      <c r="AE23" s="11">
        <f t="shared" si="37"/>
        <v>5.0207060772336679E-2</v>
      </c>
      <c r="AF23" s="11">
        <f t="shared" si="23"/>
        <v>0.20704006625944715</v>
      </c>
      <c r="AG23" s="11">
        <f t="shared" si="24"/>
        <v>0.10041412154467336</v>
      </c>
      <c r="AH23" s="11">
        <f t="shared" si="25"/>
        <v>0.15062118231701002</v>
      </c>
      <c r="AI23" s="11">
        <f t="shared" si="26"/>
        <v>2.5877420022776685E-2</v>
      </c>
      <c r="AJ23" s="11">
        <f t="shared" si="27"/>
        <v>0.10352003312972358</v>
      </c>
      <c r="AK23" s="11">
        <f t="shared" si="28"/>
        <v>0.15528004969458536</v>
      </c>
      <c r="AL23" s="11">
        <f t="shared" si="29"/>
        <v>0.15528004969458536</v>
      </c>
      <c r="AM23" s="11">
        <f t="shared" si="30"/>
        <v>5.1760016564861788E-2</v>
      </c>
      <c r="AN23" s="10">
        <f t="shared" si="3"/>
        <v>1</v>
      </c>
      <c r="AO23" s="10"/>
      <c r="AP23" s="9">
        <f t="shared" si="22"/>
        <v>3.0086949695628418</v>
      </c>
      <c r="AQ23" s="9">
        <f t="shared" si="31"/>
        <v>3.4100000000000005E-2</v>
      </c>
      <c r="AR23" s="9">
        <f t="shared" si="32"/>
        <v>2.9621688821090704</v>
      </c>
      <c r="AS23" s="9">
        <f t="shared" si="33"/>
        <v>0.96590000000000009</v>
      </c>
      <c r="AT23" s="9">
        <f t="shared" si="34"/>
        <v>2.9621688821090704</v>
      </c>
      <c r="AU23" s="9">
        <f t="shared" si="35"/>
        <v>2.9621688821090708</v>
      </c>
      <c r="AV23" s="9">
        <f t="shared" si="36"/>
        <v>4.6526087453770959E-2</v>
      </c>
    </row>
    <row r="24" spans="2:48" ht="31.5" x14ac:dyDescent="0.25">
      <c r="B24" s="14" t="s">
        <v>82</v>
      </c>
      <c r="C24" s="14" t="s">
        <v>81</v>
      </c>
      <c r="D24" s="14" t="s">
        <v>80</v>
      </c>
      <c r="E24" s="13" t="s">
        <v>88</v>
      </c>
      <c r="F24" s="12">
        <f>'[1]DDX full'!F24/100+0.0001</f>
        <v>1E-4</v>
      </c>
      <c r="G24" s="12">
        <f>'[1]DDX full'!G24/100+0.0001</f>
        <v>1E-4</v>
      </c>
      <c r="H24" s="12">
        <f>'[1]DDX full'!H24/100+0.0001</f>
        <v>0.2001</v>
      </c>
      <c r="I24" s="12">
        <f>'[1]DDX full'!I24/100+0.0001</f>
        <v>1E-4</v>
      </c>
      <c r="J24" s="12">
        <f>'[1]DDX full'!J24/100+0.0001</f>
        <v>1E-4</v>
      </c>
      <c r="K24" s="12">
        <f>'[1]DDX full'!K24/100+0.0001</f>
        <v>1E-4</v>
      </c>
      <c r="L24" s="12">
        <f>'[1]DDX full'!L24/100+0.0001</f>
        <v>0.2001</v>
      </c>
      <c r="M24" s="12">
        <f>'[1]DDX full'!M24/100+0.0001</f>
        <v>0.10010000000000001</v>
      </c>
      <c r="N24" s="12">
        <f>'[1]DDX full'!N24/100+0.0001</f>
        <v>1E-4</v>
      </c>
      <c r="P24" s="29">
        <v>0</v>
      </c>
      <c r="R24" s="11">
        <f t="shared" si="13"/>
        <v>5.3476307626484108E-2</v>
      </c>
      <c r="S24" s="11">
        <f t="shared" si="4"/>
        <v>0.21390523050593643</v>
      </c>
      <c r="T24" s="11">
        <f t="shared" si="5"/>
        <v>8.5559952936142894E-2</v>
      </c>
      <c r="U24" s="11">
        <f t="shared" si="6"/>
        <v>0.16042892287945232</v>
      </c>
      <c r="V24" s="11">
        <f t="shared" si="7"/>
        <v>5.3476307626484108E-2</v>
      </c>
      <c r="W24" s="11">
        <f t="shared" si="8"/>
        <v>0.10695261525296822</v>
      </c>
      <c r="X24" s="11">
        <f t="shared" si="9"/>
        <v>0.12833992940421435</v>
      </c>
      <c r="Y24" s="11">
        <f t="shared" si="10"/>
        <v>0.14438442614183331</v>
      </c>
      <c r="Z24" s="11">
        <f t="shared" si="11"/>
        <v>5.3476307626484108E-2</v>
      </c>
      <c r="AA24" s="10">
        <f t="shared" si="1"/>
        <v>0.99999999999999989</v>
      </c>
      <c r="AC24" s="29">
        <v>0</v>
      </c>
      <c r="AE24" s="11">
        <f t="shared" si="37"/>
        <v>5.3476307626484108E-2</v>
      </c>
      <c r="AF24" s="11">
        <f t="shared" si="23"/>
        <v>0.21390523050593643</v>
      </c>
      <c r="AG24" s="11">
        <f t="shared" si="24"/>
        <v>8.5559952936142894E-2</v>
      </c>
      <c r="AH24" s="11">
        <f t="shared" si="25"/>
        <v>0.16042892287945232</v>
      </c>
      <c r="AI24" s="11">
        <f t="shared" si="26"/>
        <v>5.3476307626484108E-2</v>
      </c>
      <c r="AJ24" s="11">
        <f t="shared" si="27"/>
        <v>0.10695261525296822</v>
      </c>
      <c r="AK24" s="11">
        <f t="shared" si="28"/>
        <v>0.12833992940421435</v>
      </c>
      <c r="AL24" s="11">
        <f t="shared" si="29"/>
        <v>0.14438442614183331</v>
      </c>
      <c r="AM24" s="11">
        <f t="shared" si="30"/>
        <v>5.3476307626484108E-2</v>
      </c>
      <c r="AN24" s="10">
        <f t="shared" si="3"/>
        <v>0.99999999999999989</v>
      </c>
      <c r="AO24" s="10"/>
      <c r="AP24" s="9">
        <f t="shared" si="22"/>
        <v>3.0086949695628418</v>
      </c>
      <c r="AQ24" s="9">
        <f t="shared" si="31"/>
        <v>6.5100000000000005E-2</v>
      </c>
      <c r="AR24" s="9">
        <f t="shared" si="32"/>
        <v>3.008918893393302</v>
      </c>
      <c r="AS24" s="9">
        <f t="shared" si="33"/>
        <v>0.93490000000000018</v>
      </c>
      <c r="AT24" s="9">
        <f t="shared" si="34"/>
        <v>3.008918893393302</v>
      </c>
      <c r="AU24" s="9">
        <f t="shared" si="35"/>
        <v>3.0089188933933029</v>
      </c>
      <c r="AV24" s="9">
        <f t="shared" si="36"/>
        <v>-2.2392383046110353E-4</v>
      </c>
    </row>
    <row r="25" spans="2:48" ht="31.5" x14ac:dyDescent="0.25">
      <c r="B25" s="14" t="s">
        <v>82</v>
      </c>
      <c r="C25" s="14" t="s">
        <v>81</v>
      </c>
      <c r="D25" s="14" t="s">
        <v>80</v>
      </c>
      <c r="E25" s="13" t="s">
        <v>87</v>
      </c>
      <c r="F25" s="12">
        <f>'[1]DDX full'!F25/100+0.0001</f>
        <v>1E-4</v>
      </c>
      <c r="G25" s="12">
        <f>'[1]DDX full'!G25/100+0.0001</f>
        <v>1E-4</v>
      </c>
      <c r="H25" s="12">
        <f>'[1]DDX full'!H25/100+0.0001</f>
        <v>1E-4</v>
      </c>
      <c r="I25" s="12">
        <f>'[1]DDX full'!I25/100+0.0001</f>
        <v>2.01E-2</v>
      </c>
      <c r="J25" s="12">
        <f>'[1]DDX full'!J25/100+0.0001</f>
        <v>0.80010000000000003</v>
      </c>
      <c r="K25" s="12">
        <f>'[1]DDX full'!K25/100+0.0001</f>
        <v>1E-4</v>
      </c>
      <c r="L25" s="12">
        <f>'[1]DDX full'!L25/100+0.0001</f>
        <v>1E-4</v>
      </c>
      <c r="M25" s="12">
        <f>'[1]DDX full'!M25/100+0.0001</f>
        <v>1E-4</v>
      </c>
      <c r="N25" s="12">
        <f>'[1]DDX full'!N25/100+0.0001</f>
        <v>1E-4</v>
      </c>
      <c r="P25" s="29">
        <v>0</v>
      </c>
      <c r="R25" s="11">
        <f t="shared" si="13"/>
        <v>5.2246838750130628E-2</v>
      </c>
      <c r="S25" s="11">
        <f t="shared" si="4"/>
        <v>0.20898735500052251</v>
      </c>
      <c r="T25" s="11">
        <f t="shared" si="5"/>
        <v>0.10449367750026126</v>
      </c>
      <c r="U25" s="11">
        <f t="shared" si="6"/>
        <v>0.15360539241300031</v>
      </c>
      <c r="V25" s="11">
        <f t="shared" si="7"/>
        <v>1.0445187584909602E-2</v>
      </c>
      <c r="W25" s="11">
        <f t="shared" si="8"/>
        <v>0.10449367750026126</v>
      </c>
      <c r="X25" s="11">
        <f t="shared" si="9"/>
        <v>0.1567405162503919</v>
      </c>
      <c r="Y25" s="11">
        <f t="shared" si="10"/>
        <v>0.1567405162503919</v>
      </c>
      <c r="Z25" s="11">
        <f t="shared" si="11"/>
        <v>5.2246838750130628E-2</v>
      </c>
      <c r="AA25" s="10">
        <f t="shared" si="1"/>
        <v>1</v>
      </c>
      <c r="AC25" s="29">
        <v>0</v>
      </c>
      <c r="AE25" s="11">
        <f t="shared" si="37"/>
        <v>5.2246838750130628E-2</v>
      </c>
      <c r="AF25" s="11">
        <f t="shared" si="23"/>
        <v>0.20898735500052251</v>
      </c>
      <c r="AG25" s="11">
        <f t="shared" si="24"/>
        <v>0.10449367750026126</v>
      </c>
      <c r="AH25" s="11">
        <f t="shared" si="25"/>
        <v>0.15360539241300031</v>
      </c>
      <c r="AI25" s="11">
        <f t="shared" si="26"/>
        <v>1.0445187584909602E-2</v>
      </c>
      <c r="AJ25" s="11">
        <f t="shared" si="27"/>
        <v>0.10449367750026126</v>
      </c>
      <c r="AK25" s="11">
        <f t="shared" si="28"/>
        <v>0.1567405162503919</v>
      </c>
      <c r="AL25" s="11">
        <f t="shared" si="29"/>
        <v>0.1567405162503919</v>
      </c>
      <c r="AM25" s="11">
        <f t="shared" si="30"/>
        <v>5.2246838750130628E-2</v>
      </c>
      <c r="AN25" s="10">
        <f t="shared" si="3"/>
        <v>1</v>
      </c>
      <c r="AO25" s="10"/>
      <c r="AP25" s="9">
        <f t="shared" si="22"/>
        <v>3.0086949695628418</v>
      </c>
      <c r="AQ25" s="9">
        <f t="shared" si="31"/>
        <v>4.3100000000000006E-2</v>
      </c>
      <c r="AR25" s="9">
        <f t="shared" si="32"/>
        <v>2.9199724008053658</v>
      </c>
      <c r="AS25" s="9">
        <f t="shared" si="33"/>
        <v>0.95690000000000008</v>
      </c>
      <c r="AT25" s="9">
        <f t="shared" si="34"/>
        <v>2.9199724008053658</v>
      </c>
      <c r="AU25" s="9">
        <f t="shared" si="35"/>
        <v>2.9199724008053658</v>
      </c>
      <c r="AV25" s="9">
        <f t="shared" si="36"/>
        <v>8.8722568757475972E-2</v>
      </c>
    </row>
    <row r="26" spans="2:48" ht="31.5" x14ac:dyDescent="0.25">
      <c r="B26" s="14" t="s">
        <v>82</v>
      </c>
      <c r="C26" s="14" t="s">
        <v>81</v>
      </c>
      <c r="D26" s="14" t="s">
        <v>80</v>
      </c>
      <c r="E26" s="13" t="s">
        <v>86</v>
      </c>
      <c r="F26" s="12">
        <f>'[1]DDX full'!F26/100+0.0001</f>
        <v>1E-4</v>
      </c>
      <c r="G26" s="12">
        <f>'[1]DDX full'!G26/100+0.0001</f>
        <v>1E-4</v>
      </c>
      <c r="H26" s="12">
        <f>'[1]DDX full'!H26/100+0.0001</f>
        <v>1E-4</v>
      </c>
      <c r="I26" s="12">
        <f>'[1]DDX full'!I26/100+0.0001</f>
        <v>5.0100000000000006E-2</v>
      </c>
      <c r="J26" s="12">
        <f>'[1]DDX full'!J26/100+0.0001</f>
        <v>1E-4</v>
      </c>
      <c r="K26" s="12">
        <f>'[1]DDX full'!K26/100+0.0001</f>
        <v>1E-4</v>
      </c>
      <c r="L26" s="12">
        <f>'[1]DDX full'!L26/100+0.0001</f>
        <v>0.10010000000000001</v>
      </c>
      <c r="M26" s="12">
        <f>'[1]DDX full'!M26/100+0.0001</f>
        <v>0.75009999999999999</v>
      </c>
      <c r="N26" s="12">
        <f>'[1]DDX full'!N26/100+0.0001</f>
        <v>5.0100000000000006E-2</v>
      </c>
      <c r="P26" s="29">
        <v>0</v>
      </c>
      <c r="R26" s="11">
        <f t="shared" si="13"/>
        <v>5.7971938775510205E-2</v>
      </c>
      <c r="S26" s="11">
        <f t="shared" si="4"/>
        <v>0.23188775510204082</v>
      </c>
      <c r="T26" s="11">
        <f t="shared" si="5"/>
        <v>0.11594387755102041</v>
      </c>
      <c r="U26" s="11">
        <f t="shared" si="6"/>
        <v>0.16521915584415584</v>
      </c>
      <c r="V26" s="11">
        <f t="shared" si="7"/>
        <v>5.7971938775510205E-2</v>
      </c>
      <c r="W26" s="11">
        <f t="shared" si="8"/>
        <v>0.11594387755102041</v>
      </c>
      <c r="X26" s="11">
        <f t="shared" si="9"/>
        <v>0.15652249536178106</v>
      </c>
      <c r="Y26" s="11">
        <f t="shared" si="10"/>
        <v>4.3465909090909083E-2</v>
      </c>
      <c r="Z26" s="11">
        <f t="shared" si="11"/>
        <v>5.5073051948051947E-2</v>
      </c>
      <c r="AA26" s="10">
        <f t="shared" si="1"/>
        <v>1</v>
      </c>
      <c r="AC26" s="29">
        <v>0</v>
      </c>
      <c r="AE26" s="11">
        <f t="shared" si="37"/>
        <v>5.7971938775510205E-2</v>
      </c>
      <c r="AF26" s="11">
        <f t="shared" si="23"/>
        <v>0.23188775510204082</v>
      </c>
      <c r="AG26" s="11">
        <f t="shared" si="24"/>
        <v>0.11594387755102041</v>
      </c>
      <c r="AH26" s="11">
        <f t="shared" si="25"/>
        <v>0.16521915584415584</v>
      </c>
      <c r="AI26" s="11">
        <f t="shared" si="26"/>
        <v>5.7971938775510205E-2</v>
      </c>
      <c r="AJ26" s="11">
        <f t="shared" si="27"/>
        <v>0.11594387755102041</v>
      </c>
      <c r="AK26" s="11">
        <f t="shared" si="28"/>
        <v>0.15652249536178106</v>
      </c>
      <c r="AL26" s="11">
        <f t="shared" si="29"/>
        <v>4.3465909090909083E-2</v>
      </c>
      <c r="AM26" s="11">
        <f t="shared" si="30"/>
        <v>5.5073051948051947E-2</v>
      </c>
      <c r="AN26" s="10">
        <f t="shared" si="3"/>
        <v>1</v>
      </c>
      <c r="AO26" s="10"/>
      <c r="AP26" s="9">
        <f t="shared" si="22"/>
        <v>3.0086949695628418</v>
      </c>
      <c r="AQ26" s="9">
        <f t="shared" si="31"/>
        <v>0.1376</v>
      </c>
      <c r="AR26" s="9">
        <f t="shared" si="32"/>
        <v>2.9610463738978581</v>
      </c>
      <c r="AS26" s="9">
        <f t="shared" si="33"/>
        <v>0.86240000000000006</v>
      </c>
      <c r="AT26" s="9">
        <f t="shared" si="34"/>
        <v>2.9610463738978581</v>
      </c>
      <c r="AU26" s="9">
        <f t="shared" si="35"/>
        <v>2.9610463738978585</v>
      </c>
      <c r="AV26" s="9">
        <f t="shared" si="36"/>
        <v>4.7648595664983251E-2</v>
      </c>
    </row>
    <row r="27" spans="2:48" ht="31.5" x14ac:dyDescent="0.25">
      <c r="B27" s="14" t="s">
        <v>82</v>
      </c>
      <c r="C27" s="14" t="s">
        <v>81</v>
      </c>
      <c r="D27" s="14" t="s">
        <v>80</v>
      </c>
      <c r="E27" s="13" t="s">
        <v>85</v>
      </c>
      <c r="F27" s="12">
        <f>'[1]DDX full'!F27/100+0.0001</f>
        <v>5.0100000000000006E-2</v>
      </c>
      <c r="G27" s="12">
        <f>'[1]DDX full'!G27/100+0.0001</f>
        <v>0.30009999999999998</v>
      </c>
      <c r="H27" s="12">
        <f>'[1]DDX full'!H27/100+0.0001</f>
        <v>1E-4</v>
      </c>
      <c r="I27" s="12">
        <f>'[1]DDX full'!I27/100+0.0001</f>
        <v>1E-4</v>
      </c>
      <c r="J27" s="12">
        <f>'[1]DDX full'!J27/100+0.0001</f>
        <v>1E-4</v>
      </c>
      <c r="K27" s="12">
        <f>'[1]DDX full'!K27/100+0.0001</f>
        <v>1E-4</v>
      </c>
      <c r="L27" s="12">
        <f>'[1]DDX full'!L27/100+0.0001</f>
        <v>0.10010000000000001</v>
      </c>
      <c r="M27" s="12">
        <f>'[1]DDX full'!M27/100+0.0001</f>
        <v>0.10010000000000001</v>
      </c>
      <c r="N27" s="12">
        <f>'[1]DDX full'!N27/100+0.0001</f>
        <v>1E-4</v>
      </c>
      <c r="P27" s="29">
        <v>0</v>
      </c>
      <c r="R27" s="11">
        <f t="shared" si="13"/>
        <v>5.23418558518845E-2</v>
      </c>
      <c r="S27" s="11">
        <f t="shared" si="4"/>
        <v>0.15426493277496139</v>
      </c>
      <c r="T27" s="11">
        <f t="shared" si="5"/>
        <v>0.11019396076702667</v>
      </c>
      <c r="U27" s="11">
        <f t="shared" si="6"/>
        <v>0.16529094115053999</v>
      </c>
      <c r="V27" s="11">
        <f t="shared" si="7"/>
        <v>5.5096980383513336E-2</v>
      </c>
      <c r="W27" s="11">
        <f t="shared" si="8"/>
        <v>0.11019396076702667</v>
      </c>
      <c r="X27" s="11">
        <f t="shared" si="9"/>
        <v>0.14876019396076701</v>
      </c>
      <c r="Y27" s="11">
        <f t="shared" si="10"/>
        <v>0.14876019396076701</v>
      </c>
      <c r="Z27" s="11">
        <f t="shared" si="11"/>
        <v>5.5096980383513336E-2</v>
      </c>
      <c r="AA27" s="10">
        <f t="shared" si="1"/>
        <v>0.99999999999999989</v>
      </c>
      <c r="AC27" s="29">
        <v>0</v>
      </c>
      <c r="AE27" s="11">
        <f t="shared" si="37"/>
        <v>5.23418558518845E-2</v>
      </c>
      <c r="AF27" s="11">
        <f t="shared" si="23"/>
        <v>0.15426493277496139</v>
      </c>
      <c r="AG27" s="11">
        <f t="shared" si="24"/>
        <v>0.11019396076702667</v>
      </c>
      <c r="AH27" s="11">
        <f t="shared" si="25"/>
        <v>0.16529094115053999</v>
      </c>
      <c r="AI27" s="11">
        <f t="shared" si="26"/>
        <v>5.5096980383513336E-2</v>
      </c>
      <c r="AJ27" s="11">
        <f t="shared" si="27"/>
        <v>0.11019396076702667</v>
      </c>
      <c r="AK27" s="11">
        <f t="shared" si="28"/>
        <v>0.14876019396076701</v>
      </c>
      <c r="AL27" s="11">
        <f t="shared" si="29"/>
        <v>0.14876019396076701</v>
      </c>
      <c r="AM27" s="11">
        <f t="shared" si="30"/>
        <v>5.5096980383513336E-2</v>
      </c>
      <c r="AN27" s="10">
        <f t="shared" si="3"/>
        <v>0.99999999999999989</v>
      </c>
      <c r="AO27" s="10"/>
      <c r="AP27" s="9">
        <f t="shared" si="22"/>
        <v>3.0086949695628418</v>
      </c>
      <c r="AQ27" s="9">
        <f t="shared" si="31"/>
        <v>9.2600000000000002E-2</v>
      </c>
      <c r="AR27" s="9">
        <f t="shared" si="32"/>
        <v>3.0479191973875372</v>
      </c>
      <c r="AS27" s="9">
        <f t="shared" si="33"/>
        <v>0.9074000000000001</v>
      </c>
      <c r="AT27" s="9">
        <f t="shared" si="34"/>
        <v>3.0479191973875372</v>
      </c>
      <c r="AU27" s="9">
        <f t="shared" si="35"/>
        <v>3.0479191973875377</v>
      </c>
      <c r="AV27" s="9">
        <f t="shared" si="36"/>
        <v>-3.9224227824695923E-2</v>
      </c>
    </row>
    <row r="28" spans="2:48" ht="31.5" x14ac:dyDescent="0.25">
      <c r="B28" s="14" t="s">
        <v>82</v>
      </c>
      <c r="C28" s="14" t="s">
        <v>81</v>
      </c>
      <c r="D28" s="14" t="s">
        <v>80</v>
      </c>
      <c r="E28" s="13" t="s">
        <v>84</v>
      </c>
      <c r="F28" s="12">
        <f>'[1]DDX full'!F28/100+0.0001</f>
        <v>1E-4</v>
      </c>
      <c r="G28" s="12">
        <f>'[1]DDX full'!G28/100+0.0001</f>
        <v>1E-4</v>
      </c>
      <c r="H28" s="12">
        <f>'[1]DDX full'!H28/100+0.0001</f>
        <v>1E-4</v>
      </c>
      <c r="I28" s="12">
        <f>'[1]DDX full'!I28/100+0.0001</f>
        <v>1E-4</v>
      </c>
      <c r="J28" s="12">
        <f>'[1]DDX full'!J28/100+0.0001</f>
        <v>1E-4</v>
      </c>
      <c r="K28" s="12">
        <f>'[1]DDX full'!K28/100+0.0001</f>
        <v>0.10010000000000001</v>
      </c>
      <c r="L28" s="12">
        <f>'[1]DDX full'!L28/100+0.0001</f>
        <v>1E-4</v>
      </c>
      <c r="M28" s="12">
        <f>'[1]DDX full'!M28/100+0.0001</f>
        <v>1E-4</v>
      </c>
      <c r="N28" s="12">
        <f>'[1]DDX full'!N28/100+0.0001</f>
        <v>0.40010000000000001</v>
      </c>
      <c r="P28" s="29">
        <v>0</v>
      </c>
      <c r="R28" s="11">
        <f t="shared" si="13"/>
        <v>5.154655119084442E-2</v>
      </c>
      <c r="S28" s="11">
        <f t="shared" si="4"/>
        <v>0.20618620476337768</v>
      </c>
      <c r="T28" s="11">
        <f t="shared" si="5"/>
        <v>0.10309310238168884</v>
      </c>
      <c r="U28" s="11">
        <f t="shared" si="6"/>
        <v>0.15463965357253323</v>
      </c>
      <c r="V28" s="11">
        <f t="shared" si="7"/>
        <v>5.154655119084442E-2</v>
      </c>
      <c r="W28" s="11">
        <f t="shared" si="8"/>
        <v>9.2782761109392722E-2</v>
      </c>
      <c r="X28" s="11">
        <f t="shared" si="9"/>
        <v>0.15463965357253323</v>
      </c>
      <c r="Y28" s="11">
        <f t="shared" si="10"/>
        <v>0.15463965357253323</v>
      </c>
      <c r="Z28" s="11">
        <f t="shared" si="11"/>
        <v>3.0925868646252189E-2</v>
      </c>
      <c r="AA28" s="10">
        <f t="shared" si="1"/>
        <v>0.99999999999999989</v>
      </c>
      <c r="AC28" s="29">
        <v>0</v>
      </c>
      <c r="AE28" s="11">
        <f t="shared" si="37"/>
        <v>5.154655119084442E-2</v>
      </c>
      <c r="AF28" s="11">
        <f t="shared" si="23"/>
        <v>0.20618620476337768</v>
      </c>
      <c r="AG28" s="11">
        <f t="shared" si="24"/>
        <v>0.10309310238168884</v>
      </c>
      <c r="AH28" s="11">
        <f t="shared" si="25"/>
        <v>0.15463965357253323</v>
      </c>
      <c r="AI28" s="11">
        <f t="shared" si="26"/>
        <v>5.154655119084442E-2</v>
      </c>
      <c r="AJ28" s="11">
        <f t="shared" si="27"/>
        <v>9.2782761109392722E-2</v>
      </c>
      <c r="AK28" s="11">
        <f t="shared" si="28"/>
        <v>0.15463965357253323</v>
      </c>
      <c r="AL28" s="11">
        <f t="shared" si="29"/>
        <v>0.15463965357253323</v>
      </c>
      <c r="AM28" s="11">
        <f t="shared" si="30"/>
        <v>3.0925868646252189E-2</v>
      </c>
      <c r="AN28" s="10">
        <f t="shared" si="3"/>
        <v>0.99999999999999989</v>
      </c>
      <c r="AO28" s="10"/>
      <c r="AP28" s="9">
        <f t="shared" si="22"/>
        <v>3.0086949695628418</v>
      </c>
      <c r="AQ28" s="9">
        <f t="shared" si="31"/>
        <v>3.0100000000000002E-2</v>
      </c>
      <c r="AR28" s="9">
        <f t="shared" si="32"/>
        <v>2.9713368859394538</v>
      </c>
      <c r="AS28" s="9">
        <f t="shared" si="33"/>
        <v>0.9699000000000001</v>
      </c>
      <c r="AT28" s="9">
        <f t="shared" si="34"/>
        <v>2.9713368859394538</v>
      </c>
      <c r="AU28" s="9">
        <f t="shared" si="35"/>
        <v>2.9713368859394538</v>
      </c>
      <c r="AV28" s="9">
        <f t="shared" si="36"/>
        <v>3.7358083623387994E-2</v>
      </c>
    </row>
    <row r="29" spans="2:48" ht="31.5" x14ac:dyDescent="0.25">
      <c r="B29" s="14" t="s">
        <v>82</v>
      </c>
      <c r="C29" s="14" t="s">
        <v>81</v>
      </c>
      <c r="D29" s="14" t="s">
        <v>80</v>
      </c>
      <c r="E29" s="13" t="s">
        <v>83</v>
      </c>
      <c r="F29" s="12">
        <f>'[1]DDX full'!F29/100+0.0001</f>
        <v>0.50009999999999999</v>
      </c>
      <c r="G29" s="12">
        <f>'[1]DDX full'!G29/100+0.0001</f>
        <v>0.2001</v>
      </c>
      <c r="H29" s="12">
        <f>'[1]DDX full'!H29/100+0.0001</f>
        <v>0.10010000000000001</v>
      </c>
      <c r="I29" s="12">
        <f>'[1]DDX full'!I29/100+0.0001</f>
        <v>0.10010000000000001</v>
      </c>
      <c r="J29" s="12">
        <f>'[1]DDX full'!J29/100+0.0001</f>
        <v>5.0100000000000006E-2</v>
      </c>
      <c r="K29" s="12">
        <f>'[1]DDX full'!K29/100+0.0001</f>
        <v>0.80010000000000003</v>
      </c>
      <c r="L29" s="12">
        <f>'[1]DDX full'!L29/100+0.0001</f>
        <v>0.10010000000000001</v>
      </c>
      <c r="M29" s="12">
        <f>'[1]DDX full'!M29/100+0.0001</f>
        <v>0.10010000000000001</v>
      </c>
      <c r="N29" s="12">
        <f>'[1]DDX full'!N29/100+0.0001</f>
        <v>0.40010000000000001</v>
      </c>
      <c r="P29" s="29">
        <v>0</v>
      </c>
      <c r="R29" s="11">
        <f t="shared" si="13"/>
        <v>3.215204527913558E-2</v>
      </c>
      <c r="S29" s="11">
        <f t="shared" si="4"/>
        <v>0.20578852585541549</v>
      </c>
      <c r="T29" s="11">
        <f t="shared" si="5"/>
        <v>0.11575765371751995</v>
      </c>
      <c r="U29" s="11">
        <f t="shared" si="6"/>
        <v>0.17363648057627987</v>
      </c>
      <c r="V29" s="11">
        <f t="shared" si="7"/>
        <v>6.1094674556213015E-2</v>
      </c>
      <c r="W29" s="11">
        <f t="shared" si="8"/>
        <v>2.5713918188834572E-2</v>
      </c>
      <c r="X29" s="11">
        <f t="shared" si="9"/>
        <v>0.17363648057627987</v>
      </c>
      <c r="Y29" s="11">
        <f t="shared" si="10"/>
        <v>0.17363648057627987</v>
      </c>
      <c r="Z29" s="11">
        <f t="shared" si="11"/>
        <v>3.8583740674041675E-2</v>
      </c>
      <c r="AA29" s="10">
        <f t="shared" si="1"/>
        <v>1</v>
      </c>
      <c r="AC29" s="29">
        <v>0</v>
      </c>
      <c r="AE29" s="11">
        <f t="shared" si="37"/>
        <v>3.215204527913558E-2</v>
      </c>
      <c r="AF29" s="11">
        <f t="shared" si="23"/>
        <v>0.20578852585541549</v>
      </c>
      <c r="AG29" s="11">
        <f t="shared" si="24"/>
        <v>0.11575765371751995</v>
      </c>
      <c r="AH29" s="11">
        <f t="shared" si="25"/>
        <v>0.17363648057627987</v>
      </c>
      <c r="AI29" s="11">
        <f t="shared" si="26"/>
        <v>6.1094674556213015E-2</v>
      </c>
      <c r="AJ29" s="11">
        <f t="shared" si="27"/>
        <v>2.5713918188834572E-2</v>
      </c>
      <c r="AK29" s="11">
        <f t="shared" si="28"/>
        <v>0.17363648057627987</v>
      </c>
      <c r="AL29" s="11">
        <f t="shared" si="29"/>
        <v>0.17363648057627987</v>
      </c>
      <c r="AM29" s="11">
        <f t="shared" si="30"/>
        <v>3.8583740674041675E-2</v>
      </c>
      <c r="AN29" s="10">
        <f t="shared" si="3"/>
        <v>1</v>
      </c>
      <c r="AO29" s="10"/>
      <c r="AP29" s="9">
        <f t="shared" si="22"/>
        <v>3.0086949695628418</v>
      </c>
      <c r="AQ29" s="9">
        <f t="shared" si="31"/>
        <v>0.22260000000000002</v>
      </c>
      <c r="AR29" s="9">
        <f t="shared" si="32"/>
        <v>2.8680104385722434</v>
      </c>
      <c r="AS29" s="9">
        <f t="shared" si="33"/>
        <v>0.77740000000000009</v>
      </c>
      <c r="AT29" s="9">
        <f t="shared" si="34"/>
        <v>2.8680104385722434</v>
      </c>
      <c r="AU29" s="9">
        <f t="shared" si="35"/>
        <v>2.8680104385722438</v>
      </c>
      <c r="AV29" s="9">
        <f t="shared" si="36"/>
        <v>0.14068453099059797</v>
      </c>
    </row>
    <row r="30" spans="2:48" ht="31.5" x14ac:dyDescent="0.25">
      <c r="B30" s="14" t="s">
        <v>82</v>
      </c>
      <c r="C30" s="14" t="s">
        <v>81</v>
      </c>
      <c r="D30" s="14" t="s">
        <v>80</v>
      </c>
      <c r="E30" s="13" t="s">
        <v>79</v>
      </c>
      <c r="F30" s="12">
        <f>'[1]DDX full'!F30/100+0.0001</f>
        <v>0.25009999999999999</v>
      </c>
      <c r="G30" s="12">
        <f>'[1]DDX full'!G30/100+0.0001</f>
        <v>0.10010000000000001</v>
      </c>
      <c r="H30" s="12">
        <f>'[1]DDX full'!H30/100+0.0001</f>
        <v>0.2001</v>
      </c>
      <c r="I30" s="12">
        <f>'[1]DDX full'!I30/100+0.0001</f>
        <v>5.0100000000000006E-2</v>
      </c>
      <c r="J30" s="12">
        <f>'[1]DDX full'!J30/100+0.0001</f>
        <v>5.0100000000000006E-2</v>
      </c>
      <c r="K30" s="12">
        <f>'[1]DDX full'!K30/100+0.0001</f>
        <v>0.2001</v>
      </c>
      <c r="L30" s="12">
        <f>'[1]DDX full'!L30/100+0.0001</f>
        <v>0.90010000000000001</v>
      </c>
      <c r="M30" s="12">
        <f>'[1]DDX full'!M30/100+0.0001</f>
        <v>5.0100000000000006E-2</v>
      </c>
      <c r="N30" s="12">
        <f>'[1]DDX full'!N30/100+0.0001</f>
        <v>0.60009999999999997</v>
      </c>
      <c r="P30" s="29">
        <v>0</v>
      </c>
      <c r="R30" s="11">
        <f t="shared" si="13"/>
        <v>5.0335615518861586E-2</v>
      </c>
      <c r="S30" s="11">
        <f t="shared" si="4"/>
        <v>0.24161632433883742</v>
      </c>
      <c r="T30" s="11">
        <f t="shared" si="5"/>
        <v>0.10738354141495501</v>
      </c>
      <c r="U30" s="11">
        <f t="shared" si="6"/>
        <v>0.1912807088199758</v>
      </c>
      <c r="V30" s="11">
        <f t="shared" si="7"/>
        <v>6.3760236273325277E-2</v>
      </c>
      <c r="W30" s="11">
        <f t="shared" si="8"/>
        <v>0.10738354141495501</v>
      </c>
      <c r="X30" s="11">
        <f t="shared" si="9"/>
        <v>2.011679420056383E-2</v>
      </c>
      <c r="Y30" s="11">
        <f t="shared" si="10"/>
        <v>0.1912807088199758</v>
      </c>
      <c r="Z30" s="11">
        <f t="shared" si="11"/>
        <v>2.6842529198550139E-2</v>
      </c>
      <c r="AA30" s="10">
        <f t="shared" si="1"/>
        <v>0.99999999999999989</v>
      </c>
      <c r="AC30" s="29">
        <v>0</v>
      </c>
      <c r="AE30" s="11">
        <f t="shared" si="37"/>
        <v>5.0335615518861586E-2</v>
      </c>
      <c r="AF30" s="11">
        <f t="shared" si="23"/>
        <v>0.24161632433883742</v>
      </c>
      <c r="AG30" s="11">
        <f t="shared" si="24"/>
        <v>0.10738354141495501</v>
      </c>
      <c r="AH30" s="11">
        <f t="shared" si="25"/>
        <v>0.1912807088199758</v>
      </c>
      <c r="AI30" s="11">
        <f t="shared" si="26"/>
        <v>6.3760236273325277E-2</v>
      </c>
      <c r="AJ30" s="11">
        <f t="shared" si="27"/>
        <v>0.10738354141495501</v>
      </c>
      <c r="AK30" s="11">
        <f t="shared" si="28"/>
        <v>2.011679420056383E-2</v>
      </c>
      <c r="AL30" s="11">
        <f t="shared" si="29"/>
        <v>0.1912807088199758</v>
      </c>
      <c r="AM30" s="11">
        <f t="shared" si="30"/>
        <v>2.6842529198550139E-2</v>
      </c>
      <c r="AN30" s="10">
        <f t="shared" si="3"/>
        <v>0.99999999999999989</v>
      </c>
      <c r="AO30" s="10"/>
      <c r="AP30" s="9">
        <f t="shared" si="22"/>
        <v>3.0086949695628418</v>
      </c>
      <c r="AQ30" s="9">
        <f t="shared" si="31"/>
        <v>0.25509999999999999</v>
      </c>
      <c r="AR30" s="9">
        <f t="shared" si="32"/>
        <v>2.8231064706695688</v>
      </c>
      <c r="AS30" s="9">
        <f t="shared" si="33"/>
        <v>0.74490000000000012</v>
      </c>
      <c r="AT30" s="9">
        <f t="shared" si="34"/>
        <v>2.8231064706695688</v>
      </c>
      <c r="AU30" s="9">
        <f t="shared" si="35"/>
        <v>2.8231064706695692</v>
      </c>
      <c r="AV30" s="9">
        <f t="shared" si="36"/>
        <v>0.18558849889327256</v>
      </c>
    </row>
    <row r="31" spans="2:48" ht="31.5" x14ac:dyDescent="0.25">
      <c r="B31" s="14" t="s">
        <v>52</v>
      </c>
      <c r="C31" s="14" t="s">
        <v>51</v>
      </c>
      <c r="D31" s="14" t="s">
        <v>76</v>
      </c>
      <c r="E31" s="13" t="s">
        <v>78</v>
      </c>
      <c r="F31" s="12">
        <f>'[1]DDX full'!F31/100+0.0001</f>
        <v>0.35009999999999997</v>
      </c>
      <c r="G31" s="12">
        <f>'[1]DDX full'!G31/100+0.0001</f>
        <v>5.0100000000000006E-2</v>
      </c>
      <c r="H31" s="12">
        <f>'[1]DDX full'!H31/100+0.0001</f>
        <v>0.35009999999999997</v>
      </c>
      <c r="I31" s="12">
        <f>'[1]DDX full'!I31/100+0.0001</f>
        <v>1E-4</v>
      </c>
      <c r="J31" s="12">
        <f>'[1]DDX full'!J31/100+0.0001</f>
        <v>1E-4</v>
      </c>
      <c r="K31" s="12">
        <f>'[1]DDX full'!K31/100+0.0001</f>
        <v>0.2001</v>
      </c>
      <c r="L31" s="12">
        <f>'[1]DDX full'!L31/100+0.0001</f>
        <v>1E-4</v>
      </c>
      <c r="M31" s="12">
        <f>'[1]DDX full'!M31/100+0.0001</f>
        <v>1E-4</v>
      </c>
      <c r="N31" s="12">
        <f>'[1]DDX full'!N31/100+0.0001</f>
        <v>0.35009999999999997</v>
      </c>
      <c r="P31" s="29">
        <v>0</v>
      </c>
      <c r="R31" s="11">
        <f t="shared" si="13"/>
        <v>3.610956772974775E-2</v>
      </c>
      <c r="S31" s="11">
        <f t="shared" si="4"/>
        <v>0.21111234581620178</v>
      </c>
      <c r="T31" s="11">
        <f t="shared" si="5"/>
        <v>7.2219135459495501E-2</v>
      </c>
      <c r="U31" s="11">
        <f t="shared" si="6"/>
        <v>0.16666851872430269</v>
      </c>
      <c r="V31" s="11">
        <f t="shared" si="7"/>
        <v>5.5556172908100894E-2</v>
      </c>
      <c r="W31" s="11">
        <f t="shared" si="8"/>
        <v>8.8887654183798195E-2</v>
      </c>
      <c r="X31" s="11">
        <f t="shared" si="9"/>
        <v>0.16666851872430269</v>
      </c>
      <c r="Y31" s="11">
        <f t="shared" si="10"/>
        <v>0.16666851872430269</v>
      </c>
      <c r="Z31" s="11">
        <f t="shared" si="11"/>
        <v>3.610956772974775E-2</v>
      </c>
      <c r="AA31" s="10">
        <f t="shared" si="1"/>
        <v>0.99999999999999978</v>
      </c>
      <c r="AC31" s="29">
        <v>0</v>
      </c>
      <c r="AE31" s="11">
        <f t="shared" si="37"/>
        <v>3.610956772974775E-2</v>
      </c>
      <c r="AF31" s="11">
        <f t="shared" si="23"/>
        <v>0.21111234581620178</v>
      </c>
      <c r="AG31" s="11">
        <f t="shared" si="24"/>
        <v>7.2219135459495501E-2</v>
      </c>
      <c r="AH31" s="11">
        <f t="shared" si="25"/>
        <v>0.16666851872430269</v>
      </c>
      <c r="AI31" s="11">
        <f t="shared" si="26"/>
        <v>5.5556172908100894E-2</v>
      </c>
      <c r="AJ31" s="11">
        <f t="shared" si="27"/>
        <v>8.8887654183798195E-2</v>
      </c>
      <c r="AK31" s="11">
        <f t="shared" si="28"/>
        <v>0.16666851872430269</v>
      </c>
      <c r="AL31" s="11">
        <f t="shared" si="29"/>
        <v>0.16666851872430269</v>
      </c>
      <c r="AM31" s="11">
        <f t="shared" si="30"/>
        <v>3.610956772974775E-2</v>
      </c>
      <c r="AN31" s="10">
        <f t="shared" si="3"/>
        <v>0.99999999999999978</v>
      </c>
      <c r="AO31" s="10"/>
      <c r="AP31" s="9">
        <f t="shared" si="22"/>
        <v>3.0086949695628418</v>
      </c>
      <c r="AQ31" s="9">
        <f t="shared" si="31"/>
        <v>0.10010000000000002</v>
      </c>
      <c r="AR31" s="9">
        <f t="shared" si="32"/>
        <v>2.9281080392671668</v>
      </c>
      <c r="AS31" s="9">
        <f t="shared" si="33"/>
        <v>0.89990000000000014</v>
      </c>
      <c r="AT31" s="9">
        <f t="shared" si="34"/>
        <v>2.9281080392671668</v>
      </c>
      <c r="AU31" s="9">
        <f t="shared" si="35"/>
        <v>2.9281080392671672</v>
      </c>
      <c r="AV31" s="9">
        <f t="shared" si="36"/>
        <v>8.0586930295674541E-2</v>
      </c>
    </row>
    <row r="32" spans="2:48" ht="31.5" x14ac:dyDescent="0.25">
      <c r="B32" s="14" t="s">
        <v>52</v>
      </c>
      <c r="C32" s="14" t="s">
        <v>51</v>
      </c>
      <c r="D32" s="14" t="s">
        <v>76</v>
      </c>
      <c r="E32" s="13" t="s">
        <v>77</v>
      </c>
      <c r="F32" s="12">
        <f>'[1]DDX full'!F32/100+0.0001</f>
        <v>0.25009999999999999</v>
      </c>
      <c r="G32" s="12">
        <f>'[1]DDX full'!G32/100+0.0001</f>
        <v>5.0100000000000006E-2</v>
      </c>
      <c r="H32" s="12">
        <f>'[1]DDX full'!H32/100+0.0001</f>
        <v>0.50009999999999999</v>
      </c>
      <c r="I32" s="12">
        <f>'[1]DDX full'!I32/100+0.0001</f>
        <v>1E-4</v>
      </c>
      <c r="J32" s="12">
        <f>'[1]DDX full'!J32/100+0.0001</f>
        <v>1E-4</v>
      </c>
      <c r="K32" s="12">
        <f>'[1]DDX full'!K32/100+0.0001</f>
        <v>5.0100000000000006E-2</v>
      </c>
      <c r="L32" s="12">
        <f>'[1]DDX full'!L32/100+0.0001</f>
        <v>5.0100000000000006E-2</v>
      </c>
      <c r="M32" s="12">
        <f>'[1]DDX full'!M32/100+0.0001</f>
        <v>1E-4</v>
      </c>
      <c r="N32" s="12">
        <f>'[1]DDX full'!N32/100+0.0001</f>
        <v>0.25009999999999999</v>
      </c>
      <c r="P32" s="29">
        <v>0</v>
      </c>
      <c r="R32" s="11">
        <f t="shared" si="13"/>
        <v>4.1550310283687941E-2</v>
      </c>
      <c r="S32" s="11">
        <f t="shared" si="4"/>
        <v>0.21052748226950355</v>
      </c>
      <c r="T32" s="11">
        <f t="shared" si="5"/>
        <v>5.5396719858156029E-2</v>
      </c>
      <c r="U32" s="11">
        <f t="shared" si="6"/>
        <v>0.1662067819148936</v>
      </c>
      <c r="V32" s="11">
        <f t="shared" si="7"/>
        <v>5.5402260638297875E-2</v>
      </c>
      <c r="W32" s="11">
        <f t="shared" si="8"/>
        <v>0.10526374113475177</v>
      </c>
      <c r="X32" s="11">
        <f t="shared" si="9"/>
        <v>0.15789561170212765</v>
      </c>
      <c r="Y32" s="11">
        <f t="shared" si="10"/>
        <v>0.1662067819148936</v>
      </c>
      <c r="Z32" s="11">
        <f t="shared" si="11"/>
        <v>4.1550310283687941E-2</v>
      </c>
      <c r="AA32" s="10">
        <f t="shared" si="1"/>
        <v>1</v>
      </c>
      <c r="AC32" s="29">
        <v>0</v>
      </c>
      <c r="AE32" s="11">
        <f t="shared" si="37"/>
        <v>4.1550310283687941E-2</v>
      </c>
      <c r="AF32" s="11">
        <f t="shared" si="23"/>
        <v>0.21052748226950355</v>
      </c>
      <c r="AG32" s="11">
        <f t="shared" si="24"/>
        <v>5.5396719858156029E-2</v>
      </c>
      <c r="AH32" s="11">
        <f t="shared" si="25"/>
        <v>0.1662067819148936</v>
      </c>
      <c r="AI32" s="11">
        <f t="shared" si="26"/>
        <v>5.5402260638297875E-2</v>
      </c>
      <c r="AJ32" s="11">
        <f t="shared" si="27"/>
        <v>0.10526374113475177</v>
      </c>
      <c r="AK32" s="11">
        <f t="shared" si="28"/>
        <v>0.15789561170212765</v>
      </c>
      <c r="AL32" s="11">
        <f t="shared" si="29"/>
        <v>0.1662067819148936</v>
      </c>
      <c r="AM32" s="11">
        <f t="shared" si="30"/>
        <v>4.1550310283687941E-2</v>
      </c>
      <c r="AN32" s="10">
        <f t="shared" si="3"/>
        <v>1</v>
      </c>
      <c r="AO32" s="10"/>
      <c r="AP32" s="9">
        <f t="shared" si="22"/>
        <v>3.0086949695628418</v>
      </c>
      <c r="AQ32" s="9">
        <f t="shared" si="31"/>
        <v>9.760000000000002E-2</v>
      </c>
      <c r="AR32" s="9">
        <f t="shared" si="32"/>
        <v>2.9400295439257795</v>
      </c>
      <c r="AS32" s="9">
        <f t="shared" si="33"/>
        <v>0.90240000000000009</v>
      </c>
      <c r="AT32" s="9">
        <f t="shared" si="34"/>
        <v>2.9400295439257795</v>
      </c>
      <c r="AU32" s="9">
        <f t="shared" si="35"/>
        <v>2.94002954392578</v>
      </c>
      <c r="AV32" s="9">
        <f t="shared" si="36"/>
        <v>6.8665425637061794E-2</v>
      </c>
    </row>
    <row r="33" spans="2:48" ht="31.5" x14ac:dyDescent="0.25">
      <c r="B33" s="14" t="s">
        <v>52</v>
      </c>
      <c r="C33" s="14" t="s">
        <v>51</v>
      </c>
      <c r="D33" s="14" t="s">
        <v>76</v>
      </c>
      <c r="E33" s="13" t="s">
        <v>75</v>
      </c>
      <c r="F33" s="12">
        <f>'[1]DDX full'!F33/100+0.0001</f>
        <v>5.0100000000000006E-2</v>
      </c>
      <c r="G33" s="12">
        <f>'[1]DDX full'!G33/100+0.0001</f>
        <v>2.01E-2</v>
      </c>
      <c r="H33" s="12">
        <f>'[1]DDX full'!H33/100+0.0001</f>
        <v>2.01E-2</v>
      </c>
      <c r="I33" s="12">
        <f>'[1]DDX full'!I33/100+0.0001</f>
        <v>1E-4</v>
      </c>
      <c r="J33" s="12">
        <f>'[1]DDX full'!J33/100+0.0001</f>
        <v>1E-4</v>
      </c>
      <c r="K33" s="12">
        <f>'[1]DDX full'!K33/100+0.0001</f>
        <v>5.0100000000000006E-2</v>
      </c>
      <c r="L33" s="12">
        <f>'[1]DDX full'!L33/100+0.0001</f>
        <v>5.0100000000000006E-2</v>
      </c>
      <c r="M33" s="12">
        <f>'[1]DDX full'!M33/100+0.0001</f>
        <v>1E-4</v>
      </c>
      <c r="N33" s="12">
        <f>'[1]DDX full'!N33/100+0.0001</f>
        <v>0.25009999999999999</v>
      </c>
      <c r="P33" s="29">
        <v>0</v>
      </c>
      <c r="R33" s="11">
        <f t="shared" si="13"/>
        <v>4.9146316225165555E-2</v>
      </c>
      <c r="S33" s="11">
        <f t="shared" si="4"/>
        <v>0.20279387417218542</v>
      </c>
      <c r="T33" s="11">
        <f t="shared" si="5"/>
        <v>0.10139693708609271</v>
      </c>
      <c r="U33" s="11">
        <f t="shared" si="6"/>
        <v>0.15519971026490065</v>
      </c>
      <c r="V33" s="11">
        <f t="shared" si="7"/>
        <v>5.1733236754966883E-2</v>
      </c>
      <c r="W33" s="11">
        <f t="shared" si="8"/>
        <v>9.8292632450331111E-2</v>
      </c>
      <c r="X33" s="11">
        <f t="shared" si="9"/>
        <v>0.14743894867549667</v>
      </c>
      <c r="Y33" s="11">
        <f t="shared" si="10"/>
        <v>0.15519971026490065</v>
      </c>
      <c r="Z33" s="11">
        <f t="shared" si="11"/>
        <v>3.879863410596026E-2</v>
      </c>
      <c r="AA33" s="10">
        <f t="shared" si="1"/>
        <v>1</v>
      </c>
      <c r="AC33" s="29">
        <v>0</v>
      </c>
      <c r="AE33" s="11">
        <f t="shared" si="37"/>
        <v>4.9146316225165555E-2</v>
      </c>
      <c r="AF33" s="11">
        <f t="shared" si="23"/>
        <v>0.20279387417218542</v>
      </c>
      <c r="AG33" s="11">
        <f t="shared" si="24"/>
        <v>0.10139693708609271</v>
      </c>
      <c r="AH33" s="11">
        <f t="shared" si="25"/>
        <v>0.15519971026490065</v>
      </c>
      <c r="AI33" s="11">
        <f t="shared" si="26"/>
        <v>5.1733236754966883E-2</v>
      </c>
      <c r="AJ33" s="11">
        <f t="shared" si="27"/>
        <v>9.8292632450331111E-2</v>
      </c>
      <c r="AK33" s="11">
        <f t="shared" si="28"/>
        <v>0.14743894867549667</v>
      </c>
      <c r="AL33" s="11">
        <f t="shared" si="29"/>
        <v>0.15519971026490065</v>
      </c>
      <c r="AM33" s="11">
        <f t="shared" si="30"/>
        <v>3.879863410596026E-2</v>
      </c>
      <c r="AN33" s="10">
        <f t="shared" si="3"/>
        <v>1</v>
      </c>
      <c r="AO33" s="10"/>
      <c r="AP33" s="9">
        <f t="shared" si="22"/>
        <v>3.0086949695628418</v>
      </c>
      <c r="AQ33" s="9">
        <f t="shared" si="31"/>
        <v>3.3600000000000005E-2</v>
      </c>
      <c r="AR33" s="9">
        <f t="shared" si="32"/>
        <v>2.9886258424097942</v>
      </c>
      <c r="AS33" s="9">
        <f t="shared" si="33"/>
        <v>0.96640000000000015</v>
      </c>
      <c r="AT33" s="9">
        <f t="shared" si="34"/>
        <v>2.9886258424097942</v>
      </c>
      <c r="AU33" s="9">
        <f t="shared" si="35"/>
        <v>2.9886258424097947</v>
      </c>
      <c r="AV33" s="9">
        <f t="shared" si="36"/>
        <v>2.0069127153047095E-2</v>
      </c>
    </row>
    <row r="34" spans="2:48" ht="15.75" x14ac:dyDescent="0.25">
      <c r="B34" s="14" t="s">
        <v>52</v>
      </c>
      <c r="C34" s="14" t="s">
        <v>51</v>
      </c>
      <c r="D34" s="14" t="s">
        <v>74</v>
      </c>
      <c r="E34" s="13" t="s">
        <v>73</v>
      </c>
      <c r="F34" s="12">
        <f>'[1]DDX full'!F34/100+0.0001</f>
        <v>1E-4</v>
      </c>
      <c r="G34" s="12">
        <f>'[1]DDX full'!G34/100+0.0001</f>
        <v>1E-4</v>
      </c>
      <c r="H34" s="12">
        <f>'[1]DDX full'!H34/100+0.0001</f>
        <v>1E-4</v>
      </c>
      <c r="I34" s="12">
        <f>'[1]DDX full'!I34/100+0.0001</f>
        <v>0.80010000000000003</v>
      </c>
      <c r="J34" s="12">
        <f>'[1]DDX full'!J34/100+0.0001</f>
        <v>1E-4</v>
      </c>
      <c r="K34" s="12">
        <f>'[1]DDX full'!K34/100+0.0001</f>
        <v>0.90010000000000001</v>
      </c>
      <c r="L34" s="12">
        <f>'[1]DDX full'!L34/100+0.0001</f>
        <v>1E-4</v>
      </c>
      <c r="M34" s="12">
        <f>'[1]DDX full'!M34/100+0.0001</f>
        <v>5.0100000000000006E-2</v>
      </c>
      <c r="N34" s="12">
        <f>'[1]DDX full'!N34/100+0.0001</f>
        <v>0.2001</v>
      </c>
      <c r="P34" s="29">
        <v>0</v>
      </c>
      <c r="R34" s="11">
        <f t="shared" si="13"/>
        <v>6.4726825479026417E-2</v>
      </c>
      <c r="S34" s="11">
        <f t="shared" si="4"/>
        <v>0.25890730191610567</v>
      </c>
      <c r="T34" s="11">
        <f t="shared" si="5"/>
        <v>0.12945365095805283</v>
      </c>
      <c r="U34" s="11">
        <f t="shared" si="6"/>
        <v>3.8820559295701704E-2</v>
      </c>
      <c r="V34" s="11">
        <f t="shared" si="7"/>
        <v>6.4726825479026417E-2</v>
      </c>
      <c r="W34" s="11">
        <f t="shared" si="8"/>
        <v>1.2933713102019679E-2</v>
      </c>
      <c r="X34" s="11">
        <f t="shared" si="9"/>
        <v>0.19418047643707925</v>
      </c>
      <c r="Y34" s="11">
        <f t="shared" si="10"/>
        <v>0.18447048161574314</v>
      </c>
      <c r="Z34" s="11">
        <f t="shared" si="11"/>
        <v>5.1780165717244954E-2</v>
      </c>
      <c r="AA34" s="10">
        <f t="shared" si="1"/>
        <v>1</v>
      </c>
      <c r="AC34" s="29">
        <v>0</v>
      </c>
      <c r="AE34" s="11">
        <f t="shared" si="37"/>
        <v>6.4726825479026417E-2</v>
      </c>
      <c r="AF34" s="11">
        <f t="shared" si="23"/>
        <v>0.25890730191610567</v>
      </c>
      <c r="AG34" s="11">
        <f t="shared" si="24"/>
        <v>0.12945365095805283</v>
      </c>
      <c r="AH34" s="11">
        <f t="shared" si="25"/>
        <v>3.8820559295701704E-2</v>
      </c>
      <c r="AI34" s="11">
        <f t="shared" si="26"/>
        <v>6.4726825479026417E-2</v>
      </c>
      <c r="AJ34" s="11">
        <f t="shared" si="27"/>
        <v>1.2933713102019679E-2</v>
      </c>
      <c r="AK34" s="11">
        <f t="shared" si="28"/>
        <v>0.19418047643707925</v>
      </c>
      <c r="AL34" s="11">
        <f t="shared" si="29"/>
        <v>0.18447048161574314</v>
      </c>
      <c r="AM34" s="11">
        <f t="shared" si="30"/>
        <v>5.1780165717244954E-2</v>
      </c>
      <c r="AN34" s="10">
        <f t="shared" si="3"/>
        <v>1</v>
      </c>
      <c r="AO34" s="10"/>
      <c r="AP34" s="9">
        <f t="shared" si="22"/>
        <v>3.0086949695628418</v>
      </c>
      <c r="AQ34" s="9">
        <f t="shared" si="31"/>
        <v>0.22759999999999997</v>
      </c>
      <c r="AR34" s="9">
        <f t="shared" si="32"/>
        <v>2.7910800787692778</v>
      </c>
      <c r="AS34" s="9">
        <f t="shared" si="33"/>
        <v>0.77239999999999998</v>
      </c>
      <c r="AT34" s="9">
        <f t="shared" si="34"/>
        <v>2.7910800787692778</v>
      </c>
      <c r="AU34" s="9">
        <f t="shared" si="35"/>
        <v>2.7910800787692773</v>
      </c>
      <c r="AV34" s="9">
        <f t="shared" si="36"/>
        <v>0.21761489079356444</v>
      </c>
    </row>
    <row r="35" spans="2:48" ht="31.5" x14ac:dyDescent="0.25">
      <c r="B35" s="14" t="s">
        <v>52</v>
      </c>
      <c r="C35" s="14" t="s">
        <v>51</v>
      </c>
      <c r="D35" s="14" t="s">
        <v>61</v>
      </c>
      <c r="E35" s="13" t="s">
        <v>72</v>
      </c>
      <c r="F35" s="12">
        <f>'[1]DDX full'!F35/100+0.0001</f>
        <v>0.25009999999999999</v>
      </c>
      <c r="G35" s="12">
        <f>'[1]DDX full'!G35/100+0.0001</f>
        <v>5.0100000000000006E-2</v>
      </c>
      <c r="H35" s="12">
        <f>'[1]DDX full'!H35/100+0.0001</f>
        <v>1E-4</v>
      </c>
      <c r="I35" s="12">
        <f>'[1]DDX full'!I35/100+0.0001</f>
        <v>1E-4</v>
      </c>
      <c r="J35" s="12">
        <f>'[1]DDX full'!J35/100+0.0001</f>
        <v>1E-4</v>
      </c>
      <c r="K35" s="12">
        <f>'[1]DDX full'!K35/100+0.0001</f>
        <v>0.25009999999999999</v>
      </c>
      <c r="L35" s="12">
        <f>'[1]DDX full'!L35/100+0.0001</f>
        <v>5.0100000000000006E-2</v>
      </c>
      <c r="M35" s="12">
        <f>'[1]DDX full'!M35/100+0.0001</f>
        <v>1E-4</v>
      </c>
      <c r="N35" s="12">
        <f>'[1]DDX full'!N35/100+0.0001</f>
        <v>5.0100000000000006E-2</v>
      </c>
      <c r="P35" s="29">
        <v>0</v>
      </c>
      <c r="R35" s="11">
        <f t="shared" si="13"/>
        <v>3.9786714770797961E-2</v>
      </c>
      <c r="S35" s="11">
        <f t="shared" si="4"/>
        <v>0.20159168081494058</v>
      </c>
      <c r="T35" s="11">
        <f t="shared" si="5"/>
        <v>0.10610144312393889</v>
      </c>
      <c r="U35" s="11">
        <f t="shared" si="6"/>
        <v>0.15915216468590832</v>
      </c>
      <c r="V35" s="11">
        <f t="shared" si="7"/>
        <v>5.3050721561969445E-2</v>
      </c>
      <c r="W35" s="11">
        <f t="shared" si="8"/>
        <v>7.9573429541595922E-2</v>
      </c>
      <c r="X35" s="11">
        <f t="shared" si="9"/>
        <v>0.15119376061120543</v>
      </c>
      <c r="Y35" s="11">
        <f t="shared" si="10"/>
        <v>0.15915216468590832</v>
      </c>
      <c r="Z35" s="11">
        <f t="shared" si="11"/>
        <v>5.0397920203735146E-2</v>
      </c>
      <c r="AA35" s="10">
        <f t="shared" si="1"/>
        <v>1</v>
      </c>
      <c r="AC35" s="29">
        <v>0</v>
      </c>
      <c r="AE35" s="11">
        <f t="shared" si="37"/>
        <v>3.9786714770797961E-2</v>
      </c>
      <c r="AF35" s="11">
        <f t="shared" si="23"/>
        <v>0.20159168081494058</v>
      </c>
      <c r="AG35" s="11">
        <f t="shared" si="24"/>
        <v>0.10610144312393889</v>
      </c>
      <c r="AH35" s="11">
        <f t="shared" si="25"/>
        <v>0.15915216468590832</v>
      </c>
      <c r="AI35" s="11">
        <f t="shared" si="26"/>
        <v>5.3050721561969445E-2</v>
      </c>
      <c r="AJ35" s="11">
        <f t="shared" si="27"/>
        <v>7.9573429541595922E-2</v>
      </c>
      <c r="AK35" s="11">
        <f t="shared" si="28"/>
        <v>0.15119376061120543</v>
      </c>
      <c r="AL35" s="11">
        <f t="shared" si="29"/>
        <v>0.15915216468590832</v>
      </c>
      <c r="AM35" s="11">
        <f t="shared" si="30"/>
        <v>5.0397920203735146E-2</v>
      </c>
      <c r="AN35" s="10">
        <f t="shared" si="3"/>
        <v>1</v>
      </c>
      <c r="AO35" s="10"/>
      <c r="AP35" s="9">
        <f t="shared" si="22"/>
        <v>3.0086949695628418</v>
      </c>
      <c r="AQ35" s="9">
        <f t="shared" si="31"/>
        <v>5.7600000000000012E-2</v>
      </c>
      <c r="AR35" s="9">
        <f t="shared" si="32"/>
        <v>2.9828722562237404</v>
      </c>
      <c r="AS35" s="9">
        <f t="shared" si="33"/>
        <v>0.94240000000000002</v>
      </c>
      <c r="AT35" s="9">
        <f t="shared" si="34"/>
        <v>2.9828722562237404</v>
      </c>
      <c r="AU35" s="9">
        <f t="shared" si="35"/>
        <v>2.9828722562237404</v>
      </c>
      <c r="AV35" s="9">
        <f t="shared" si="36"/>
        <v>2.5822713339101355E-2</v>
      </c>
    </row>
    <row r="36" spans="2:48" ht="31.5" x14ac:dyDescent="0.25">
      <c r="B36" s="14" t="s">
        <v>52</v>
      </c>
      <c r="C36" s="14" t="s">
        <v>51</v>
      </c>
      <c r="D36" s="14" t="s">
        <v>61</v>
      </c>
      <c r="E36" s="13" t="s">
        <v>71</v>
      </c>
      <c r="F36" s="12">
        <f>'[1]DDX full'!F36/100+0.0001</f>
        <v>0.30009999999999998</v>
      </c>
      <c r="G36" s="12">
        <f>'[1]DDX full'!G36/100+0.0001</f>
        <v>5.0100000000000006E-2</v>
      </c>
      <c r="H36" s="12">
        <f>'[1]DDX full'!H36/100+0.0001</f>
        <v>1E-4</v>
      </c>
      <c r="I36" s="12">
        <f>'[1]DDX full'!I36/100+0.0001</f>
        <v>1E-4</v>
      </c>
      <c r="J36" s="12">
        <f>'[1]DDX full'!J36/100+0.0001</f>
        <v>1E-4</v>
      </c>
      <c r="K36" s="12">
        <f>'[1]DDX full'!K36/100+0.0001</f>
        <v>0.90010000000000001</v>
      </c>
      <c r="L36" s="12">
        <f>'[1]DDX full'!L36/100+0.0001</f>
        <v>5.0100000000000006E-2</v>
      </c>
      <c r="M36" s="12">
        <f>'[1]DDX full'!M36/100+0.0001</f>
        <v>1E-4</v>
      </c>
      <c r="N36" s="12">
        <f>'[1]DDX full'!N36/100+0.0001</f>
        <v>0.2001</v>
      </c>
      <c r="P36" s="29">
        <v>0</v>
      </c>
      <c r="R36" s="11">
        <f t="shared" si="13"/>
        <v>4.0344708323726081E-2</v>
      </c>
      <c r="S36" s="11">
        <f t="shared" si="4"/>
        <v>0.21902236569056954</v>
      </c>
      <c r="T36" s="11">
        <f t="shared" si="5"/>
        <v>0.11527553608485129</v>
      </c>
      <c r="U36" s="11">
        <f t="shared" si="6"/>
        <v>0.17291330412727693</v>
      </c>
      <c r="V36" s="11">
        <f t="shared" si="7"/>
        <v>5.7637768042425645E-2</v>
      </c>
      <c r="W36" s="11">
        <f t="shared" si="8"/>
        <v>1.1517177772653908E-2</v>
      </c>
      <c r="X36" s="11">
        <f t="shared" si="9"/>
        <v>0.16426677426792716</v>
      </c>
      <c r="Y36" s="11">
        <f t="shared" si="10"/>
        <v>0.17291330412727693</v>
      </c>
      <c r="Z36" s="11">
        <f t="shared" si="11"/>
        <v>4.6109061563292607E-2</v>
      </c>
      <c r="AA36" s="10">
        <f t="shared" si="1"/>
        <v>1</v>
      </c>
      <c r="AC36" s="29">
        <v>0</v>
      </c>
      <c r="AE36" s="11">
        <f t="shared" si="37"/>
        <v>4.0344708323726081E-2</v>
      </c>
      <c r="AF36" s="11">
        <f t="shared" si="23"/>
        <v>0.21902236569056954</v>
      </c>
      <c r="AG36" s="11">
        <f t="shared" si="24"/>
        <v>0.11527553608485129</v>
      </c>
      <c r="AH36" s="11">
        <f t="shared" si="25"/>
        <v>0.17291330412727693</v>
      </c>
      <c r="AI36" s="11">
        <f t="shared" si="26"/>
        <v>5.7637768042425645E-2</v>
      </c>
      <c r="AJ36" s="11">
        <f t="shared" si="27"/>
        <v>1.1517177772653908E-2</v>
      </c>
      <c r="AK36" s="11">
        <f t="shared" si="28"/>
        <v>0.16426677426792716</v>
      </c>
      <c r="AL36" s="11">
        <f t="shared" si="29"/>
        <v>0.17291330412727693</v>
      </c>
      <c r="AM36" s="11">
        <f t="shared" si="30"/>
        <v>4.6109061563292607E-2</v>
      </c>
      <c r="AN36" s="10">
        <f t="shared" si="3"/>
        <v>1</v>
      </c>
      <c r="AO36" s="10"/>
      <c r="AP36" s="9">
        <f t="shared" si="22"/>
        <v>3.0086949695628418</v>
      </c>
      <c r="AQ36" s="9">
        <f t="shared" si="31"/>
        <v>0.1326</v>
      </c>
      <c r="AR36" s="9">
        <f t="shared" si="32"/>
        <v>2.8457743851856381</v>
      </c>
      <c r="AS36" s="9">
        <f t="shared" si="33"/>
        <v>0.86739999999999995</v>
      </c>
      <c r="AT36" s="9">
        <f t="shared" si="34"/>
        <v>2.8457743851856381</v>
      </c>
      <c r="AU36" s="9">
        <f t="shared" si="35"/>
        <v>2.8457743851856376</v>
      </c>
      <c r="AV36" s="9">
        <f t="shared" si="36"/>
        <v>0.16292058437720414</v>
      </c>
    </row>
    <row r="37" spans="2:48" ht="31.5" x14ac:dyDescent="0.25">
      <c r="B37" s="14" t="s">
        <v>52</v>
      </c>
      <c r="C37" s="14" t="s">
        <v>51</v>
      </c>
      <c r="D37" s="14" t="s">
        <v>61</v>
      </c>
      <c r="E37" s="13" t="s">
        <v>70</v>
      </c>
      <c r="F37" s="12">
        <f>'[1]DDX full'!F37/100+0.0001</f>
        <v>5.0100000000000006E-2</v>
      </c>
      <c r="G37" s="12">
        <f>'[1]DDX full'!G37/100+0.0001</f>
        <v>5.0100000000000006E-2</v>
      </c>
      <c r="H37" s="12">
        <f>'[1]DDX full'!H37/100+0.0001</f>
        <v>1E-4</v>
      </c>
      <c r="I37" s="12">
        <f>'[1]DDX full'!I37/100+0.0001</f>
        <v>1E-4</v>
      </c>
      <c r="J37" s="12">
        <f>'[1]DDX full'!J37/100+0.0001</f>
        <v>1E-4</v>
      </c>
      <c r="K37" s="12">
        <f>'[1]DDX full'!K37/100+0.0001</f>
        <v>0.80010000000000003</v>
      </c>
      <c r="L37" s="12">
        <f>'[1]DDX full'!L37/100+0.0001</f>
        <v>5.0100000000000006E-2</v>
      </c>
      <c r="M37" s="12">
        <f>'[1]DDX full'!M37/100+0.0001</f>
        <v>1E-4</v>
      </c>
      <c r="N37" s="12">
        <f>'[1]DDX full'!N37/100+0.0001</f>
        <v>5.0100000000000006E-2</v>
      </c>
      <c r="P37" s="29">
        <v>0</v>
      </c>
      <c r="R37" s="11">
        <f t="shared" si="13"/>
        <v>5.2925117004680194E-2</v>
      </c>
      <c r="S37" s="11">
        <f t="shared" si="4"/>
        <v>0.21170046801872078</v>
      </c>
      <c r="T37" s="11">
        <f t="shared" si="5"/>
        <v>0.11142188544684646</v>
      </c>
      <c r="U37" s="11">
        <f t="shared" si="6"/>
        <v>0.16713282817026967</v>
      </c>
      <c r="V37" s="11">
        <f t="shared" si="7"/>
        <v>5.571094272342323E-2</v>
      </c>
      <c r="W37" s="11">
        <f t="shared" si="8"/>
        <v>2.2275462447069308E-2</v>
      </c>
      <c r="X37" s="11">
        <f t="shared" si="9"/>
        <v>0.15877535101404056</v>
      </c>
      <c r="Y37" s="11">
        <f t="shared" si="10"/>
        <v>0.16713282817026967</v>
      </c>
      <c r="Z37" s="11">
        <f t="shared" si="11"/>
        <v>5.2925117004680194E-2</v>
      </c>
      <c r="AA37" s="10">
        <f t="shared" si="1"/>
        <v>1</v>
      </c>
      <c r="AC37" s="29">
        <v>0</v>
      </c>
      <c r="AE37" s="11">
        <f t="shared" si="37"/>
        <v>5.2925117004680194E-2</v>
      </c>
      <c r="AF37" s="11">
        <f t="shared" si="23"/>
        <v>0.21170046801872078</v>
      </c>
      <c r="AG37" s="11">
        <f t="shared" si="24"/>
        <v>0.11142188544684646</v>
      </c>
      <c r="AH37" s="11">
        <f t="shared" si="25"/>
        <v>0.16713282817026967</v>
      </c>
      <c r="AI37" s="11">
        <f t="shared" si="26"/>
        <v>5.571094272342323E-2</v>
      </c>
      <c r="AJ37" s="11">
        <f t="shared" si="27"/>
        <v>2.2275462447069308E-2</v>
      </c>
      <c r="AK37" s="11">
        <f t="shared" si="28"/>
        <v>0.15877535101404056</v>
      </c>
      <c r="AL37" s="11">
        <f t="shared" si="29"/>
        <v>0.16713282817026967</v>
      </c>
      <c r="AM37" s="11">
        <f t="shared" si="30"/>
        <v>5.2925117004680194E-2</v>
      </c>
      <c r="AN37" s="10">
        <f t="shared" si="3"/>
        <v>1</v>
      </c>
      <c r="AO37" s="10"/>
      <c r="AP37" s="9">
        <f t="shared" si="22"/>
        <v>3.0086949695628418</v>
      </c>
      <c r="AQ37" s="9">
        <f t="shared" si="31"/>
        <v>0.1026</v>
      </c>
      <c r="AR37" s="9">
        <f t="shared" si="32"/>
        <v>2.9143325715056974</v>
      </c>
      <c r="AS37" s="9">
        <f t="shared" si="33"/>
        <v>0.89739999999999998</v>
      </c>
      <c r="AT37" s="9">
        <f t="shared" si="34"/>
        <v>2.9143325715056974</v>
      </c>
      <c r="AU37" s="9">
        <f t="shared" si="35"/>
        <v>2.9143325715056974</v>
      </c>
      <c r="AV37" s="9">
        <f t="shared" si="36"/>
        <v>9.4362398057144414E-2</v>
      </c>
    </row>
    <row r="38" spans="2:48" ht="31.5" x14ac:dyDescent="0.25">
      <c r="B38" s="14" t="s">
        <v>52</v>
      </c>
      <c r="C38" s="14" t="s">
        <v>51</v>
      </c>
      <c r="D38" s="14" t="s">
        <v>61</v>
      </c>
      <c r="E38" s="13" t="s">
        <v>69</v>
      </c>
      <c r="F38" s="12">
        <f>'[1]DDX full'!F38/100+0.0001</f>
        <v>1E-4</v>
      </c>
      <c r="G38" s="12">
        <f>'[1]DDX full'!G38/100+0.0001</f>
        <v>1E-4</v>
      </c>
      <c r="H38" s="12">
        <f>'[1]DDX full'!H38/100+0.0001</f>
        <v>1E-4</v>
      </c>
      <c r="I38" s="12">
        <f>'[1]DDX full'!I38/100+0.0001</f>
        <v>5.0100000000000006E-2</v>
      </c>
      <c r="J38" s="12">
        <f>'[1]DDX full'!J38/100+0.0001</f>
        <v>1E-4</v>
      </c>
      <c r="K38" s="12">
        <f>'[1]DDX full'!K38/100+0.0001</f>
        <v>0.75009999999999999</v>
      </c>
      <c r="L38" s="12">
        <f>'[1]DDX full'!L38/100+0.0001</f>
        <v>1E-4</v>
      </c>
      <c r="M38" s="12">
        <f>'[1]DDX full'!M38/100+0.0001</f>
        <v>1E-4</v>
      </c>
      <c r="N38" s="12">
        <f>'[1]DDX full'!N38/100+0.0001</f>
        <v>0.10010000000000001</v>
      </c>
      <c r="P38" s="29">
        <v>0</v>
      </c>
      <c r="R38" s="11">
        <f t="shared" si="13"/>
        <v>5.479504603244191E-2</v>
      </c>
      <c r="S38" s="11">
        <f t="shared" si="4"/>
        <v>0.21918018412976764</v>
      </c>
      <c r="T38" s="11">
        <f t="shared" si="5"/>
        <v>0.10959009206488382</v>
      </c>
      <c r="U38" s="11">
        <f t="shared" si="6"/>
        <v>0.15616505918456816</v>
      </c>
      <c r="V38" s="11">
        <f t="shared" si="7"/>
        <v>5.479504603244191E-2</v>
      </c>
      <c r="W38" s="11">
        <f t="shared" si="8"/>
        <v>2.7389302937308197E-2</v>
      </c>
      <c r="X38" s="11">
        <f t="shared" si="9"/>
        <v>0.16438513809732572</v>
      </c>
      <c r="Y38" s="11">
        <f t="shared" si="10"/>
        <v>0.16438513809732572</v>
      </c>
      <c r="Z38" s="11">
        <f t="shared" si="11"/>
        <v>4.9314993423936873E-2</v>
      </c>
      <c r="AA38" s="10">
        <f t="shared" si="1"/>
        <v>0.99999999999999989</v>
      </c>
      <c r="AC38" s="29">
        <v>0</v>
      </c>
      <c r="AE38" s="11">
        <f t="shared" si="37"/>
        <v>5.479504603244191E-2</v>
      </c>
      <c r="AF38" s="11">
        <f t="shared" si="23"/>
        <v>0.21918018412976764</v>
      </c>
      <c r="AG38" s="11">
        <f t="shared" si="24"/>
        <v>0.10959009206488382</v>
      </c>
      <c r="AH38" s="11">
        <f t="shared" si="25"/>
        <v>0.15616505918456816</v>
      </c>
      <c r="AI38" s="11">
        <f t="shared" si="26"/>
        <v>5.479504603244191E-2</v>
      </c>
      <c r="AJ38" s="11">
        <f t="shared" si="27"/>
        <v>2.7389302937308197E-2</v>
      </c>
      <c r="AK38" s="11">
        <f t="shared" si="28"/>
        <v>0.16438513809732572</v>
      </c>
      <c r="AL38" s="11">
        <f t="shared" si="29"/>
        <v>0.16438513809732572</v>
      </c>
      <c r="AM38" s="11">
        <f t="shared" si="30"/>
        <v>4.9314993423936873E-2</v>
      </c>
      <c r="AN38" s="10">
        <f t="shared" si="3"/>
        <v>0.99999999999999989</v>
      </c>
      <c r="AO38" s="10"/>
      <c r="AP38" s="9">
        <f t="shared" si="22"/>
        <v>3.0086949695628418</v>
      </c>
      <c r="AQ38" s="9">
        <f t="shared" si="31"/>
        <v>8.7600000000000011E-2</v>
      </c>
      <c r="AR38" s="9">
        <f t="shared" si="32"/>
        <v>2.919711414656339</v>
      </c>
      <c r="AS38" s="9">
        <f t="shared" si="33"/>
        <v>0.9124000000000001</v>
      </c>
      <c r="AT38" s="9">
        <f t="shared" si="34"/>
        <v>2.919711414656339</v>
      </c>
      <c r="AU38" s="9">
        <f t="shared" si="35"/>
        <v>2.919711414656339</v>
      </c>
      <c r="AV38" s="9">
        <f t="shared" si="36"/>
        <v>8.8983554906502782E-2</v>
      </c>
    </row>
    <row r="39" spans="2:48" ht="31.5" x14ac:dyDescent="0.25">
      <c r="B39" s="14" t="s">
        <v>52</v>
      </c>
      <c r="C39" s="14" t="s">
        <v>51</v>
      </c>
      <c r="D39" s="14" t="s">
        <v>61</v>
      </c>
      <c r="E39" s="13" t="s">
        <v>68</v>
      </c>
      <c r="F39" s="12">
        <f>'[1]DDX full'!F39/100+0.0001</f>
        <v>1E-4</v>
      </c>
      <c r="G39" s="12">
        <f>'[1]DDX full'!G39/100+0.0001</f>
        <v>1E-4</v>
      </c>
      <c r="H39" s="12">
        <f>'[1]DDX full'!H39/100+0.0001</f>
        <v>1E-4</v>
      </c>
      <c r="I39" s="12">
        <f>'[1]DDX full'!I39/100+0.0001</f>
        <v>1E-4</v>
      </c>
      <c r="J39" s="12">
        <f>'[1]DDX full'!J39/100+0.0001</f>
        <v>1E-4</v>
      </c>
      <c r="K39" s="12">
        <f>'[1]DDX full'!K39/100+0.0001</f>
        <v>2.01E-2</v>
      </c>
      <c r="L39" s="12">
        <f>'[1]DDX full'!L39/100+0.0001</f>
        <v>1E-4</v>
      </c>
      <c r="M39" s="12">
        <f>'[1]DDX full'!M39/100+0.0001</f>
        <v>1E-4</v>
      </c>
      <c r="N39" s="12">
        <f>'[1]DDX full'!N39/100+0.0001</f>
        <v>0.10010000000000001</v>
      </c>
      <c r="P39" s="29">
        <v>0</v>
      </c>
      <c r="R39" s="11">
        <f t="shared" si="13"/>
        <v>5.0352502769664617E-2</v>
      </c>
      <c r="S39" s="11">
        <f t="shared" si="4"/>
        <v>0.20141001107865847</v>
      </c>
      <c r="T39" s="11">
        <f t="shared" si="5"/>
        <v>0.10070500553932923</v>
      </c>
      <c r="U39" s="11">
        <f t="shared" si="6"/>
        <v>0.15105750830899384</v>
      </c>
      <c r="V39" s="11">
        <f t="shared" si="7"/>
        <v>5.0352502769664617E-2</v>
      </c>
      <c r="W39" s="11">
        <f t="shared" si="8"/>
        <v>9.8690703998388557E-2</v>
      </c>
      <c r="X39" s="11">
        <f t="shared" si="9"/>
        <v>0.15105750830899384</v>
      </c>
      <c r="Y39" s="11">
        <f t="shared" si="10"/>
        <v>0.15105750830899384</v>
      </c>
      <c r="Z39" s="11">
        <f t="shared" si="11"/>
        <v>4.5316748917312924E-2</v>
      </c>
      <c r="AA39" s="10">
        <f t="shared" si="1"/>
        <v>0.99999999999999978</v>
      </c>
      <c r="AC39" s="29">
        <v>0</v>
      </c>
      <c r="AE39" s="11">
        <f t="shared" si="37"/>
        <v>5.0352502769664617E-2</v>
      </c>
      <c r="AF39" s="11">
        <f t="shared" si="23"/>
        <v>0.20141001107865847</v>
      </c>
      <c r="AG39" s="11">
        <f t="shared" si="24"/>
        <v>0.10070500553932923</v>
      </c>
      <c r="AH39" s="11">
        <f t="shared" si="25"/>
        <v>0.15105750830899384</v>
      </c>
      <c r="AI39" s="11">
        <f t="shared" si="26"/>
        <v>5.0352502769664617E-2</v>
      </c>
      <c r="AJ39" s="11">
        <f t="shared" si="27"/>
        <v>9.8690703998388557E-2</v>
      </c>
      <c r="AK39" s="11">
        <f t="shared" si="28"/>
        <v>0.15105750830899384</v>
      </c>
      <c r="AL39" s="11">
        <f t="shared" si="29"/>
        <v>0.15105750830899384</v>
      </c>
      <c r="AM39" s="11">
        <f t="shared" si="30"/>
        <v>4.5316748917312924E-2</v>
      </c>
      <c r="AN39" s="10">
        <f t="shared" si="3"/>
        <v>0.99999999999999978</v>
      </c>
      <c r="AO39" s="10"/>
      <c r="AP39" s="9">
        <f t="shared" si="22"/>
        <v>3.0086949695628418</v>
      </c>
      <c r="AQ39" s="9">
        <f t="shared" si="31"/>
        <v>7.1000000000000004E-3</v>
      </c>
      <c r="AR39" s="9">
        <f t="shared" si="32"/>
        <v>3.0010812870806727</v>
      </c>
      <c r="AS39" s="9">
        <f t="shared" si="33"/>
        <v>0.99290000000000012</v>
      </c>
      <c r="AT39" s="9">
        <f t="shared" si="34"/>
        <v>3.0010812870806727</v>
      </c>
      <c r="AU39" s="9">
        <f t="shared" si="35"/>
        <v>3.0010812870806731</v>
      </c>
      <c r="AV39" s="9">
        <f t="shared" si="36"/>
        <v>7.6136824821686488E-3</v>
      </c>
    </row>
    <row r="40" spans="2:48" ht="31.5" x14ac:dyDescent="0.25">
      <c r="B40" s="14" t="s">
        <v>52</v>
      </c>
      <c r="C40" s="14" t="s">
        <v>51</v>
      </c>
      <c r="D40" s="14" t="s">
        <v>61</v>
      </c>
      <c r="E40" s="13" t="s">
        <v>67</v>
      </c>
      <c r="F40" s="12">
        <f>'[1]DDX full'!F40/100+0.0001</f>
        <v>5.0100000000000006E-2</v>
      </c>
      <c r="G40" s="12">
        <f>'[1]DDX full'!G40/100+0.0001</f>
        <v>1E-4</v>
      </c>
      <c r="H40" s="12">
        <f>'[1]DDX full'!H40/100+0.0001</f>
        <v>1E-4</v>
      </c>
      <c r="I40" s="12">
        <f>'[1]DDX full'!I40/100+0.0001</f>
        <v>1E-4</v>
      </c>
      <c r="J40" s="12">
        <f>'[1]DDX full'!J40/100+0.0001</f>
        <v>1E-4</v>
      </c>
      <c r="K40" s="12">
        <f>'[1]DDX full'!K40/100+0.0001</f>
        <v>0.70009999999999994</v>
      </c>
      <c r="L40" s="12">
        <f>'[1]DDX full'!L40/100+0.0001</f>
        <v>0.80010000000000003</v>
      </c>
      <c r="M40" s="12">
        <f>'[1]DDX full'!M40/100+0.0001</f>
        <v>1E-4</v>
      </c>
      <c r="N40" s="12">
        <f>'[1]DDX full'!N40/100+0.0001</f>
        <v>0.10010000000000001</v>
      </c>
      <c r="P40" s="29">
        <v>0</v>
      </c>
      <c r="R40" s="11">
        <f t="shared" si="13"/>
        <v>5.9191176470588233E-2</v>
      </c>
      <c r="S40" s="11">
        <f t="shared" si="4"/>
        <v>0.2492273180458624</v>
      </c>
      <c r="T40" s="11">
        <f t="shared" si="5"/>
        <v>0.1246136590229312</v>
      </c>
      <c r="U40" s="11">
        <f t="shared" si="6"/>
        <v>0.1869204885343968</v>
      </c>
      <c r="V40" s="11">
        <f t="shared" si="7"/>
        <v>6.23068295114656E-2</v>
      </c>
      <c r="W40" s="11">
        <f t="shared" si="8"/>
        <v>3.7375373878364905E-2</v>
      </c>
      <c r="X40" s="11">
        <f t="shared" si="9"/>
        <v>3.7369142572283139E-2</v>
      </c>
      <c r="Y40" s="11">
        <f t="shared" si="10"/>
        <v>0.1869204885343968</v>
      </c>
      <c r="Z40" s="11">
        <f t="shared" si="11"/>
        <v>5.6075523429710866E-2</v>
      </c>
      <c r="AA40" s="10">
        <f t="shared" si="1"/>
        <v>1</v>
      </c>
      <c r="AC40" s="29">
        <v>0</v>
      </c>
      <c r="AE40" s="11">
        <f t="shared" si="37"/>
        <v>5.9191176470588233E-2</v>
      </c>
      <c r="AF40" s="11">
        <f t="shared" si="23"/>
        <v>0.2492273180458624</v>
      </c>
      <c r="AG40" s="11">
        <f t="shared" si="24"/>
        <v>0.1246136590229312</v>
      </c>
      <c r="AH40" s="11">
        <f t="shared" si="25"/>
        <v>0.1869204885343968</v>
      </c>
      <c r="AI40" s="11">
        <f t="shared" si="26"/>
        <v>6.23068295114656E-2</v>
      </c>
      <c r="AJ40" s="11">
        <f t="shared" si="27"/>
        <v>3.7375373878364905E-2</v>
      </c>
      <c r="AK40" s="11">
        <f t="shared" si="28"/>
        <v>3.7369142572283139E-2</v>
      </c>
      <c r="AL40" s="11">
        <f t="shared" si="29"/>
        <v>0.1869204885343968</v>
      </c>
      <c r="AM40" s="11">
        <f t="shared" si="30"/>
        <v>5.6075523429710866E-2</v>
      </c>
      <c r="AN40" s="10">
        <f t="shared" si="3"/>
        <v>1</v>
      </c>
      <c r="AO40" s="10"/>
      <c r="AP40" s="9">
        <f t="shared" si="22"/>
        <v>3.0086949695628418</v>
      </c>
      <c r="AQ40" s="9">
        <f t="shared" si="31"/>
        <v>0.1976</v>
      </c>
      <c r="AR40" s="9">
        <f t="shared" si="32"/>
        <v>2.856897133359114</v>
      </c>
      <c r="AS40" s="9">
        <f t="shared" si="33"/>
        <v>0.80240000000000011</v>
      </c>
      <c r="AT40" s="9">
        <f t="shared" si="34"/>
        <v>2.856897133359114</v>
      </c>
      <c r="AU40" s="9">
        <f t="shared" si="35"/>
        <v>2.8568971333591144</v>
      </c>
      <c r="AV40" s="9">
        <f t="shared" si="36"/>
        <v>0.15179783620372733</v>
      </c>
    </row>
    <row r="41" spans="2:48" ht="31.5" x14ac:dyDescent="0.25">
      <c r="B41" s="14" t="s">
        <v>52</v>
      </c>
      <c r="C41" s="14" t="s">
        <v>51</v>
      </c>
      <c r="D41" s="14" t="s">
        <v>61</v>
      </c>
      <c r="E41" s="13" t="s">
        <v>66</v>
      </c>
      <c r="F41" s="12">
        <f>'[1]DDX full'!F41/100+0.0001</f>
        <v>1E-4</v>
      </c>
      <c r="G41" s="12">
        <f>'[1]DDX full'!G41/100+0.0001</f>
        <v>1E-4</v>
      </c>
      <c r="H41" s="12">
        <f>'[1]DDX full'!H41/100+0.0001</f>
        <v>1E-4</v>
      </c>
      <c r="I41" s="12">
        <f>'[1]DDX full'!I41/100+0.0001</f>
        <v>1E-4</v>
      </c>
      <c r="J41" s="12">
        <f>'[1]DDX full'!J41/100+0.0001</f>
        <v>1E-4</v>
      </c>
      <c r="K41" s="12">
        <f>'[1]DDX full'!K41/100+0.0001</f>
        <v>1E-4</v>
      </c>
      <c r="L41" s="12">
        <f>'[1]DDX full'!L41/100+0.0001</f>
        <v>0.80010000000000003</v>
      </c>
      <c r="M41" s="12">
        <f>'[1]DDX full'!M41/100+0.0001</f>
        <v>1E-4</v>
      </c>
      <c r="N41" s="12">
        <f>'[1]DDX full'!N41/100+0.0001</f>
        <v>1E-4</v>
      </c>
      <c r="P41" s="29">
        <v>0</v>
      </c>
      <c r="R41" s="11">
        <f t="shared" si="13"/>
        <v>5.6818956699624952E-2</v>
      </c>
      <c r="S41" s="11">
        <f t="shared" si="4"/>
        <v>0.22727582679849981</v>
      </c>
      <c r="T41" s="11">
        <f t="shared" si="5"/>
        <v>0.1136379133992499</v>
      </c>
      <c r="U41" s="11">
        <f t="shared" si="6"/>
        <v>0.17045687009887486</v>
      </c>
      <c r="V41" s="11">
        <f t="shared" si="7"/>
        <v>5.6818956699624952E-2</v>
      </c>
      <c r="W41" s="11">
        <f t="shared" si="8"/>
        <v>0.1136379133992499</v>
      </c>
      <c r="X41" s="11">
        <f t="shared" si="9"/>
        <v>3.4077736106375711E-2</v>
      </c>
      <c r="Y41" s="11">
        <f t="shared" si="10"/>
        <v>0.17045687009887486</v>
      </c>
      <c r="Z41" s="11">
        <f t="shared" si="11"/>
        <v>5.6818956699624952E-2</v>
      </c>
      <c r="AA41" s="10">
        <f t="shared" si="1"/>
        <v>1</v>
      </c>
      <c r="AC41" s="29">
        <v>0</v>
      </c>
      <c r="AE41" s="11">
        <f t="shared" si="37"/>
        <v>5.6818956699624952E-2</v>
      </c>
      <c r="AF41" s="11">
        <f t="shared" si="23"/>
        <v>0.22727582679849981</v>
      </c>
      <c r="AG41" s="11">
        <f t="shared" si="24"/>
        <v>0.1136379133992499</v>
      </c>
      <c r="AH41" s="11">
        <f t="shared" si="25"/>
        <v>0.17045687009887486</v>
      </c>
      <c r="AI41" s="11">
        <f t="shared" si="26"/>
        <v>5.6818956699624952E-2</v>
      </c>
      <c r="AJ41" s="11">
        <f t="shared" si="27"/>
        <v>0.1136379133992499</v>
      </c>
      <c r="AK41" s="11">
        <f t="shared" si="28"/>
        <v>3.4077736106375711E-2</v>
      </c>
      <c r="AL41" s="11">
        <f t="shared" si="29"/>
        <v>0.17045687009887486</v>
      </c>
      <c r="AM41" s="11">
        <f t="shared" si="30"/>
        <v>5.6818956699624952E-2</v>
      </c>
      <c r="AN41" s="10">
        <f t="shared" si="3"/>
        <v>1</v>
      </c>
      <c r="AO41" s="10"/>
      <c r="AP41" s="9">
        <f t="shared" si="22"/>
        <v>3.0086949695628418</v>
      </c>
      <c r="AQ41" s="9">
        <f t="shared" si="31"/>
        <v>0.1201</v>
      </c>
      <c r="AR41" s="9">
        <f t="shared" si="32"/>
        <v>2.9404546643960576</v>
      </c>
      <c r="AS41" s="9">
        <f t="shared" si="33"/>
        <v>0.87990000000000013</v>
      </c>
      <c r="AT41" s="9">
        <f t="shared" si="34"/>
        <v>2.9404546643960576</v>
      </c>
      <c r="AU41" s="9">
        <f t="shared" si="35"/>
        <v>2.9404546643960581</v>
      </c>
      <c r="AV41" s="9">
        <f t="shared" si="36"/>
        <v>6.8240305166783699E-2</v>
      </c>
    </row>
    <row r="42" spans="2:48" ht="31.5" x14ac:dyDescent="0.25">
      <c r="B42" s="14" t="s">
        <v>52</v>
      </c>
      <c r="C42" s="14" t="s">
        <v>51</v>
      </c>
      <c r="D42" s="14" t="s">
        <v>61</v>
      </c>
      <c r="E42" s="13" t="s">
        <v>65</v>
      </c>
      <c r="F42" s="12">
        <f>'[1]DDX full'!F42/100+0.0001</f>
        <v>0.2001</v>
      </c>
      <c r="G42" s="12">
        <f>'[1]DDX full'!G42/100+0.0001</f>
        <v>5.0100000000000006E-2</v>
      </c>
      <c r="H42" s="12">
        <f>'[1]DDX full'!H42/100+0.0001</f>
        <v>0.50009999999999999</v>
      </c>
      <c r="I42" s="12">
        <f>'[1]DDX full'!I42/100+0.0001</f>
        <v>0.10010000000000001</v>
      </c>
      <c r="J42" s="12">
        <f>'[1]DDX full'!J42/100+0.0001</f>
        <v>0.10010000000000001</v>
      </c>
      <c r="K42" s="12">
        <f>'[1]DDX full'!K42/100+0.0001</f>
        <v>0.70009999999999994</v>
      </c>
      <c r="L42" s="12">
        <f>'[1]DDX full'!L42/100+0.0001</f>
        <v>0.90010000000000001</v>
      </c>
      <c r="M42" s="12">
        <f>'[1]DDX full'!M42/100+0.0001</f>
        <v>1E-4</v>
      </c>
      <c r="N42" s="12">
        <f>'[1]DDX full'!N42/100+0.0001</f>
        <v>0.70009999999999994</v>
      </c>
      <c r="P42" s="29">
        <v>0</v>
      </c>
      <c r="R42" s="11">
        <f t="shared" si="13"/>
        <v>5.9702940737423493E-2</v>
      </c>
      <c r="S42" s="11">
        <f t="shared" si="4"/>
        <v>0.28359456635318703</v>
      </c>
      <c r="T42" s="11">
        <f t="shared" si="5"/>
        <v>7.4623078071353932E-2</v>
      </c>
      <c r="U42" s="11">
        <f t="shared" si="6"/>
        <v>0.20150022391401698</v>
      </c>
      <c r="V42" s="11">
        <f t="shared" si="7"/>
        <v>6.7166741304672345E-2</v>
      </c>
      <c r="W42" s="11">
        <f t="shared" si="8"/>
        <v>4.4767875802358567E-2</v>
      </c>
      <c r="X42" s="11">
        <f t="shared" si="9"/>
        <v>2.2369010300044779E-2</v>
      </c>
      <c r="Y42" s="11">
        <f t="shared" si="10"/>
        <v>0.22389162561576353</v>
      </c>
      <c r="Z42" s="11">
        <f t="shared" si="11"/>
        <v>2.2383937901179284E-2</v>
      </c>
      <c r="AA42" s="10">
        <f t="shared" si="1"/>
        <v>0.99999999999999989</v>
      </c>
      <c r="AC42" s="29">
        <v>0</v>
      </c>
      <c r="AE42" s="11">
        <f t="shared" si="37"/>
        <v>5.9702940737423493E-2</v>
      </c>
      <c r="AF42" s="11">
        <f t="shared" si="23"/>
        <v>0.28359456635318703</v>
      </c>
      <c r="AG42" s="11">
        <f t="shared" si="24"/>
        <v>7.4623078071353932E-2</v>
      </c>
      <c r="AH42" s="11">
        <f t="shared" si="25"/>
        <v>0.20150022391401698</v>
      </c>
      <c r="AI42" s="11">
        <f t="shared" si="26"/>
        <v>6.7166741304672345E-2</v>
      </c>
      <c r="AJ42" s="11">
        <f t="shared" si="27"/>
        <v>4.4767875802358567E-2</v>
      </c>
      <c r="AK42" s="11">
        <f t="shared" si="28"/>
        <v>2.2369010300044779E-2</v>
      </c>
      <c r="AL42" s="11">
        <f t="shared" si="29"/>
        <v>0.22389162561576353</v>
      </c>
      <c r="AM42" s="11">
        <f t="shared" si="30"/>
        <v>2.2383937901179284E-2</v>
      </c>
      <c r="AN42" s="10">
        <f t="shared" si="3"/>
        <v>0.99999999999999989</v>
      </c>
      <c r="AO42" s="10"/>
      <c r="AP42" s="9">
        <f t="shared" si="22"/>
        <v>3.0086949695628418</v>
      </c>
      <c r="AQ42" s="9">
        <f t="shared" si="31"/>
        <v>0.3301</v>
      </c>
      <c r="AR42" s="9">
        <f t="shared" si="32"/>
        <v>2.6945129607235705</v>
      </c>
      <c r="AS42" s="9">
        <f t="shared" si="33"/>
        <v>0.66990000000000005</v>
      </c>
      <c r="AT42" s="9">
        <f t="shared" si="34"/>
        <v>2.6945129607235705</v>
      </c>
      <c r="AU42" s="9">
        <f t="shared" si="35"/>
        <v>2.6945129607235705</v>
      </c>
      <c r="AV42" s="9">
        <f t="shared" si="36"/>
        <v>0.31418200883927128</v>
      </c>
    </row>
    <row r="43" spans="2:48" ht="31.5" x14ac:dyDescent="0.25">
      <c r="B43" s="14" t="s">
        <v>52</v>
      </c>
      <c r="C43" s="14" t="s">
        <v>51</v>
      </c>
      <c r="D43" s="14" t="s">
        <v>61</v>
      </c>
      <c r="E43" s="13" t="s">
        <v>64</v>
      </c>
      <c r="F43" s="12">
        <f>'[1]DDX full'!F43/100+0.0001</f>
        <v>2.01E-2</v>
      </c>
      <c r="G43" s="12">
        <f>'[1]DDX full'!G43/100+0.0001</f>
        <v>2.01E-2</v>
      </c>
      <c r="H43" s="12">
        <f>'[1]DDX full'!H43/100+0.0001</f>
        <v>2.01E-2</v>
      </c>
      <c r="I43" s="12">
        <f>'[1]DDX full'!I43/100+0.0001</f>
        <v>1E-4</v>
      </c>
      <c r="J43" s="12">
        <f>'[1]DDX full'!J43/100+0.0001</f>
        <v>0.98009999999999997</v>
      </c>
      <c r="K43" s="12">
        <f>'[1]DDX full'!K43/100+0.0001</f>
        <v>1E-4</v>
      </c>
      <c r="L43" s="12">
        <f>'[1]DDX full'!L43/100+0.0001</f>
        <v>1E-4</v>
      </c>
      <c r="M43" s="12">
        <f>'[1]DDX full'!M43/100+0.0001</f>
        <v>1E-4</v>
      </c>
      <c r="N43" s="12">
        <f>'[1]DDX full'!N43/100+0.0001</f>
        <v>1E-4</v>
      </c>
      <c r="P43" s="29">
        <v>0</v>
      </c>
      <c r="R43" s="11">
        <f t="shared" si="13"/>
        <v>5.1906981671787263E-2</v>
      </c>
      <c r="S43" s="11">
        <f t="shared" si="4"/>
        <v>0.20762792668714905</v>
      </c>
      <c r="T43" s="11">
        <f t="shared" si="5"/>
        <v>0.10381396334357453</v>
      </c>
      <c r="U43" s="11">
        <f t="shared" si="6"/>
        <v>0.15889924780167392</v>
      </c>
      <c r="V43" s="11">
        <f t="shared" si="7"/>
        <v>1.0541370907935178E-3</v>
      </c>
      <c r="W43" s="11">
        <f t="shared" si="8"/>
        <v>0.1059328318677826</v>
      </c>
      <c r="X43" s="11">
        <f t="shared" si="9"/>
        <v>0.15889924780167392</v>
      </c>
      <c r="Y43" s="11">
        <f t="shared" si="10"/>
        <v>0.15889924780167392</v>
      </c>
      <c r="Z43" s="11">
        <f t="shared" si="11"/>
        <v>5.29664159338913E-2</v>
      </c>
      <c r="AA43" s="10">
        <f t="shared" si="1"/>
        <v>1.0000000000000002</v>
      </c>
      <c r="AC43" s="29">
        <v>0</v>
      </c>
      <c r="AE43" s="11">
        <f t="shared" si="37"/>
        <v>5.1906981671787263E-2</v>
      </c>
      <c r="AF43" s="11">
        <f t="shared" si="23"/>
        <v>0.20762792668714905</v>
      </c>
      <c r="AG43" s="11">
        <f t="shared" si="24"/>
        <v>0.10381396334357453</v>
      </c>
      <c r="AH43" s="11">
        <f t="shared" si="25"/>
        <v>0.15889924780167392</v>
      </c>
      <c r="AI43" s="11">
        <f t="shared" si="26"/>
        <v>1.0541370907935178E-3</v>
      </c>
      <c r="AJ43" s="11">
        <f t="shared" si="27"/>
        <v>0.1059328318677826</v>
      </c>
      <c r="AK43" s="11">
        <f t="shared" si="28"/>
        <v>0.15889924780167392</v>
      </c>
      <c r="AL43" s="11">
        <f t="shared" si="29"/>
        <v>0.15889924780167392</v>
      </c>
      <c r="AM43" s="11">
        <f t="shared" si="30"/>
        <v>5.29664159338913E-2</v>
      </c>
      <c r="AN43" s="10">
        <f t="shared" si="3"/>
        <v>1.0000000000000002</v>
      </c>
      <c r="AO43" s="10"/>
      <c r="AP43" s="9">
        <f t="shared" si="22"/>
        <v>3.0086949695628418</v>
      </c>
      <c r="AQ43" s="9">
        <f t="shared" si="31"/>
        <v>5.6100000000000004E-2</v>
      </c>
      <c r="AR43" s="9">
        <f t="shared" si="32"/>
        <v>2.8747758351239741</v>
      </c>
      <c r="AS43" s="9">
        <f t="shared" si="33"/>
        <v>0.94390000000000007</v>
      </c>
      <c r="AT43" s="9">
        <f t="shared" si="34"/>
        <v>2.8747758351239741</v>
      </c>
      <c r="AU43" s="9">
        <f t="shared" si="35"/>
        <v>2.8747758351239745</v>
      </c>
      <c r="AV43" s="9">
        <f t="shared" si="36"/>
        <v>0.13391913443886727</v>
      </c>
    </row>
    <row r="44" spans="2:48" s="15" customFormat="1" ht="31.5" x14ac:dyDescent="0.25">
      <c r="B44" s="18" t="s">
        <v>52</v>
      </c>
      <c r="C44" s="18" t="s">
        <v>51</v>
      </c>
      <c r="D44" s="18" t="s">
        <v>61</v>
      </c>
      <c r="E44" s="17" t="s">
        <v>63</v>
      </c>
      <c r="F44" s="12">
        <f>'[1]DDX full'!F44/100+0.0001</f>
        <v>1E-4</v>
      </c>
      <c r="G44" s="12">
        <f>'[1]DDX full'!G44/100+0.0001</f>
        <v>1E-4</v>
      </c>
      <c r="H44" s="12">
        <f>'[1]DDX full'!H44/100+0.0001</f>
        <v>1E-4</v>
      </c>
      <c r="I44" s="12">
        <f>'[1]DDX full'!I44/100+0.0001</f>
        <v>1E-4</v>
      </c>
      <c r="J44" s="12">
        <f>'[1]DDX full'!J44/100+0.0001</f>
        <v>1E-4</v>
      </c>
      <c r="K44" s="12">
        <f>'[1]DDX full'!K44/100+0.0001</f>
        <v>1E-4</v>
      </c>
      <c r="L44" s="12">
        <f>'[1]DDX full'!L44/100+0.0001</f>
        <v>1E-4</v>
      </c>
      <c r="M44" s="12">
        <f>'[1]DDX full'!M44/100+0.0001</f>
        <v>0.98009999999999997</v>
      </c>
      <c r="N44" s="12">
        <f>'[1]DDX full'!N44/100+0.0001</f>
        <v>1E-4</v>
      </c>
      <c r="P44" s="29">
        <v>0</v>
      </c>
      <c r="Q44" s="30"/>
      <c r="R44" s="11">
        <f t="shared" si="13"/>
        <v>5.8617657404150543E-2</v>
      </c>
      <c r="S44" s="11">
        <f t="shared" si="4"/>
        <v>0.23447062961660217</v>
      </c>
      <c r="T44" s="11">
        <f t="shared" si="5"/>
        <v>0.11723531480830109</v>
      </c>
      <c r="U44" s="11">
        <f t="shared" si="6"/>
        <v>0.17585297221245164</v>
      </c>
      <c r="V44" s="11">
        <f t="shared" si="7"/>
        <v>5.8617657404150543E-2</v>
      </c>
      <c r="W44" s="11">
        <f t="shared" si="8"/>
        <v>0.11723531480830109</v>
      </c>
      <c r="X44" s="11">
        <f t="shared" si="9"/>
        <v>0.17585297221245164</v>
      </c>
      <c r="Y44" s="11">
        <f t="shared" si="10"/>
        <v>3.4998241294407362E-3</v>
      </c>
      <c r="Z44" s="11">
        <f t="shared" si="11"/>
        <v>5.8617657404150543E-2</v>
      </c>
      <c r="AA44" s="16">
        <f t="shared" si="1"/>
        <v>1</v>
      </c>
      <c r="AC44" s="29">
        <v>0</v>
      </c>
      <c r="AD44" s="30"/>
      <c r="AE44" s="11">
        <f t="shared" si="37"/>
        <v>5.8617657404150543E-2</v>
      </c>
      <c r="AF44" s="11">
        <f t="shared" si="23"/>
        <v>0.23447062961660217</v>
      </c>
      <c r="AG44" s="11">
        <f t="shared" si="24"/>
        <v>0.11723531480830109</v>
      </c>
      <c r="AH44" s="11">
        <f t="shared" si="25"/>
        <v>0.17585297221245164</v>
      </c>
      <c r="AI44" s="11">
        <f t="shared" si="26"/>
        <v>5.8617657404150543E-2</v>
      </c>
      <c r="AJ44" s="11">
        <f t="shared" si="27"/>
        <v>0.11723531480830109</v>
      </c>
      <c r="AK44" s="11">
        <f t="shared" si="28"/>
        <v>0.17585297221245164</v>
      </c>
      <c r="AL44" s="11">
        <f t="shared" si="29"/>
        <v>3.4998241294407362E-3</v>
      </c>
      <c r="AM44" s="11">
        <f t="shared" si="30"/>
        <v>5.8617657404150543E-2</v>
      </c>
      <c r="AN44" s="16">
        <f t="shared" si="3"/>
        <v>1</v>
      </c>
      <c r="AO44" s="16"/>
      <c r="AP44" s="9">
        <f t="shared" si="22"/>
        <v>3.0086949695628418</v>
      </c>
      <c r="AQ44" s="9">
        <f t="shared" si="31"/>
        <v>0.14709999999999998</v>
      </c>
      <c r="AR44" s="9">
        <f t="shared" si="32"/>
        <v>2.845898472759778</v>
      </c>
      <c r="AS44" s="9">
        <f t="shared" si="33"/>
        <v>0.8529000000000001</v>
      </c>
      <c r="AT44" s="9">
        <f t="shared" si="34"/>
        <v>2.845898472759778</v>
      </c>
      <c r="AU44" s="9">
        <f t="shared" si="35"/>
        <v>2.8458984727597785</v>
      </c>
      <c r="AV44" s="9">
        <f t="shared" si="36"/>
        <v>0.1627964968030633</v>
      </c>
    </row>
    <row r="45" spans="2:48" ht="31.5" x14ac:dyDescent="0.25">
      <c r="B45" s="14" t="s">
        <v>52</v>
      </c>
      <c r="C45" s="14" t="s">
        <v>51</v>
      </c>
      <c r="D45" s="14" t="s">
        <v>61</v>
      </c>
      <c r="E45" s="13" t="s">
        <v>62</v>
      </c>
      <c r="F45" s="12">
        <f>'[1]DDX full'!F45/100+0.0001</f>
        <v>1E-4</v>
      </c>
      <c r="G45" s="12">
        <f>'[1]DDX full'!G45/100+0.0001</f>
        <v>1E-4</v>
      </c>
      <c r="H45" s="12">
        <f>'[1]DDX full'!H45/100+0.0001</f>
        <v>1E-4</v>
      </c>
      <c r="I45" s="12">
        <f>'[1]DDX full'!I45/100+0.0001</f>
        <v>0.10010000000000001</v>
      </c>
      <c r="J45" s="12">
        <f>'[1]DDX full'!J45/100+0.0001</f>
        <v>1E-4</v>
      </c>
      <c r="K45" s="12">
        <f>'[1]DDX full'!K45/100+0.0001</f>
        <v>0.25009999999999999</v>
      </c>
      <c r="L45" s="12">
        <f>'[1]DDX full'!L45/100+0.0001</f>
        <v>0.2001</v>
      </c>
      <c r="M45" s="12">
        <f>'[1]DDX full'!M45/100+0.0001</f>
        <v>0.95009999999999994</v>
      </c>
      <c r="N45" s="12">
        <f>'[1]DDX full'!N45/100+0.0001</f>
        <v>5.0100000000000006E-2</v>
      </c>
      <c r="P45" s="29">
        <v>0</v>
      </c>
      <c r="R45" s="11">
        <f t="shared" si="13"/>
        <v>6.3696012230857441E-2</v>
      </c>
      <c r="S45" s="11">
        <f t="shared" si="4"/>
        <v>0.25478404892342976</v>
      </c>
      <c r="T45" s="11">
        <f t="shared" si="5"/>
        <v>0.12739202446171488</v>
      </c>
      <c r="U45" s="11">
        <f t="shared" si="6"/>
        <v>0.17197732195184101</v>
      </c>
      <c r="V45" s="11">
        <f t="shared" si="7"/>
        <v>6.3696012230857441E-2</v>
      </c>
      <c r="W45" s="11">
        <f t="shared" si="8"/>
        <v>9.5540833227162711E-2</v>
      </c>
      <c r="X45" s="11">
        <f t="shared" si="9"/>
        <v>0.15286660721110973</v>
      </c>
      <c r="Y45" s="11">
        <f t="shared" si="10"/>
        <v>9.536246655624931E-3</v>
      </c>
      <c r="Z45" s="11">
        <f t="shared" si="11"/>
        <v>6.0510893107402222E-2</v>
      </c>
      <c r="AA45" s="10">
        <f t="shared" si="1"/>
        <v>1</v>
      </c>
      <c r="AC45" s="29">
        <v>0</v>
      </c>
      <c r="AE45" s="11">
        <f t="shared" si="37"/>
        <v>6.3696012230857441E-2</v>
      </c>
      <c r="AF45" s="11">
        <f t="shared" si="23"/>
        <v>0.25478404892342976</v>
      </c>
      <c r="AG45" s="11">
        <f t="shared" si="24"/>
        <v>0.12739202446171488</v>
      </c>
      <c r="AH45" s="11">
        <f t="shared" si="25"/>
        <v>0.17197732195184101</v>
      </c>
      <c r="AI45" s="11">
        <f t="shared" si="26"/>
        <v>6.3696012230857441E-2</v>
      </c>
      <c r="AJ45" s="11">
        <f t="shared" si="27"/>
        <v>9.5540833227162711E-2</v>
      </c>
      <c r="AK45" s="11">
        <f t="shared" si="28"/>
        <v>0.15286660721110973</v>
      </c>
      <c r="AL45" s="11">
        <f t="shared" si="29"/>
        <v>9.536246655624931E-3</v>
      </c>
      <c r="AM45" s="11">
        <f t="shared" si="30"/>
        <v>6.0510893107402222E-2</v>
      </c>
      <c r="AN45" s="10">
        <f t="shared" si="3"/>
        <v>1</v>
      </c>
      <c r="AO45" s="10"/>
      <c r="AP45" s="9">
        <f t="shared" si="22"/>
        <v>3.0086949695628418</v>
      </c>
      <c r="AQ45" s="9">
        <f t="shared" si="31"/>
        <v>0.21509999999999999</v>
      </c>
      <c r="AR45" s="9">
        <f t="shared" si="32"/>
        <v>2.8709106169760936</v>
      </c>
      <c r="AS45" s="9">
        <f t="shared" si="33"/>
        <v>0.78489999999999993</v>
      </c>
      <c r="AT45" s="9">
        <f t="shared" si="34"/>
        <v>2.8709106169760936</v>
      </c>
      <c r="AU45" s="9">
        <f t="shared" si="35"/>
        <v>2.8709106169760936</v>
      </c>
      <c r="AV45" s="9">
        <f t="shared" si="36"/>
        <v>0.13778435258674815</v>
      </c>
    </row>
    <row r="46" spans="2:48" ht="31.5" x14ac:dyDescent="0.25">
      <c r="B46" s="14" t="s">
        <v>52</v>
      </c>
      <c r="C46" s="14" t="s">
        <v>51</v>
      </c>
      <c r="D46" s="14" t="s">
        <v>61</v>
      </c>
      <c r="E46" s="13" t="s">
        <v>60</v>
      </c>
      <c r="F46" s="12">
        <f>'[1]DDX full'!F46/100+0.0001</f>
        <v>1E-4</v>
      </c>
      <c r="G46" s="12">
        <f>'[1]DDX full'!G46/100+0.0001</f>
        <v>1E-4</v>
      </c>
      <c r="H46" s="12">
        <f>'[1]DDX full'!H46/100+0.0001</f>
        <v>0.2001</v>
      </c>
      <c r="I46" s="12">
        <f>'[1]DDX full'!I46/100+0.0001</f>
        <v>1E-4</v>
      </c>
      <c r="J46" s="12">
        <f>'[1]DDX full'!J46/100+0.0001</f>
        <v>1E-4</v>
      </c>
      <c r="K46" s="12">
        <f>'[1]DDX full'!K46/100+0.0001</f>
        <v>1E-4</v>
      </c>
      <c r="L46" s="12">
        <f>'[1]DDX full'!L46/100+0.0001</f>
        <v>0.2001</v>
      </c>
      <c r="M46" s="12">
        <f>'[1]DDX full'!M46/100+0.0001</f>
        <v>5.0100000000000006E-2</v>
      </c>
      <c r="N46" s="12">
        <f>'[1]DDX full'!N46/100+0.0001</f>
        <v>1E-4</v>
      </c>
      <c r="P46" s="29">
        <v>0</v>
      </c>
      <c r="R46" s="11">
        <f t="shared" si="13"/>
        <v>5.3050721561969438E-2</v>
      </c>
      <c r="S46" s="11">
        <f t="shared" si="4"/>
        <v>0.21220288624787775</v>
      </c>
      <c r="T46" s="11">
        <f t="shared" si="5"/>
        <v>8.4879032258064507E-2</v>
      </c>
      <c r="U46" s="11">
        <f t="shared" si="6"/>
        <v>0.15915216468590832</v>
      </c>
      <c r="V46" s="11">
        <f t="shared" si="7"/>
        <v>5.3050721561969438E-2</v>
      </c>
      <c r="W46" s="11">
        <f t="shared" si="8"/>
        <v>0.10610144312393888</v>
      </c>
      <c r="X46" s="11">
        <f t="shared" si="9"/>
        <v>0.12731854838709677</v>
      </c>
      <c r="Y46" s="11">
        <f t="shared" si="10"/>
        <v>0.1511937606112054</v>
      </c>
      <c r="Z46" s="11">
        <f t="shared" si="11"/>
        <v>5.3050721561969438E-2</v>
      </c>
      <c r="AA46" s="10">
        <f t="shared" si="1"/>
        <v>0.99999999999999989</v>
      </c>
      <c r="AC46" s="29">
        <v>0</v>
      </c>
      <c r="AE46" s="11">
        <f t="shared" si="37"/>
        <v>5.3050721561969438E-2</v>
      </c>
      <c r="AF46" s="11">
        <f t="shared" si="23"/>
        <v>0.21220288624787775</v>
      </c>
      <c r="AG46" s="11">
        <f t="shared" si="24"/>
        <v>8.4879032258064507E-2</v>
      </c>
      <c r="AH46" s="11">
        <f t="shared" si="25"/>
        <v>0.15915216468590832</v>
      </c>
      <c r="AI46" s="11">
        <f t="shared" si="26"/>
        <v>5.3050721561969438E-2</v>
      </c>
      <c r="AJ46" s="11">
        <f t="shared" si="27"/>
        <v>0.10610144312393888</v>
      </c>
      <c r="AK46" s="11">
        <f t="shared" si="28"/>
        <v>0.12731854838709677</v>
      </c>
      <c r="AL46" s="11">
        <f t="shared" si="29"/>
        <v>0.1511937606112054</v>
      </c>
      <c r="AM46" s="11">
        <f t="shared" si="30"/>
        <v>5.3050721561969438E-2</v>
      </c>
      <c r="AN46" s="10">
        <f t="shared" si="3"/>
        <v>0.99999999999999989</v>
      </c>
      <c r="AO46" s="10"/>
      <c r="AP46" s="9">
        <f t="shared" si="22"/>
        <v>3.0086949695628418</v>
      </c>
      <c r="AQ46" s="9">
        <f t="shared" si="31"/>
        <v>5.7599999999999998E-2</v>
      </c>
      <c r="AR46" s="9">
        <f t="shared" si="32"/>
        <v>3.0069253808170546</v>
      </c>
      <c r="AS46" s="9">
        <f t="shared" si="33"/>
        <v>0.94240000000000013</v>
      </c>
      <c r="AT46" s="9">
        <f t="shared" si="34"/>
        <v>3.0069253808170546</v>
      </c>
      <c r="AU46" s="9">
        <f t="shared" si="35"/>
        <v>3.0069253808170551</v>
      </c>
      <c r="AV46" s="9">
        <f t="shared" si="36"/>
        <v>1.7695887457866988E-3</v>
      </c>
    </row>
    <row r="47" spans="2:48" ht="31.5" x14ac:dyDescent="0.25">
      <c r="B47" s="14" t="s">
        <v>52</v>
      </c>
      <c r="C47" s="14" t="s">
        <v>51</v>
      </c>
      <c r="D47" s="14" t="s">
        <v>50</v>
      </c>
      <c r="E47" s="13" t="s">
        <v>59</v>
      </c>
      <c r="F47" s="12">
        <f>'[1]DDX full'!F47/100+0.0001</f>
        <v>0.2001</v>
      </c>
      <c r="G47" s="12">
        <f>'[1]DDX full'!G47/100+0.0001</f>
        <v>0.10010000000000001</v>
      </c>
      <c r="H47" s="12">
        <f>'[1]DDX full'!H47/100+0.0001</f>
        <v>0.50009999999999999</v>
      </c>
      <c r="I47" s="12">
        <f>'[1]DDX full'!I47/100+0.0001</f>
        <v>0.50009999999999999</v>
      </c>
      <c r="J47" s="12">
        <f>'[1]DDX full'!J47/100+0.0001</f>
        <v>5.0100000000000006E-2</v>
      </c>
      <c r="K47" s="12">
        <f>'[1]DDX full'!K47/100+0.0001</f>
        <v>0.95009999999999994</v>
      </c>
      <c r="L47" s="12">
        <f>'[1]DDX full'!L47/100+0.0001</f>
        <v>0.85009999999999997</v>
      </c>
      <c r="M47" s="12">
        <f>'[1]DDX full'!M47/100+0.0001</f>
        <v>5.0100000000000006E-2</v>
      </c>
      <c r="N47" s="12">
        <f>'[1]DDX full'!N47/100+0.0001</f>
        <v>0.40010000000000001</v>
      </c>
      <c r="P47" s="29">
        <v>0</v>
      </c>
      <c r="R47" s="11">
        <f t="shared" si="13"/>
        <v>6.7513504388926421E-2</v>
      </c>
      <c r="S47" s="11">
        <f t="shared" si="4"/>
        <v>0.30381498987170841</v>
      </c>
      <c r="T47" s="11">
        <f t="shared" si="5"/>
        <v>8.4385550303848769E-2</v>
      </c>
      <c r="U47" s="11">
        <f t="shared" si="6"/>
        <v>0.12657832545577313</v>
      </c>
      <c r="V47" s="11">
        <f t="shared" si="7"/>
        <v>8.0173869007427429E-2</v>
      </c>
      <c r="W47" s="11">
        <f t="shared" si="8"/>
        <v>8.4233625928426849E-3</v>
      </c>
      <c r="X47" s="11">
        <f t="shared" si="9"/>
        <v>3.7955773126266051E-2</v>
      </c>
      <c r="Y47" s="11">
        <f t="shared" si="10"/>
        <v>0.24052160702228229</v>
      </c>
      <c r="Z47" s="11">
        <f t="shared" si="11"/>
        <v>5.0633018230925059E-2</v>
      </c>
      <c r="AA47" s="10">
        <f t="shared" si="1"/>
        <v>1.0000000000000002</v>
      </c>
      <c r="AC47" s="29">
        <v>0</v>
      </c>
      <c r="AE47" s="11">
        <f t="shared" si="37"/>
        <v>6.7513504388926421E-2</v>
      </c>
      <c r="AF47" s="11">
        <f t="shared" si="23"/>
        <v>0.30381498987170841</v>
      </c>
      <c r="AG47" s="11">
        <f t="shared" si="24"/>
        <v>8.4385550303848769E-2</v>
      </c>
      <c r="AH47" s="11">
        <f t="shared" si="25"/>
        <v>0.12657832545577313</v>
      </c>
      <c r="AI47" s="11">
        <f t="shared" si="26"/>
        <v>8.0173869007427429E-2</v>
      </c>
      <c r="AJ47" s="11">
        <f t="shared" si="27"/>
        <v>8.4233625928426849E-3</v>
      </c>
      <c r="AK47" s="11">
        <f t="shared" si="28"/>
        <v>3.7955773126266051E-2</v>
      </c>
      <c r="AL47" s="11">
        <f t="shared" si="29"/>
        <v>0.24052160702228229</v>
      </c>
      <c r="AM47" s="11">
        <f t="shared" si="30"/>
        <v>5.0633018230925059E-2</v>
      </c>
      <c r="AN47" s="10">
        <f t="shared" si="3"/>
        <v>1.0000000000000002</v>
      </c>
      <c r="AO47" s="10"/>
      <c r="AP47" s="9">
        <f t="shared" si="22"/>
        <v>3.0086949695628418</v>
      </c>
      <c r="AQ47" s="9">
        <f t="shared" si="31"/>
        <v>0.40759999999999996</v>
      </c>
      <c r="AR47" s="9">
        <f t="shared" si="32"/>
        <v>2.7045925727037998</v>
      </c>
      <c r="AS47" s="9">
        <f t="shared" si="33"/>
        <v>0.59239999999999993</v>
      </c>
      <c r="AT47" s="9">
        <f t="shared" si="34"/>
        <v>2.7045925727037998</v>
      </c>
      <c r="AU47" s="9">
        <f t="shared" si="35"/>
        <v>2.7045925727037998</v>
      </c>
      <c r="AV47" s="9">
        <f t="shared" si="36"/>
        <v>0.30410239685904195</v>
      </c>
    </row>
    <row r="48" spans="2:48" ht="31.5" x14ac:dyDescent="0.25">
      <c r="B48" s="14" t="s">
        <v>52</v>
      </c>
      <c r="C48" s="14" t="s">
        <v>51</v>
      </c>
      <c r="D48" s="14" t="s">
        <v>50</v>
      </c>
      <c r="E48" s="13" t="s">
        <v>58</v>
      </c>
      <c r="F48" s="12">
        <f>'[1]DDX full'!F48/100+0.0001</f>
        <v>0.25009999999999999</v>
      </c>
      <c r="G48" s="12">
        <f>'[1]DDX full'!G48/100+0.0001</f>
        <v>0.10010000000000001</v>
      </c>
      <c r="H48" s="12">
        <f>'[1]DDX full'!H48/100+0.0001</f>
        <v>5.0100000000000006E-2</v>
      </c>
      <c r="I48" s="12">
        <f>'[1]DDX full'!I48/100+0.0001</f>
        <v>1E-4</v>
      </c>
      <c r="J48" s="12">
        <f>'[1]DDX full'!J48/100+0.0001</f>
        <v>1E-4</v>
      </c>
      <c r="K48" s="12">
        <f>'[1]DDX full'!K48/100+0.0001</f>
        <v>0.10010000000000001</v>
      </c>
      <c r="L48" s="12">
        <f>'[1]DDX full'!L48/100+0.0001</f>
        <v>1E-4</v>
      </c>
      <c r="M48" s="12">
        <f>'[1]DDX full'!M48/100+0.0001</f>
        <v>1E-4</v>
      </c>
      <c r="N48" s="12">
        <f>'[1]DDX full'!N48/100+0.0001</f>
        <v>0.10010000000000001</v>
      </c>
      <c r="P48" s="29">
        <v>0</v>
      </c>
      <c r="R48" s="11">
        <f t="shared" si="13"/>
        <v>3.9576736331011185E-2</v>
      </c>
      <c r="S48" s="11">
        <f t="shared" si="4"/>
        <v>0.18997255647033989</v>
      </c>
      <c r="T48" s="11">
        <f t="shared" si="5"/>
        <v>0.10026388009288578</v>
      </c>
      <c r="U48" s="11">
        <f t="shared" si="6"/>
        <v>0.15831222292590247</v>
      </c>
      <c r="V48" s="11">
        <f t="shared" si="7"/>
        <v>5.2770740975300823E-2</v>
      </c>
      <c r="W48" s="11">
        <f t="shared" si="8"/>
        <v>9.4986278235169946E-2</v>
      </c>
      <c r="X48" s="11">
        <f t="shared" si="9"/>
        <v>0.15831222292590247</v>
      </c>
      <c r="Y48" s="11">
        <f t="shared" si="10"/>
        <v>0.15831222292590247</v>
      </c>
      <c r="Z48" s="11">
        <f t="shared" si="11"/>
        <v>4.7493139117584973E-2</v>
      </c>
      <c r="AA48" s="10">
        <f t="shared" si="1"/>
        <v>1</v>
      </c>
      <c r="AC48" s="29">
        <v>0</v>
      </c>
      <c r="AE48" s="11">
        <f t="shared" si="37"/>
        <v>3.9576736331011185E-2</v>
      </c>
      <c r="AF48" s="11">
        <f t="shared" si="23"/>
        <v>0.18997255647033989</v>
      </c>
      <c r="AG48" s="11">
        <f t="shared" si="24"/>
        <v>0.10026388009288578</v>
      </c>
      <c r="AH48" s="11">
        <f t="shared" si="25"/>
        <v>0.15831222292590247</v>
      </c>
      <c r="AI48" s="11">
        <f t="shared" si="26"/>
        <v>5.2770740975300823E-2</v>
      </c>
      <c r="AJ48" s="11">
        <f t="shared" si="27"/>
        <v>9.4986278235169946E-2</v>
      </c>
      <c r="AK48" s="11">
        <f t="shared" si="28"/>
        <v>0.15831222292590247</v>
      </c>
      <c r="AL48" s="11">
        <f t="shared" si="29"/>
        <v>0.15831222292590247</v>
      </c>
      <c r="AM48" s="11">
        <f t="shared" si="30"/>
        <v>4.7493139117584973E-2</v>
      </c>
      <c r="AN48" s="10">
        <f t="shared" si="3"/>
        <v>1</v>
      </c>
      <c r="AO48" s="10"/>
      <c r="AP48" s="9">
        <f t="shared" si="22"/>
        <v>3.0086949695628418</v>
      </c>
      <c r="AQ48" s="9">
        <f t="shared" si="31"/>
        <v>5.2600000000000015E-2</v>
      </c>
      <c r="AR48" s="9">
        <f t="shared" si="32"/>
        <v>2.9905530052878562</v>
      </c>
      <c r="AS48" s="9">
        <f t="shared" si="33"/>
        <v>0.94740000000000013</v>
      </c>
      <c r="AT48" s="9">
        <f t="shared" si="34"/>
        <v>2.9905530052878562</v>
      </c>
      <c r="AU48" s="9">
        <f t="shared" si="35"/>
        <v>2.9905530052878566</v>
      </c>
      <c r="AV48" s="9">
        <f t="shared" si="36"/>
        <v>1.8141964274985156E-2</v>
      </c>
    </row>
    <row r="49" spans="2:48" ht="31.5" x14ac:dyDescent="0.25">
      <c r="B49" s="14" t="s">
        <v>52</v>
      </c>
      <c r="C49" s="14" t="s">
        <v>51</v>
      </c>
      <c r="D49" s="14" t="s">
        <v>50</v>
      </c>
      <c r="E49" s="13" t="s">
        <v>57</v>
      </c>
      <c r="F49" s="12">
        <f>'[1]DDX full'!F49/100+0.0001</f>
        <v>1E-4</v>
      </c>
      <c r="G49" s="12">
        <f>'[1]DDX full'!G49/100+0.0001</f>
        <v>1E-4</v>
      </c>
      <c r="H49" s="12">
        <f>'[1]DDX full'!H49/100+0.0001</f>
        <v>1E-4</v>
      </c>
      <c r="I49" s="12">
        <f>'[1]DDX full'!I49/100+0.0001</f>
        <v>0.40010000000000001</v>
      </c>
      <c r="J49" s="12">
        <f>'[1]DDX full'!J49/100+0.0001</f>
        <v>1E-4</v>
      </c>
      <c r="K49" s="12">
        <f>'[1]DDX full'!K49/100+0.0001</f>
        <v>5.0100000000000006E-2</v>
      </c>
      <c r="L49" s="12">
        <f>'[1]DDX full'!L49/100+0.0001</f>
        <v>1E-4</v>
      </c>
      <c r="M49" s="12">
        <f>'[1]DDX full'!M49/100+0.0001</f>
        <v>1E-4</v>
      </c>
      <c r="N49" s="12">
        <f>'[1]DDX full'!N49/100+0.0001</f>
        <v>1E-4</v>
      </c>
      <c r="P49" s="29">
        <v>0</v>
      </c>
      <c r="R49" s="11">
        <f t="shared" si="13"/>
        <v>5.3476307626484115E-2</v>
      </c>
      <c r="S49" s="11">
        <f t="shared" si="4"/>
        <v>0.21390523050593646</v>
      </c>
      <c r="T49" s="11">
        <f t="shared" si="5"/>
        <v>0.10695261525296823</v>
      </c>
      <c r="U49" s="11">
        <f t="shared" si="6"/>
        <v>9.625093592897635E-2</v>
      </c>
      <c r="V49" s="11">
        <f t="shared" si="7"/>
        <v>5.3476307626484115E-2</v>
      </c>
      <c r="W49" s="11">
        <f t="shared" si="8"/>
        <v>0.10160444967376189</v>
      </c>
      <c r="X49" s="11">
        <f t="shared" si="9"/>
        <v>0.16042892287945235</v>
      </c>
      <c r="Y49" s="11">
        <f t="shared" si="10"/>
        <v>0.16042892287945235</v>
      </c>
      <c r="Z49" s="11">
        <f t="shared" si="11"/>
        <v>5.3476307626484115E-2</v>
      </c>
      <c r="AA49" s="10">
        <f t="shared" si="1"/>
        <v>1</v>
      </c>
      <c r="AC49" s="29">
        <v>0</v>
      </c>
      <c r="AE49" s="11">
        <f t="shared" si="37"/>
        <v>5.3476307626484115E-2</v>
      </c>
      <c r="AF49" s="11">
        <f t="shared" si="23"/>
        <v>0.21390523050593646</v>
      </c>
      <c r="AG49" s="11">
        <f t="shared" si="24"/>
        <v>0.10695261525296823</v>
      </c>
      <c r="AH49" s="11">
        <f t="shared" si="25"/>
        <v>9.625093592897635E-2</v>
      </c>
      <c r="AI49" s="11">
        <f t="shared" si="26"/>
        <v>5.3476307626484115E-2</v>
      </c>
      <c r="AJ49" s="11">
        <f t="shared" si="27"/>
        <v>0.10160444967376189</v>
      </c>
      <c r="AK49" s="11">
        <f t="shared" si="28"/>
        <v>0.16042892287945235</v>
      </c>
      <c r="AL49" s="11">
        <f t="shared" si="29"/>
        <v>0.16042892287945235</v>
      </c>
      <c r="AM49" s="11">
        <f t="shared" si="30"/>
        <v>5.3476307626484115E-2</v>
      </c>
      <c r="AN49" s="10">
        <f t="shared" si="3"/>
        <v>1</v>
      </c>
      <c r="AO49" s="10"/>
      <c r="AP49" s="9">
        <f t="shared" si="22"/>
        <v>3.0086949695628418</v>
      </c>
      <c r="AQ49" s="9">
        <f t="shared" si="31"/>
        <v>6.5100000000000005E-2</v>
      </c>
      <c r="AR49" s="9">
        <f t="shared" si="32"/>
        <v>3.005949477628147</v>
      </c>
      <c r="AS49" s="9">
        <f t="shared" si="33"/>
        <v>0.93490000000000006</v>
      </c>
      <c r="AT49" s="9">
        <f t="shared" si="34"/>
        <v>3.005949477628147</v>
      </c>
      <c r="AU49" s="9">
        <f t="shared" si="35"/>
        <v>3.005949477628147</v>
      </c>
      <c r="AV49" s="9">
        <f t="shared" si="36"/>
        <v>2.7454919346947548E-3</v>
      </c>
    </row>
    <row r="50" spans="2:48" ht="31.5" x14ac:dyDescent="0.25">
      <c r="B50" s="14" t="s">
        <v>52</v>
      </c>
      <c r="C50" s="14" t="s">
        <v>51</v>
      </c>
      <c r="D50" s="14" t="s">
        <v>50</v>
      </c>
      <c r="E50" s="13" t="s">
        <v>56</v>
      </c>
      <c r="F50" s="12">
        <f>'[1]DDX full'!F50/100+0.0001</f>
        <v>1E-4</v>
      </c>
      <c r="G50" s="12">
        <f>'[1]DDX full'!G50/100+0.0001</f>
        <v>1E-4</v>
      </c>
      <c r="H50" s="12">
        <f>'[1]DDX full'!H50/100+0.0001</f>
        <v>1E-4</v>
      </c>
      <c r="I50" s="12">
        <f>'[1]DDX full'!I50/100+0.0001</f>
        <v>1E-4</v>
      </c>
      <c r="J50" s="12">
        <f>'[1]DDX full'!J50/100+0.0001</f>
        <v>1E-4</v>
      </c>
      <c r="K50" s="12">
        <f>'[1]DDX full'!K50/100+0.0001</f>
        <v>1E-4</v>
      </c>
      <c r="L50" s="12">
        <f>'[1]DDX full'!L50/100+0.0001</f>
        <v>1E-4</v>
      </c>
      <c r="M50" s="12">
        <f>'[1]DDX full'!M50/100+0.0001</f>
        <v>1E-4</v>
      </c>
      <c r="N50" s="12">
        <f>'[1]DDX full'!N50/100+0.0001</f>
        <v>0.10010000000000001</v>
      </c>
      <c r="P50" s="29">
        <v>0</v>
      </c>
      <c r="R50" s="11">
        <f t="shared" si="13"/>
        <v>5.0251281535832748E-2</v>
      </c>
      <c r="S50" s="11">
        <f t="shared" si="4"/>
        <v>0.20100512614333099</v>
      </c>
      <c r="T50" s="11">
        <f t="shared" si="5"/>
        <v>0.1005025630716655</v>
      </c>
      <c r="U50" s="11">
        <f t="shared" si="6"/>
        <v>0.15075384460749824</v>
      </c>
      <c r="V50" s="11">
        <f t="shared" si="7"/>
        <v>5.0251281535832748E-2</v>
      </c>
      <c r="W50" s="11">
        <f t="shared" si="8"/>
        <v>0.1005025630716655</v>
      </c>
      <c r="X50" s="11">
        <f t="shared" si="9"/>
        <v>0.15075384460749824</v>
      </c>
      <c r="Y50" s="11">
        <f t="shared" si="10"/>
        <v>0.15075384460749824</v>
      </c>
      <c r="Z50" s="11">
        <f t="shared" si="11"/>
        <v>4.5225650819177808E-2</v>
      </c>
      <c r="AA50" s="10">
        <f t="shared" si="1"/>
        <v>1</v>
      </c>
      <c r="AC50" s="29">
        <v>0</v>
      </c>
      <c r="AE50" s="11">
        <f t="shared" si="37"/>
        <v>5.0251281535832748E-2</v>
      </c>
      <c r="AF50" s="11">
        <f t="shared" si="23"/>
        <v>0.20100512614333099</v>
      </c>
      <c r="AG50" s="11">
        <f t="shared" si="24"/>
        <v>0.1005025630716655</v>
      </c>
      <c r="AH50" s="11">
        <f t="shared" si="25"/>
        <v>0.15075384460749824</v>
      </c>
      <c r="AI50" s="11">
        <f t="shared" si="26"/>
        <v>5.0251281535832748E-2</v>
      </c>
      <c r="AJ50" s="11">
        <f t="shared" si="27"/>
        <v>0.1005025630716655</v>
      </c>
      <c r="AK50" s="11">
        <f t="shared" si="28"/>
        <v>0.15075384460749824</v>
      </c>
      <c r="AL50" s="11">
        <f t="shared" si="29"/>
        <v>0.15075384460749824</v>
      </c>
      <c r="AM50" s="11">
        <f t="shared" si="30"/>
        <v>4.5225650819177808E-2</v>
      </c>
      <c r="AN50" s="10">
        <f t="shared" si="3"/>
        <v>1</v>
      </c>
      <c r="AO50" s="10"/>
      <c r="AP50" s="9">
        <f t="shared" si="22"/>
        <v>3.0086949695628418</v>
      </c>
      <c r="AQ50" s="9">
        <f t="shared" si="31"/>
        <v>5.1000000000000004E-3</v>
      </c>
      <c r="AR50" s="9">
        <f t="shared" si="32"/>
        <v>3.0017380144227408</v>
      </c>
      <c r="AS50" s="9">
        <f t="shared" si="33"/>
        <v>0.99490000000000012</v>
      </c>
      <c r="AT50" s="9">
        <f t="shared" si="34"/>
        <v>3.0017380144227408</v>
      </c>
      <c r="AU50" s="9">
        <f t="shared" si="35"/>
        <v>3.0017380144227412</v>
      </c>
      <c r="AV50" s="9">
        <f t="shared" si="36"/>
        <v>6.9569551401005292E-3</v>
      </c>
    </row>
    <row r="51" spans="2:48" ht="31.5" x14ac:dyDescent="0.25">
      <c r="B51" s="14" t="s">
        <v>52</v>
      </c>
      <c r="C51" s="14" t="s">
        <v>51</v>
      </c>
      <c r="D51" s="14" t="s">
        <v>50</v>
      </c>
      <c r="E51" s="13" t="s">
        <v>55</v>
      </c>
      <c r="F51" s="12">
        <f>'[1]DDX full'!F51/100+0.0001</f>
        <v>2.01E-2</v>
      </c>
      <c r="G51" s="12">
        <f>'[1]DDX full'!G51/100+0.0001</f>
        <v>1E-4</v>
      </c>
      <c r="H51" s="12">
        <f>'[1]DDX full'!H51/100+0.0001</f>
        <v>0.10010000000000001</v>
      </c>
      <c r="I51" s="12">
        <f>'[1]DDX full'!I51/100+0.0001</f>
        <v>1E-4</v>
      </c>
      <c r="J51" s="12">
        <f>'[1]DDX full'!J51/100+0.0001</f>
        <v>1E-4</v>
      </c>
      <c r="K51" s="12">
        <f>'[1]DDX full'!K51/100+0.0001</f>
        <v>1E-4</v>
      </c>
      <c r="L51" s="12">
        <f>'[1]DDX full'!L51/100+0.0001</f>
        <v>1E-4</v>
      </c>
      <c r="M51" s="12">
        <f>'[1]DDX full'!M51/100+0.0001</f>
        <v>1E-4</v>
      </c>
      <c r="N51" s="12">
        <f>'[1]DDX full'!N51/100+0.0001</f>
        <v>1E-4</v>
      </c>
      <c r="P51" s="29">
        <v>0</v>
      </c>
      <c r="R51" s="11">
        <f t="shared" si="13"/>
        <v>4.9544948933158049E-2</v>
      </c>
      <c r="S51" s="11">
        <f t="shared" si="4"/>
        <v>0.20222469410456059</v>
      </c>
      <c r="T51" s="11">
        <f t="shared" si="5"/>
        <v>9.1000101122459293E-2</v>
      </c>
      <c r="U51" s="11">
        <f t="shared" si="6"/>
        <v>0.15166852057842045</v>
      </c>
      <c r="V51" s="11">
        <f t="shared" si="7"/>
        <v>5.0556173526140148E-2</v>
      </c>
      <c r="W51" s="11">
        <f t="shared" si="8"/>
        <v>0.1011123470522803</v>
      </c>
      <c r="X51" s="11">
        <f t="shared" si="9"/>
        <v>0.15166852057842045</v>
      </c>
      <c r="Y51" s="11">
        <f t="shared" si="10"/>
        <v>0.15166852057842045</v>
      </c>
      <c r="Z51" s="11">
        <f t="shared" si="11"/>
        <v>5.0556173526140148E-2</v>
      </c>
      <c r="AA51" s="10">
        <f t="shared" si="1"/>
        <v>1</v>
      </c>
      <c r="AC51" s="29">
        <v>0</v>
      </c>
      <c r="AE51" s="11">
        <f t="shared" si="37"/>
        <v>4.9544948933158049E-2</v>
      </c>
      <c r="AF51" s="11">
        <f t="shared" si="23"/>
        <v>0.20222469410456059</v>
      </c>
      <c r="AG51" s="11">
        <f t="shared" si="24"/>
        <v>9.1000101122459293E-2</v>
      </c>
      <c r="AH51" s="11">
        <f t="shared" si="25"/>
        <v>0.15166852057842045</v>
      </c>
      <c r="AI51" s="11">
        <f t="shared" si="26"/>
        <v>5.0556173526140148E-2</v>
      </c>
      <c r="AJ51" s="11">
        <f t="shared" si="27"/>
        <v>0.1011123470522803</v>
      </c>
      <c r="AK51" s="11">
        <f t="shared" si="28"/>
        <v>0.15166852057842045</v>
      </c>
      <c r="AL51" s="11">
        <f t="shared" si="29"/>
        <v>0.15166852057842045</v>
      </c>
      <c r="AM51" s="11">
        <f t="shared" si="30"/>
        <v>5.0556173526140148E-2</v>
      </c>
      <c r="AN51" s="10">
        <f t="shared" si="3"/>
        <v>1</v>
      </c>
      <c r="AO51" s="10"/>
      <c r="AP51" s="9">
        <f t="shared" si="22"/>
        <v>3.0086949695628418</v>
      </c>
      <c r="AQ51" s="9">
        <f t="shared" si="31"/>
        <v>1.1099999999999999E-2</v>
      </c>
      <c r="AR51" s="9">
        <f t="shared" si="32"/>
        <v>3.0035182827049236</v>
      </c>
      <c r="AS51" s="9">
        <f t="shared" si="33"/>
        <v>0.98890000000000022</v>
      </c>
      <c r="AT51" s="9">
        <f t="shared" si="34"/>
        <v>3.0035182827049236</v>
      </c>
      <c r="AU51" s="9">
        <f t="shared" si="35"/>
        <v>3.0035182827049245</v>
      </c>
      <c r="AV51" s="9">
        <f t="shared" si="36"/>
        <v>5.1766868579172787E-3</v>
      </c>
    </row>
    <row r="52" spans="2:48" ht="31.5" x14ac:dyDescent="0.25">
      <c r="B52" s="14" t="s">
        <v>52</v>
      </c>
      <c r="C52" s="14" t="s">
        <v>51</v>
      </c>
      <c r="D52" s="14" t="s">
        <v>50</v>
      </c>
      <c r="E52" s="13" t="s">
        <v>54</v>
      </c>
      <c r="F52" s="12">
        <f>'[1]DDX full'!F52/100+0.0001</f>
        <v>0.10010000000000001</v>
      </c>
      <c r="G52" s="12">
        <f>'[1]DDX full'!G52/100+0.0001</f>
        <v>2.01E-2</v>
      </c>
      <c r="H52" s="12">
        <f>'[1]DDX full'!H52/100+0.0001</f>
        <v>1E-4</v>
      </c>
      <c r="I52" s="12">
        <f>'[1]DDX full'!I52/100+0.0001</f>
        <v>5.0100000000000006E-2</v>
      </c>
      <c r="J52" s="12">
        <f>'[1]DDX full'!J52/100+0.0001</f>
        <v>1E-4</v>
      </c>
      <c r="K52" s="12">
        <f>'[1]DDX full'!K52/100+0.0001</f>
        <v>1E-4</v>
      </c>
      <c r="L52" s="12">
        <f>'[1]DDX full'!L52/100+0.0001</f>
        <v>0.2001</v>
      </c>
      <c r="M52" s="12">
        <f>'[1]DDX full'!M52/100+0.0001</f>
        <v>1E-4</v>
      </c>
      <c r="N52" s="12">
        <f>'[1]DDX full'!N52/100+0.0001</f>
        <v>0.2001</v>
      </c>
      <c r="P52" s="29">
        <v>0</v>
      </c>
      <c r="R52" s="11">
        <f t="shared" si="13"/>
        <v>4.7694509221963111E-2</v>
      </c>
      <c r="S52" s="11">
        <f t="shared" si="4"/>
        <v>0.20773796904812381</v>
      </c>
      <c r="T52" s="11">
        <f t="shared" si="5"/>
        <v>0.10598897604409582</v>
      </c>
      <c r="U52" s="11">
        <f t="shared" si="6"/>
        <v>0.15103349586601653</v>
      </c>
      <c r="V52" s="11">
        <f t="shared" si="7"/>
        <v>5.2994488022047911E-2</v>
      </c>
      <c r="W52" s="11">
        <f t="shared" si="8"/>
        <v>0.10598897604409582</v>
      </c>
      <c r="X52" s="11">
        <f t="shared" si="9"/>
        <v>0.12718359126563492</v>
      </c>
      <c r="Y52" s="11">
        <f t="shared" si="10"/>
        <v>0.15898346406614372</v>
      </c>
      <c r="Z52" s="11">
        <f t="shared" si="11"/>
        <v>4.239453042187831E-2</v>
      </c>
      <c r="AA52" s="10">
        <f t="shared" si="1"/>
        <v>1</v>
      </c>
      <c r="AC52" s="29">
        <v>0</v>
      </c>
      <c r="AE52" s="11">
        <f t="shared" si="37"/>
        <v>4.7694509221963111E-2</v>
      </c>
      <c r="AF52" s="11">
        <f t="shared" si="23"/>
        <v>0.20773796904812381</v>
      </c>
      <c r="AG52" s="11">
        <f t="shared" si="24"/>
        <v>0.10598897604409582</v>
      </c>
      <c r="AH52" s="11">
        <f t="shared" si="25"/>
        <v>0.15103349586601653</v>
      </c>
      <c r="AI52" s="11">
        <f t="shared" si="26"/>
        <v>5.2994488022047911E-2</v>
      </c>
      <c r="AJ52" s="11">
        <f t="shared" si="27"/>
        <v>0.10598897604409582</v>
      </c>
      <c r="AK52" s="11">
        <f t="shared" si="28"/>
        <v>0.12718359126563492</v>
      </c>
      <c r="AL52" s="11">
        <f t="shared" si="29"/>
        <v>0.15898346406614372</v>
      </c>
      <c r="AM52" s="11">
        <f t="shared" si="30"/>
        <v>4.239453042187831E-2</v>
      </c>
      <c r="AN52" s="10">
        <f t="shared" si="3"/>
        <v>1</v>
      </c>
      <c r="AO52" s="10"/>
      <c r="AP52" s="9">
        <f t="shared" si="22"/>
        <v>3.0086949695628418</v>
      </c>
      <c r="AQ52" s="9">
        <f t="shared" si="31"/>
        <v>5.6600000000000004E-2</v>
      </c>
      <c r="AR52" s="9">
        <f t="shared" si="32"/>
        <v>2.9966951923952414</v>
      </c>
      <c r="AS52" s="9">
        <f t="shared" si="33"/>
        <v>0.94340000000000013</v>
      </c>
      <c r="AT52" s="9">
        <f t="shared" si="34"/>
        <v>2.9966951923952414</v>
      </c>
      <c r="AU52" s="9">
        <f t="shared" si="35"/>
        <v>2.9966951923952418</v>
      </c>
      <c r="AV52" s="9">
        <f t="shared" si="36"/>
        <v>1.1999777167599923E-2</v>
      </c>
    </row>
    <row r="53" spans="2:48" ht="31.5" x14ac:dyDescent="0.25">
      <c r="B53" s="14" t="s">
        <v>52</v>
      </c>
      <c r="C53" s="14" t="s">
        <v>51</v>
      </c>
      <c r="D53" s="14" t="s">
        <v>50</v>
      </c>
      <c r="E53" s="13" t="s">
        <v>53</v>
      </c>
      <c r="F53" s="12">
        <f>'[1]DDX full'!F53/100+0.0001</f>
        <v>3.0099999999999998E-2</v>
      </c>
      <c r="G53" s="12">
        <f>'[1]DDX full'!G53/100+0.0001</f>
        <v>3.0099999999999998E-2</v>
      </c>
      <c r="H53" s="12">
        <f>'[1]DDX full'!H53/100+0.0001</f>
        <v>3.0099999999999998E-2</v>
      </c>
      <c r="I53" s="12">
        <f>'[1]DDX full'!I53/100+0.0001</f>
        <v>3.0099999999999998E-2</v>
      </c>
      <c r="J53" s="12">
        <f>'[1]DDX full'!J53/100+0.0001</f>
        <v>3.0099999999999998E-2</v>
      </c>
      <c r="K53" s="12">
        <f>'[1]DDX full'!K53/100+0.0001</f>
        <v>3.0099999999999998E-2</v>
      </c>
      <c r="L53" s="12">
        <f>'[1]DDX full'!L53/100+0.0001</f>
        <v>3.0099999999999998E-2</v>
      </c>
      <c r="M53" s="12">
        <f>'[1]DDX full'!M53/100+0.0001</f>
        <v>3.0099999999999998E-2</v>
      </c>
      <c r="N53" s="12">
        <f>'[1]DDX full'!N53/100+0.0001</f>
        <v>0.50009999999999999</v>
      </c>
      <c r="P53" s="29">
        <v>0</v>
      </c>
      <c r="R53" s="11">
        <f t="shared" si="13"/>
        <v>5.1241546914623848E-2</v>
      </c>
      <c r="S53" s="11">
        <f t="shared" si="4"/>
        <v>0.20496618765849539</v>
      </c>
      <c r="T53" s="11">
        <f t="shared" si="5"/>
        <v>0.1024830938292477</v>
      </c>
      <c r="U53" s="11">
        <f t="shared" si="6"/>
        <v>0.15372464074387154</v>
      </c>
      <c r="V53" s="11">
        <f t="shared" si="7"/>
        <v>5.1241546914623848E-2</v>
      </c>
      <c r="W53" s="11">
        <f t="shared" si="8"/>
        <v>0.1024830938292477</v>
      </c>
      <c r="X53" s="11">
        <f t="shared" si="9"/>
        <v>0.15372464074387154</v>
      </c>
      <c r="Y53" s="11">
        <f t="shared" si="10"/>
        <v>0.15372464074387154</v>
      </c>
      <c r="Z53" s="11">
        <f t="shared" si="11"/>
        <v>2.6410608622147089E-2</v>
      </c>
      <c r="AA53" s="10">
        <f t="shared" si="1"/>
        <v>1.0000000000000002</v>
      </c>
      <c r="AC53" s="29">
        <v>0</v>
      </c>
      <c r="AE53" s="11">
        <f t="shared" si="37"/>
        <v>5.1241546914623848E-2</v>
      </c>
      <c r="AF53" s="11">
        <f t="shared" si="23"/>
        <v>0.20496618765849539</v>
      </c>
      <c r="AG53" s="11">
        <f t="shared" si="24"/>
        <v>0.1024830938292477</v>
      </c>
      <c r="AH53" s="11">
        <f t="shared" si="25"/>
        <v>0.15372464074387154</v>
      </c>
      <c r="AI53" s="11">
        <f t="shared" si="26"/>
        <v>5.1241546914623848E-2</v>
      </c>
      <c r="AJ53" s="11">
        <f t="shared" si="27"/>
        <v>0.1024830938292477</v>
      </c>
      <c r="AK53" s="11">
        <f t="shared" si="28"/>
        <v>0.15372464074387154</v>
      </c>
      <c r="AL53" s="11">
        <f t="shared" si="29"/>
        <v>0.15372464074387154</v>
      </c>
      <c r="AM53" s="11">
        <f t="shared" si="30"/>
        <v>2.6410608622147089E-2</v>
      </c>
      <c r="AN53" s="10">
        <f t="shared" si="3"/>
        <v>1.0000000000000002</v>
      </c>
      <c r="AO53" s="10"/>
      <c r="AP53" s="9">
        <f t="shared" si="22"/>
        <v>3.0086949695628418</v>
      </c>
      <c r="AQ53" s="9">
        <f t="shared" si="31"/>
        <v>5.3599999999999995E-2</v>
      </c>
      <c r="AR53" s="9">
        <f t="shared" si="32"/>
        <v>2.9659539553867091</v>
      </c>
      <c r="AS53" s="9">
        <f t="shared" si="33"/>
        <v>0.94639999999999991</v>
      </c>
      <c r="AT53" s="9">
        <f t="shared" si="34"/>
        <v>2.9659539553867091</v>
      </c>
      <c r="AU53" s="9">
        <f t="shared" si="35"/>
        <v>2.9659539553867091</v>
      </c>
      <c r="AV53" s="9">
        <f t="shared" si="36"/>
        <v>4.274101417613263E-2</v>
      </c>
    </row>
    <row r="54" spans="2:48" ht="31.5" x14ac:dyDescent="0.25">
      <c r="B54" s="14" t="s">
        <v>52</v>
      </c>
      <c r="C54" s="14" t="s">
        <v>51</v>
      </c>
      <c r="D54" s="14" t="s">
        <v>50</v>
      </c>
      <c r="E54" s="13" t="s">
        <v>49</v>
      </c>
      <c r="F54" s="12">
        <f>'[1]DDX full'!F54/100+0.0001</f>
        <v>0.10010000000000001</v>
      </c>
      <c r="G54" s="12">
        <f>'[1]DDX full'!G54/100+0.0001</f>
        <v>0.10010000000000001</v>
      </c>
      <c r="H54" s="12">
        <f>'[1]DDX full'!H54/100+0.0001</f>
        <v>0.50009999999999999</v>
      </c>
      <c r="I54" s="12">
        <f>'[1]DDX full'!I54/100+0.0001</f>
        <v>5.0100000000000006E-2</v>
      </c>
      <c r="J54" s="12">
        <f>'[1]DDX full'!J54/100+0.0001</f>
        <v>5.0100000000000006E-2</v>
      </c>
      <c r="K54" s="12">
        <f>'[1]DDX full'!K54/100+0.0001</f>
        <v>5.0100000000000006E-2</v>
      </c>
      <c r="L54" s="12">
        <f>'[1]DDX full'!L54/100+0.0001</f>
        <v>5.0100000000000006E-2</v>
      </c>
      <c r="M54" s="12">
        <f>'[1]DDX full'!M54/100+0.0001</f>
        <v>1E-4</v>
      </c>
      <c r="N54" s="12">
        <f>'[1]DDX full'!N54/100+0.0001</f>
        <v>5.0100000000000006E-2</v>
      </c>
      <c r="P54" s="29">
        <v>0</v>
      </c>
      <c r="R54" s="11">
        <f t="shared" si="13"/>
        <v>5.000000000000001E-2</v>
      </c>
      <c r="S54" s="11">
        <f t="shared" si="4"/>
        <v>0.20000000000000004</v>
      </c>
      <c r="T54" s="11">
        <f t="shared" si="5"/>
        <v>5.5550616735192813E-2</v>
      </c>
      <c r="U54" s="11">
        <f t="shared" si="6"/>
        <v>0.15833425936215137</v>
      </c>
      <c r="V54" s="11">
        <f t="shared" si="7"/>
        <v>5.2778086454050459E-2</v>
      </c>
      <c r="W54" s="11">
        <f t="shared" si="8"/>
        <v>0.10555617290810092</v>
      </c>
      <c r="X54" s="11">
        <f t="shared" si="9"/>
        <v>0.15833425936215137</v>
      </c>
      <c r="Y54" s="11">
        <f t="shared" si="10"/>
        <v>0.16666851872430272</v>
      </c>
      <c r="Z54" s="11">
        <f t="shared" si="11"/>
        <v>5.2778086454050459E-2</v>
      </c>
      <c r="AA54" s="10">
        <f t="shared" si="1"/>
        <v>1</v>
      </c>
      <c r="AC54" s="29">
        <v>0</v>
      </c>
      <c r="AE54" s="11">
        <f t="shared" si="37"/>
        <v>5.000000000000001E-2</v>
      </c>
      <c r="AF54" s="11">
        <f t="shared" si="23"/>
        <v>0.20000000000000004</v>
      </c>
      <c r="AG54" s="11">
        <f t="shared" si="24"/>
        <v>5.5550616735192813E-2</v>
      </c>
      <c r="AH54" s="11">
        <f t="shared" si="25"/>
        <v>0.15833425936215137</v>
      </c>
      <c r="AI54" s="11">
        <f t="shared" si="26"/>
        <v>5.2778086454050459E-2</v>
      </c>
      <c r="AJ54" s="11">
        <f t="shared" si="27"/>
        <v>0.10555617290810092</v>
      </c>
      <c r="AK54" s="11">
        <f t="shared" si="28"/>
        <v>0.15833425936215137</v>
      </c>
      <c r="AL54" s="11">
        <f t="shared" si="29"/>
        <v>0.16666851872430272</v>
      </c>
      <c r="AM54" s="11">
        <f t="shared" si="30"/>
        <v>5.2778086454050459E-2</v>
      </c>
      <c r="AN54" s="10">
        <f t="shared" si="3"/>
        <v>1</v>
      </c>
      <c r="AO54" s="10"/>
      <c r="AP54" s="9">
        <f t="shared" si="22"/>
        <v>3.0086949695628418</v>
      </c>
      <c r="AQ54" s="9">
        <f t="shared" si="31"/>
        <v>0.10010000000000002</v>
      </c>
      <c r="AR54" s="9">
        <f t="shared" si="32"/>
        <v>2.9753546128360848</v>
      </c>
      <c r="AS54" s="9">
        <f t="shared" si="33"/>
        <v>0.89989999999999992</v>
      </c>
      <c r="AT54" s="9">
        <f t="shared" si="34"/>
        <v>2.9753546128360848</v>
      </c>
      <c r="AU54" s="9">
        <f t="shared" si="35"/>
        <v>2.9753546128360844</v>
      </c>
      <c r="AV54" s="9">
        <f t="shared" si="36"/>
        <v>3.3340356726757392E-2</v>
      </c>
    </row>
    <row r="55" spans="2:48" ht="15.75" x14ac:dyDescent="0.25">
      <c r="F55" s="12">
        <f>'[2]DDX 6'!F54/100</f>
        <v>0.1</v>
      </c>
      <c r="G55" s="12">
        <f>'[2]DDX 6'!G54/100</f>
        <v>0.1</v>
      </c>
      <c r="H55" s="12">
        <f>'[2]DDX 6'!H54/100</f>
        <v>0.5</v>
      </c>
      <c r="I55" s="12">
        <f>'[2]DDX 6'!I54/100</f>
        <v>0.05</v>
      </c>
      <c r="J55" s="12">
        <f>'[2]DDX 6'!J54/100</f>
        <v>0.05</v>
      </c>
      <c r="K55" s="12">
        <f>'[2]DDX 6'!K54/100</f>
        <v>0.05</v>
      </c>
    </row>
    <row r="56" spans="2:48" ht="15" x14ac:dyDescent="0.25">
      <c r="P56"/>
      <c r="Q56"/>
      <c r="R56"/>
      <c r="S56"/>
      <c r="T56"/>
      <c r="U56"/>
      <c r="V56"/>
      <c r="W56"/>
      <c r="X56"/>
      <c r="Y56"/>
      <c r="Z56"/>
      <c r="AA56"/>
    </row>
    <row r="57" spans="2:48" ht="15" x14ac:dyDescent="0.25">
      <c r="P57"/>
      <c r="Q57"/>
      <c r="R57"/>
      <c r="S57"/>
      <c r="T57"/>
      <c r="U57"/>
      <c r="V57"/>
      <c r="W57"/>
      <c r="X57"/>
      <c r="Y57"/>
      <c r="Z57"/>
      <c r="AA5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7"/>
  <sheetViews>
    <sheetView tabSelected="1" topLeftCell="A40" workbookViewId="0">
      <selection activeCell="P13" sqref="P13"/>
    </sheetView>
    <sheetView topLeftCell="E1" workbookViewId="1">
      <selection activeCell="P4" sqref="P4:AA57"/>
    </sheetView>
  </sheetViews>
  <sheetFormatPr defaultRowHeight="12.75" x14ac:dyDescent="0.2"/>
  <cols>
    <col min="1" max="1" width="9.140625" style="30" customWidth="1"/>
    <col min="2" max="2" width="15.42578125" style="8" customWidth="1"/>
    <col min="3" max="3" width="15.7109375" style="8" customWidth="1"/>
    <col min="4" max="4" width="12.140625" style="8" customWidth="1"/>
    <col min="5" max="5" width="26.140625" style="8" customWidth="1"/>
    <col min="6" max="6" width="12.7109375" style="8" bestFit="1" customWidth="1"/>
    <col min="7" max="15" width="8.85546875" style="8"/>
    <col min="16" max="16" width="15.140625" style="8" customWidth="1"/>
    <col min="17" max="54" width="8.85546875" style="8"/>
    <col min="55" max="58" width="9.85546875" style="8" bestFit="1" customWidth="1"/>
    <col min="59" max="59" width="9.42578125" style="8" bestFit="1" customWidth="1"/>
    <col min="60" max="60" width="9.85546875" style="8" bestFit="1" customWidth="1"/>
    <col min="61" max="61" width="9.42578125" style="8" bestFit="1" customWidth="1"/>
    <col min="62" max="256" width="8.85546875" style="8"/>
    <col min="257" max="257" width="9.140625" style="8" customWidth="1"/>
    <col min="258" max="258" width="15.42578125" style="8" customWidth="1"/>
    <col min="259" max="259" width="15.7109375" style="8" customWidth="1"/>
    <col min="260" max="260" width="12.140625" style="8" customWidth="1"/>
    <col min="261" max="261" width="26.140625" style="8" customWidth="1"/>
    <col min="262" max="262" width="12.7109375" style="8" bestFit="1" customWidth="1"/>
    <col min="263" max="271" width="8.85546875" style="8"/>
    <col min="272" max="272" width="15.140625" style="8" customWidth="1"/>
    <col min="273" max="310" width="8.85546875" style="8"/>
    <col min="311" max="314" width="9.85546875" style="8" bestFit="1" customWidth="1"/>
    <col min="315" max="315" width="9.42578125" style="8" bestFit="1" customWidth="1"/>
    <col min="316" max="316" width="9.85546875" style="8" bestFit="1" customWidth="1"/>
    <col min="317" max="317" width="9.42578125" style="8" bestFit="1" customWidth="1"/>
    <col min="318" max="512" width="8.85546875" style="8"/>
    <col min="513" max="513" width="9.140625" style="8" customWidth="1"/>
    <col min="514" max="514" width="15.42578125" style="8" customWidth="1"/>
    <col min="515" max="515" width="15.7109375" style="8" customWidth="1"/>
    <col min="516" max="516" width="12.140625" style="8" customWidth="1"/>
    <col min="517" max="517" width="26.140625" style="8" customWidth="1"/>
    <col min="518" max="518" width="12.7109375" style="8" bestFit="1" customWidth="1"/>
    <col min="519" max="527" width="8.85546875" style="8"/>
    <col min="528" max="528" width="15.140625" style="8" customWidth="1"/>
    <col min="529" max="566" width="8.85546875" style="8"/>
    <col min="567" max="570" width="9.85546875" style="8" bestFit="1" customWidth="1"/>
    <col min="571" max="571" width="9.42578125" style="8" bestFit="1" customWidth="1"/>
    <col min="572" max="572" width="9.85546875" style="8" bestFit="1" customWidth="1"/>
    <col min="573" max="573" width="9.42578125" style="8" bestFit="1" customWidth="1"/>
    <col min="574" max="768" width="8.85546875" style="8"/>
    <col min="769" max="769" width="9.140625" style="8" customWidth="1"/>
    <col min="770" max="770" width="15.42578125" style="8" customWidth="1"/>
    <col min="771" max="771" width="15.7109375" style="8" customWidth="1"/>
    <col min="772" max="772" width="12.140625" style="8" customWidth="1"/>
    <col min="773" max="773" width="26.140625" style="8" customWidth="1"/>
    <col min="774" max="774" width="12.7109375" style="8" bestFit="1" customWidth="1"/>
    <col min="775" max="783" width="8.85546875" style="8"/>
    <col min="784" max="784" width="15.140625" style="8" customWidth="1"/>
    <col min="785" max="822" width="8.85546875" style="8"/>
    <col min="823" max="826" width="9.85546875" style="8" bestFit="1" customWidth="1"/>
    <col min="827" max="827" width="9.42578125" style="8" bestFit="1" customWidth="1"/>
    <col min="828" max="828" width="9.85546875" style="8" bestFit="1" customWidth="1"/>
    <col min="829" max="829" width="9.42578125" style="8" bestFit="1" customWidth="1"/>
    <col min="830" max="1024" width="8.85546875" style="8"/>
    <col min="1025" max="1025" width="9.140625" style="8" customWidth="1"/>
    <col min="1026" max="1026" width="15.42578125" style="8" customWidth="1"/>
    <col min="1027" max="1027" width="15.7109375" style="8" customWidth="1"/>
    <col min="1028" max="1028" width="12.140625" style="8" customWidth="1"/>
    <col min="1029" max="1029" width="26.140625" style="8" customWidth="1"/>
    <col min="1030" max="1030" width="12.7109375" style="8" bestFit="1" customWidth="1"/>
    <col min="1031" max="1039" width="8.85546875" style="8"/>
    <col min="1040" max="1040" width="15.140625" style="8" customWidth="1"/>
    <col min="1041" max="1078" width="8.85546875" style="8"/>
    <col min="1079" max="1082" width="9.85546875" style="8" bestFit="1" customWidth="1"/>
    <col min="1083" max="1083" width="9.42578125" style="8" bestFit="1" customWidth="1"/>
    <col min="1084" max="1084" width="9.85546875" style="8" bestFit="1" customWidth="1"/>
    <col min="1085" max="1085" width="9.42578125" style="8" bestFit="1" customWidth="1"/>
    <col min="1086" max="1280" width="8.85546875" style="8"/>
    <col min="1281" max="1281" width="9.140625" style="8" customWidth="1"/>
    <col min="1282" max="1282" width="15.42578125" style="8" customWidth="1"/>
    <col min="1283" max="1283" width="15.7109375" style="8" customWidth="1"/>
    <col min="1284" max="1284" width="12.140625" style="8" customWidth="1"/>
    <col min="1285" max="1285" width="26.140625" style="8" customWidth="1"/>
    <col min="1286" max="1286" width="12.7109375" style="8" bestFit="1" customWidth="1"/>
    <col min="1287" max="1295" width="8.85546875" style="8"/>
    <col min="1296" max="1296" width="15.140625" style="8" customWidth="1"/>
    <col min="1297" max="1334" width="8.85546875" style="8"/>
    <col min="1335" max="1338" width="9.85546875" style="8" bestFit="1" customWidth="1"/>
    <col min="1339" max="1339" width="9.42578125" style="8" bestFit="1" customWidth="1"/>
    <col min="1340" max="1340" width="9.85546875" style="8" bestFit="1" customWidth="1"/>
    <col min="1341" max="1341" width="9.42578125" style="8" bestFit="1" customWidth="1"/>
    <col min="1342" max="1536" width="8.85546875" style="8"/>
    <col min="1537" max="1537" width="9.140625" style="8" customWidth="1"/>
    <col min="1538" max="1538" width="15.42578125" style="8" customWidth="1"/>
    <col min="1539" max="1539" width="15.7109375" style="8" customWidth="1"/>
    <col min="1540" max="1540" width="12.140625" style="8" customWidth="1"/>
    <col min="1541" max="1541" width="26.140625" style="8" customWidth="1"/>
    <col min="1542" max="1542" width="12.7109375" style="8" bestFit="1" customWidth="1"/>
    <col min="1543" max="1551" width="8.85546875" style="8"/>
    <col min="1552" max="1552" width="15.140625" style="8" customWidth="1"/>
    <col min="1553" max="1590" width="8.85546875" style="8"/>
    <col min="1591" max="1594" width="9.85546875" style="8" bestFit="1" customWidth="1"/>
    <col min="1595" max="1595" width="9.42578125" style="8" bestFit="1" customWidth="1"/>
    <col min="1596" max="1596" width="9.85546875" style="8" bestFit="1" customWidth="1"/>
    <col min="1597" max="1597" width="9.42578125" style="8" bestFit="1" customWidth="1"/>
    <col min="1598" max="1792" width="8.85546875" style="8"/>
    <col min="1793" max="1793" width="9.140625" style="8" customWidth="1"/>
    <col min="1794" max="1794" width="15.42578125" style="8" customWidth="1"/>
    <col min="1795" max="1795" width="15.7109375" style="8" customWidth="1"/>
    <col min="1796" max="1796" width="12.140625" style="8" customWidth="1"/>
    <col min="1797" max="1797" width="26.140625" style="8" customWidth="1"/>
    <col min="1798" max="1798" width="12.7109375" style="8" bestFit="1" customWidth="1"/>
    <col min="1799" max="1807" width="8.85546875" style="8"/>
    <col min="1808" max="1808" width="15.140625" style="8" customWidth="1"/>
    <col min="1809" max="1846" width="8.85546875" style="8"/>
    <col min="1847" max="1850" width="9.85546875" style="8" bestFit="1" customWidth="1"/>
    <col min="1851" max="1851" width="9.42578125" style="8" bestFit="1" customWidth="1"/>
    <col min="1852" max="1852" width="9.85546875" style="8" bestFit="1" customWidth="1"/>
    <col min="1853" max="1853" width="9.42578125" style="8" bestFit="1" customWidth="1"/>
    <col min="1854" max="2048" width="8.85546875" style="8"/>
    <col min="2049" max="2049" width="9.140625" style="8" customWidth="1"/>
    <col min="2050" max="2050" width="15.42578125" style="8" customWidth="1"/>
    <col min="2051" max="2051" width="15.7109375" style="8" customWidth="1"/>
    <col min="2052" max="2052" width="12.140625" style="8" customWidth="1"/>
    <col min="2053" max="2053" width="26.140625" style="8" customWidth="1"/>
    <col min="2054" max="2054" width="12.7109375" style="8" bestFit="1" customWidth="1"/>
    <col min="2055" max="2063" width="8.85546875" style="8"/>
    <col min="2064" max="2064" width="15.140625" style="8" customWidth="1"/>
    <col min="2065" max="2102" width="8.85546875" style="8"/>
    <col min="2103" max="2106" width="9.85546875" style="8" bestFit="1" customWidth="1"/>
    <col min="2107" max="2107" width="9.42578125" style="8" bestFit="1" customWidth="1"/>
    <col min="2108" max="2108" width="9.85546875" style="8" bestFit="1" customWidth="1"/>
    <col min="2109" max="2109" width="9.42578125" style="8" bestFit="1" customWidth="1"/>
    <col min="2110" max="2304" width="8.85546875" style="8"/>
    <col min="2305" max="2305" width="9.140625" style="8" customWidth="1"/>
    <col min="2306" max="2306" width="15.42578125" style="8" customWidth="1"/>
    <col min="2307" max="2307" width="15.7109375" style="8" customWidth="1"/>
    <col min="2308" max="2308" width="12.140625" style="8" customWidth="1"/>
    <col min="2309" max="2309" width="26.140625" style="8" customWidth="1"/>
    <col min="2310" max="2310" width="12.7109375" style="8" bestFit="1" customWidth="1"/>
    <col min="2311" max="2319" width="8.85546875" style="8"/>
    <col min="2320" max="2320" width="15.140625" style="8" customWidth="1"/>
    <col min="2321" max="2358" width="8.85546875" style="8"/>
    <col min="2359" max="2362" width="9.85546875" style="8" bestFit="1" customWidth="1"/>
    <col min="2363" max="2363" width="9.42578125" style="8" bestFit="1" customWidth="1"/>
    <col min="2364" max="2364" width="9.85546875" style="8" bestFit="1" customWidth="1"/>
    <col min="2365" max="2365" width="9.42578125" style="8" bestFit="1" customWidth="1"/>
    <col min="2366" max="2560" width="8.85546875" style="8"/>
    <col min="2561" max="2561" width="9.140625" style="8" customWidth="1"/>
    <col min="2562" max="2562" width="15.42578125" style="8" customWidth="1"/>
    <col min="2563" max="2563" width="15.7109375" style="8" customWidth="1"/>
    <col min="2564" max="2564" width="12.140625" style="8" customWidth="1"/>
    <col min="2565" max="2565" width="26.140625" style="8" customWidth="1"/>
    <col min="2566" max="2566" width="12.7109375" style="8" bestFit="1" customWidth="1"/>
    <col min="2567" max="2575" width="8.85546875" style="8"/>
    <col min="2576" max="2576" width="15.140625" style="8" customWidth="1"/>
    <col min="2577" max="2614" width="8.85546875" style="8"/>
    <col min="2615" max="2618" width="9.85546875" style="8" bestFit="1" customWidth="1"/>
    <col min="2619" max="2619" width="9.42578125" style="8" bestFit="1" customWidth="1"/>
    <col min="2620" max="2620" width="9.85546875" style="8" bestFit="1" customWidth="1"/>
    <col min="2621" max="2621" width="9.42578125" style="8" bestFit="1" customWidth="1"/>
    <col min="2622" max="2816" width="8.85546875" style="8"/>
    <col min="2817" max="2817" width="9.140625" style="8" customWidth="1"/>
    <col min="2818" max="2818" width="15.42578125" style="8" customWidth="1"/>
    <col min="2819" max="2819" width="15.7109375" style="8" customWidth="1"/>
    <col min="2820" max="2820" width="12.140625" style="8" customWidth="1"/>
    <col min="2821" max="2821" width="26.140625" style="8" customWidth="1"/>
    <col min="2822" max="2822" width="12.7109375" style="8" bestFit="1" customWidth="1"/>
    <col min="2823" max="2831" width="8.85546875" style="8"/>
    <col min="2832" max="2832" width="15.140625" style="8" customWidth="1"/>
    <col min="2833" max="2870" width="8.85546875" style="8"/>
    <col min="2871" max="2874" width="9.85546875" style="8" bestFit="1" customWidth="1"/>
    <col min="2875" max="2875" width="9.42578125" style="8" bestFit="1" customWidth="1"/>
    <col min="2876" max="2876" width="9.85546875" style="8" bestFit="1" customWidth="1"/>
    <col min="2877" max="2877" width="9.42578125" style="8" bestFit="1" customWidth="1"/>
    <col min="2878" max="3072" width="8.85546875" style="8"/>
    <col min="3073" max="3073" width="9.140625" style="8" customWidth="1"/>
    <col min="3074" max="3074" width="15.42578125" style="8" customWidth="1"/>
    <col min="3075" max="3075" width="15.7109375" style="8" customWidth="1"/>
    <col min="3076" max="3076" width="12.140625" style="8" customWidth="1"/>
    <col min="3077" max="3077" width="26.140625" style="8" customWidth="1"/>
    <col min="3078" max="3078" width="12.7109375" style="8" bestFit="1" customWidth="1"/>
    <col min="3079" max="3087" width="8.85546875" style="8"/>
    <col min="3088" max="3088" width="15.140625" style="8" customWidth="1"/>
    <col min="3089" max="3126" width="8.85546875" style="8"/>
    <col min="3127" max="3130" width="9.85546875" style="8" bestFit="1" customWidth="1"/>
    <col min="3131" max="3131" width="9.42578125" style="8" bestFit="1" customWidth="1"/>
    <col min="3132" max="3132" width="9.85546875" style="8" bestFit="1" customWidth="1"/>
    <col min="3133" max="3133" width="9.42578125" style="8" bestFit="1" customWidth="1"/>
    <col min="3134" max="3328" width="8.85546875" style="8"/>
    <col min="3329" max="3329" width="9.140625" style="8" customWidth="1"/>
    <col min="3330" max="3330" width="15.42578125" style="8" customWidth="1"/>
    <col min="3331" max="3331" width="15.7109375" style="8" customWidth="1"/>
    <col min="3332" max="3332" width="12.140625" style="8" customWidth="1"/>
    <col min="3333" max="3333" width="26.140625" style="8" customWidth="1"/>
    <col min="3334" max="3334" width="12.7109375" style="8" bestFit="1" customWidth="1"/>
    <col min="3335" max="3343" width="8.85546875" style="8"/>
    <col min="3344" max="3344" width="15.140625" style="8" customWidth="1"/>
    <col min="3345" max="3382" width="8.85546875" style="8"/>
    <col min="3383" max="3386" width="9.85546875" style="8" bestFit="1" customWidth="1"/>
    <col min="3387" max="3387" width="9.42578125" style="8" bestFit="1" customWidth="1"/>
    <col min="3388" max="3388" width="9.85546875" style="8" bestFit="1" customWidth="1"/>
    <col min="3389" max="3389" width="9.42578125" style="8" bestFit="1" customWidth="1"/>
    <col min="3390" max="3584" width="8.85546875" style="8"/>
    <col min="3585" max="3585" width="9.140625" style="8" customWidth="1"/>
    <col min="3586" max="3586" width="15.42578125" style="8" customWidth="1"/>
    <col min="3587" max="3587" width="15.7109375" style="8" customWidth="1"/>
    <col min="3588" max="3588" width="12.140625" style="8" customWidth="1"/>
    <col min="3589" max="3589" width="26.140625" style="8" customWidth="1"/>
    <col min="3590" max="3590" width="12.7109375" style="8" bestFit="1" customWidth="1"/>
    <col min="3591" max="3599" width="8.85546875" style="8"/>
    <col min="3600" max="3600" width="15.140625" style="8" customWidth="1"/>
    <col min="3601" max="3638" width="8.85546875" style="8"/>
    <col min="3639" max="3642" width="9.85546875" style="8" bestFit="1" customWidth="1"/>
    <col min="3643" max="3643" width="9.42578125" style="8" bestFit="1" customWidth="1"/>
    <col min="3644" max="3644" width="9.85546875" style="8" bestFit="1" customWidth="1"/>
    <col min="3645" max="3645" width="9.42578125" style="8" bestFit="1" customWidth="1"/>
    <col min="3646" max="3840" width="8.85546875" style="8"/>
    <col min="3841" max="3841" width="9.140625" style="8" customWidth="1"/>
    <col min="3842" max="3842" width="15.42578125" style="8" customWidth="1"/>
    <col min="3843" max="3843" width="15.7109375" style="8" customWidth="1"/>
    <col min="3844" max="3844" width="12.140625" style="8" customWidth="1"/>
    <col min="3845" max="3845" width="26.140625" style="8" customWidth="1"/>
    <col min="3846" max="3846" width="12.7109375" style="8" bestFit="1" customWidth="1"/>
    <col min="3847" max="3855" width="8.85546875" style="8"/>
    <col min="3856" max="3856" width="15.140625" style="8" customWidth="1"/>
    <col min="3857" max="3894" width="8.85546875" style="8"/>
    <col min="3895" max="3898" width="9.85546875" style="8" bestFit="1" customWidth="1"/>
    <col min="3899" max="3899" width="9.42578125" style="8" bestFit="1" customWidth="1"/>
    <col min="3900" max="3900" width="9.85546875" style="8" bestFit="1" customWidth="1"/>
    <col min="3901" max="3901" width="9.42578125" style="8" bestFit="1" customWidth="1"/>
    <col min="3902" max="4096" width="8.85546875" style="8"/>
    <col min="4097" max="4097" width="9.140625" style="8" customWidth="1"/>
    <col min="4098" max="4098" width="15.42578125" style="8" customWidth="1"/>
    <col min="4099" max="4099" width="15.7109375" style="8" customWidth="1"/>
    <col min="4100" max="4100" width="12.140625" style="8" customWidth="1"/>
    <col min="4101" max="4101" width="26.140625" style="8" customWidth="1"/>
    <col min="4102" max="4102" width="12.7109375" style="8" bestFit="1" customWidth="1"/>
    <col min="4103" max="4111" width="8.85546875" style="8"/>
    <col min="4112" max="4112" width="15.140625" style="8" customWidth="1"/>
    <col min="4113" max="4150" width="8.85546875" style="8"/>
    <col min="4151" max="4154" width="9.85546875" style="8" bestFit="1" customWidth="1"/>
    <col min="4155" max="4155" width="9.42578125" style="8" bestFit="1" customWidth="1"/>
    <col min="4156" max="4156" width="9.85546875" style="8" bestFit="1" customWidth="1"/>
    <col min="4157" max="4157" width="9.42578125" style="8" bestFit="1" customWidth="1"/>
    <col min="4158" max="4352" width="8.85546875" style="8"/>
    <col min="4353" max="4353" width="9.140625" style="8" customWidth="1"/>
    <col min="4354" max="4354" width="15.42578125" style="8" customWidth="1"/>
    <col min="4355" max="4355" width="15.7109375" style="8" customWidth="1"/>
    <col min="4356" max="4356" width="12.140625" style="8" customWidth="1"/>
    <col min="4357" max="4357" width="26.140625" style="8" customWidth="1"/>
    <col min="4358" max="4358" width="12.7109375" style="8" bestFit="1" customWidth="1"/>
    <col min="4359" max="4367" width="8.85546875" style="8"/>
    <col min="4368" max="4368" width="15.140625" style="8" customWidth="1"/>
    <col min="4369" max="4406" width="8.85546875" style="8"/>
    <col min="4407" max="4410" width="9.85546875" style="8" bestFit="1" customWidth="1"/>
    <col min="4411" max="4411" width="9.42578125" style="8" bestFit="1" customWidth="1"/>
    <col min="4412" max="4412" width="9.85546875" style="8" bestFit="1" customWidth="1"/>
    <col min="4413" max="4413" width="9.42578125" style="8" bestFit="1" customWidth="1"/>
    <col min="4414" max="4608" width="8.85546875" style="8"/>
    <col min="4609" max="4609" width="9.140625" style="8" customWidth="1"/>
    <col min="4610" max="4610" width="15.42578125" style="8" customWidth="1"/>
    <col min="4611" max="4611" width="15.7109375" style="8" customWidth="1"/>
    <col min="4612" max="4612" width="12.140625" style="8" customWidth="1"/>
    <col min="4613" max="4613" width="26.140625" style="8" customWidth="1"/>
    <col min="4614" max="4614" width="12.7109375" style="8" bestFit="1" customWidth="1"/>
    <col min="4615" max="4623" width="8.85546875" style="8"/>
    <col min="4624" max="4624" width="15.140625" style="8" customWidth="1"/>
    <col min="4625" max="4662" width="8.85546875" style="8"/>
    <col min="4663" max="4666" width="9.85546875" style="8" bestFit="1" customWidth="1"/>
    <col min="4667" max="4667" width="9.42578125" style="8" bestFit="1" customWidth="1"/>
    <col min="4668" max="4668" width="9.85546875" style="8" bestFit="1" customWidth="1"/>
    <col min="4669" max="4669" width="9.42578125" style="8" bestFit="1" customWidth="1"/>
    <col min="4670" max="4864" width="8.85546875" style="8"/>
    <col min="4865" max="4865" width="9.140625" style="8" customWidth="1"/>
    <col min="4866" max="4866" width="15.42578125" style="8" customWidth="1"/>
    <col min="4867" max="4867" width="15.7109375" style="8" customWidth="1"/>
    <col min="4868" max="4868" width="12.140625" style="8" customWidth="1"/>
    <col min="4869" max="4869" width="26.140625" style="8" customWidth="1"/>
    <col min="4870" max="4870" width="12.7109375" style="8" bestFit="1" customWidth="1"/>
    <col min="4871" max="4879" width="8.85546875" style="8"/>
    <col min="4880" max="4880" width="15.140625" style="8" customWidth="1"/>
    <col min="4881" max="4918" width="8.85546875" style="8"/>
    <col min="4919" max="4922" width="9.85546875" style="8" bestFit="1" customWidth="1"/>
    <col min="4923" max="4923" width="9.42578125" style="8" bestFit="1" customWidth="1"/>
    <col min="4924" max="4924" width="9.85546875" style="8" bestFit="1" customWidth="1"/>
    <col min="4925" max="4925" width="9.42578125" style="8" bestFit="1" customWidth="1"/>
    <col min="4926" max="5120" width="8.85546875" style="8"/>
    <col min="5121" max="5121" width="9.140625" style="8" customWidth="1"/>
    <col min="5122" max="5122" width="15.42578125" style="8" customWidth="1"/>
    <col min="5123" max="5123" width="15.7109375" style="8" customWidth="1"/>
    <col min="5124" max="5124" width="12.140625" style="8" customWidth="1"/>
    <col min="5125" max="5125" width="26.140625" style="8" customWidth="1"/>
    <col min="5126" max="5126" width="12.7109375" style="8" bestFit="1" customWidth="1"/>
    <col min="5127" max="5135" width="8.85546875" style="8"/>
    <col min="5136" max="5136" width="15.140625" style="8" customWidth="1"/>
    <col min="5137" max="5174" width="8.85546875" style="8"/>
    <col min="5175" max="5178" width="9.85546875" style="8" bestFit="1" customWidth="1"/>
    <col min="5179" max="5179" width="9.42578125" style="8" bestFit="1" customWidth="1"/>
    <col min="5180" max="5180" width="9.85546875" style="8" bestFit="1" customWidth="1"/>
    <col min="5181" max="5181" width="9.42578125" style="8" bestFit="1" customWidth="1"/>
    <col min="5182" max="5376" width="8.85546875" style="8"/>
    <col min="5377" max="5377" width="9.140625" style="8" customWidth="1"/>
    <col min="5378" max="5378" width="15.42578125" style="8" customWidth="1"/>
    <col min="5379" max="5379" width="15.7109375" style="8" customWidth="1"/>
    <col min="5380" max="5380" width="12.140625" style="8" customWidth="1"/>
    <col min="5381" max="5381" width="26.140625" style="8" customWidth="1"/>
    <col min="5382" max="5382" width="12.7109375" style="8" bestFit="1" customWidth="1"/>
    <col min="5383" max="5391" width="8.85546875" style="8"/>
    <col min="5392" max="5392" width="15.140625" style="8" customWidth="1"/>
    <col min="5393" max="5430" width="8.85546875" style="8"/>
    <col min="5431" max="5434" width="9.85546875" style="8" bestFit="1" customWidth="1"/>
    <col min="5435" max="5435" width="9.42578125" style="8" bestFit="1" customWidth="1"/>
    <col min="5436" max="5436" width="9.85546875" style="8" bestFit="1" customWidth="1"/>
    <col min="5437" max="5437" width="9.42578125" style="8" bestFit="1" customWidth="1"/>
    <col min="5438" max="5632" width="8.85546875" style="8"/>
    <col min="5633" max="5633" width="9.140625" style="8" customWidth="1"/>
    <col min="5634" max="5634" width="15.42578125" style="8" customWidth="1"/>
    <col min="5635" max="5635" width="15.7109375" style="8" customWidth="1"/>
    <col min="5636" max="5636" width="12.140625" style="8" customWidth="1"/>
    <col min="5637" max="5637" width="26.140625" style="8" customWidth="1"/>
    <col min="5638" max="5638" width="12.7109375" style="8" bestFit="1" customWidth="1"/>
    <col min="5639" max="5647" width="8.85546875" style="8"/>
    <col min="5648" max="5648" width="15.140625" style="8" customWidth="1"/>
    <col min="5649" max="5686" width="8.85546875" style="8"/>
    <col min="5687" max="5690" width="9.85546875" style="8" bestFit="1" customWidth="1"/>
    <col min="5691" max="5691" width="9.42578125" style="8" bestFit="1" customWidth="1"/>
    <col min="5692" max="5692" width="9.85546875" style="8" bestFit="1" customWidth="1"/>
    <col min="5693" max="5693" width="9.42578125" style="8" bestFit="1" customWidth="1"/>
    <col min="5694" max="5888" width="8.85546875" style="8"/>
    <col min="5889" max="5889" width="9.140625" style="8" customWidth="1"/>
    <col min="5890" max="5890" width="15.42578125" style="8" customWidth="1"/>
    <col min="5891" max="5891" width="15.7109375" style="8" customWidth="1"/>
    <col min="5892" max="5892" width="12.140625" style="8" customWidth="1"/>
    <col min="5893" max="5893" width="26.140625" style="8" customWidth="1"/>
    <col min="5894" max="5894" width="12.7109375" style="8" bestFit="1" customWidth="1"/>
    <col min="5895" max="5903" width="8.85546875" style="8"/>
    <col min="5904" max="5904" width="15.140625" style="8" customWidth="1"/>
    <col min="5905" max="5942" width="8.85546875" style="8"/>
    <col min="5943" max="5946" width="9.85546875" style="8" bestFit="1" customWidth="1"/>
    <col min="5947" max="5947" width="9.42578125" style="8" bestFit="1" customWidth="1"/>
    <col min="5948" max="5948" width="9.85546875" style="8" bestFit="1" customWidth="1"/>
    <col min="5949" max="5949" width="9.42578125" style="8" bestFit="1" customWidth="1"/>
    <col min="5950" max="6144" width="8.85546875" style="8"/>
    <col min="6145" max="6145" width="9.140625" style="8" customWidth="1"/>
    <col min="6146" max="6146" width="15.42578125" style="8" customWidth="1"/>
    <col min="6147" max="6147" width="15.7109375" style="8" customWidth="1"/>
    <col min="6148" max="6148" width="12.140625" style="8" customWidth="1"/>
    <col min="6149" max="6149" width="26.140625" style="8" customWidth="1"/>
    <col min="6150" max="6150" width="12.7109375" style="8" bestFit="1" customWidth="1"/>
    <col min="6151" max="6159" width="8.85546875" style="8"/>
    <col min="6160" max="6160" width="15.140625" style="8" customWidth="1"/>
    <col min="6161" max="6198" width="8.85546875" style="8"/>
    <col min="6199" max="6202" width="9.85546875" style="8" bestFit="1" customWidth="1"/>
    <col min="6203" max="6203" width="9.42578125" style="8" bestFit="1" customWidth="1"/>
    <col min="6204" max="6204" width="9.85546875" style="8" bestFit="1" customWidth="1"/>
    <col min="6205" max="6205" width="9.42578125" style="8" bestFit="1" customWidth="1"/>
    <col min="6206" max="6400" width="8.85546875" style="8"/>
    <col min="6401" max="6401" width="9.140625" style="8" customWidth="1"/>
    <col min="6402" max="6402" width="15.42578125" style="8" customWidth="1"/>
    <col min="6403" max="6403" width="15.7109375" style="8" customWidth="1"/>
    <col min="6404" max="6404" width="12.140625" style="8" customWidth="1"/>
    <col min="6405" max="6405" width="26.140625" style="8" customWidth="1"/>
    <col min="6406" max="6406" width="12.7109375" style="8" bestFit="1" customWidth="1"/>
    <col min="6407" max="6415" width="8.85546875" style="8"/>
    <col min="6416" max="6416" width="15.140625" style="8" customWidth="1"/>
    <col min="6417" max="6454" width="8.85546875" style="8"/>
    <col min="6455" max="6458" width="9.85546875" style="8" bestFit="1" customWidth="1"/>
    <col min="6459" max="6459" width="9.42578125" style="8" bestFit="1" customWidth="1"/>
    <col min="6460" max="6460" width="9.85546875" style="8" bestFit="1" customWidth="1"/>
    <col min="6461" max="6461" width="9.42578125" style="8" bestFit="1" customWidth="1"/>
    <col min="6462" max="6656" width="8.85546875" style="8"/>
    <col min="6657" max="6657" width="9.140625" style="8" customWidth="1"/>
    <col min="6658" max="6658" width="15.42578125" style="8" customWidth="1"/>
    <col min="6659" max="6659" width="15.7109375" style="8" customWidth="1"/>
    <col min="6660" max="6660" width="12.140625" style="8" customWidth="1"/>
    <col min="6661" max="6661" width="26.140625" style="8" customWidth="1"/>
    <col min="6662" max="6662" width="12.7109375" style="8" bestFit="1" customWidth="1"/>
    <col min="6663" max="6671" width="8.85546875" style="8"/>
    <col min="6672" max="6672" width="15.140625" style="8" customWidth="1"/>
    <col min="6673" max="6710" width="8.85546875" style="8"/>
    <col min="6711" max="6714" width="9.85546875" style="8" bestFit="1" customWidth="1"/>
    <col min="6715" max="6715" width="9.42578125" style="8" bestFit="1" customWidth="1"/>
    <col min="6716" max="6716" width="9.85546875" style="8" bestFit="1" customWidth="1"/>
    <col min="6717" max="6717" width="9.42578125" style="8" bestFit="1" customWidth="1"/>
    <col min="6718" max="6912" width="8.85546875" style="8"/>
    <col min="6913" max="6913" width="9.140625" style="8" customWidth="1"/>
    <col min="6914" max="6914" width="15.42578125" style="8" customWidth="1"/>
    <col min="6915" max="6915" width="15.7109375" style="8" customWidth="1"/>
    <col min="6916" max="6916" width="12.140625" style="8" customWidth="1"/>
    <col min="6917" max="6917" width="26.140625" style="8" customWidth="1"/>
    <col min="6918" max="6918" width="12.7109375" style="8" bestFit="1" customWidth="1"/>
    <col min="6919" max="6927" width="8.85546875" style="8"/>
    <col min="6928" max="6928" width="15.140625" style="8" customWidth="1"/>
    <col min="6929" max="6966" width="8.85546875" style="8"/>
    <col min="6967" max="6970" width="9.85546875" style="8" bestFit="1" customWidth="1"/>
    <col min="6971" max="6971" width="9.42578125" style="8" bestFit="1" customWidth="1"/>
    <col min="6972" max="6972" width="9.85546875" style="8" bestFit="1" customWidth="1"/>
    <col min="6973" max="6973" width="9.42578125" style="8" bestFit="1" customWidth="1"/>
    <col min="6974" max="7168" width="8.85546875" style="8"/>
    <col min="7169" max="7169" width="9.140625" style="8" customWidth="1"/>
    <col min="7170" max="7170" width="15.42578125" style="8" customWidth="1"/>
    <col min="7171" max="7171" width="15.7109375" style="8" customWidth="1"/>
    <col min="7172" max="7172" width="12.140625" style="8" customWidth="1"/>
    <col min="7173" max="7173" width="26.140625" style="8" customWidth="1"/>
    <col min="7174" max="7174" width="12.7109375" style="8" bestFit="1" customWidth="1"/>
    <col min="7175" max="7183" width="8.85546875" style="8"/>
    <col min="7184" max="7184" width="15.140625" style="8" customWidth="1"/>
    <col min="7185" max="7222" width="8.85546875" style="8"/>
    <col min="7223" max="7226" width="9.85546875" style="8" bestFit="1" customWidth="1"/>
    <col min="7227" max="7227" width="9.42578125" style="8" bestFit="1" customWidth="1"/>
    <col min="7228" max="7228" width="9.85546875" style="8" bestFit="1" customWidth="1"/>
    <col min="7229" max="7229" width="9.42578125" style="8" bestFit="1" customWidth="1"/>
    <col min="7230" max="7424" width="8.85546875" style="8"/>
    <col min="7425" max="7425" width="9.140625" style="8" customWidth="1"/>
    <col min="7426" max="7426" width="15.42578125" style="8" customWidth="1"/>
    <col min="7427" max="7427" width="15.7109375" style="8" customWidth="1"/>
    <col min="7428" max="7428" width="12.140625" style="8" customWidth="1"/>
    <col min="7429" max="7429" width="26.140625" style="8" customWidth="1"/>
    <col min="7430" max="7430" width="12.7109375" style="8" bestFit="1" customWidth="1"/>
    <col min="7431" max="7439" width="8.85546875" style="8"/>
    <col min="7440" max="7440" width="15.140625" style="8" customWidth="1"/>
    <col min="7441" max="7478" width="8.85546875" style="8"/>
    <col min="7479" max="7482" width="9.85546875" style="8" bestFit="1" customWidth="1"/>
    <col min="7483" max="7483" width="9.42578125" style="8" bestFit="1" customWidth="1"/>
    <col min="7484" max="7484" width="9.85546875" style="8" bestFit="1" customWidth="1"/>
    <col min="7485" max="7485" width="9.42578125" style="8" bestFit="1" customWidth="1"/>
    <col min="7486" max="7680" width="8.85546875" style="8"/>
    <col min="7681" max="7681" width="9.140625" style="8" customWidth="1"/>
    <col min="7682" max="7682" width="15.42578125" style="8" customWidth="1"/>
    <col min="7683" max="7683" width="15.7109375" style="8" customWidth="1"/>
    <col min="7684" max="7684" width="12.140625" style="8" customWidth="1"/>
    <col min="7685" max="7685" width="26.140625" style="8" customWidth="1"/>
    <col min="7686" max="7686" width="12.7109375" style="8" bestFit="1" customWidth="1"/>
    <col min="7687" max="7695" width="8.85546875" style="8"/>
    <col min="7696" max="7696" width="15.140625" style="8" customWidth="1"/>
    <col min="7697" max="7734" width="8.85546875" style="8"/>
    <col min="7735" max="7738" width="9.85546875" style="8" bestFit="1" customWidth="1"/>
    <col min="7739" max="7739" width="9.42578125" style="8" bestFit="1" customWidth="1"/>
    <col min="7740" max="7740" width="9.85546875" style="8" bestFit="1" customWidth="1"/>
    <col min="7741" max="7741" width="9.42578125" style="8" bestFit="1" customWidth="1"/>
    <col min="7742" max="7936" width="8.85546875" style="8"/>
    <col min="7937" max="7937" width="9.140625" style="8" customWidth="1"/>
    <col min="7938" max="7938" width="15.42578125" style="8" customWidth="1"/>
    <col min="7939" max="7939" width="15.7109375" style="8" customWidth="1"/>
    <col min="7940" max="7940" width="12.140625" style="8" customWidth="1"/>
    <col min="7941" max="7941" width="26.140625" style="8" customWidth="1"/>
    <col min="7942" max="7942" width="12.7109375" style="8" bestFit="1" customWidth="1"/>
    <col min="7943" max="7951" width="8.85546875" style="8"/>
    <col min="7952" max="7952" width="15.140625" style="8" customWidth="1"/>
    <col min="7953" max="7990" width="8.85546875" style="8"/>
    <col min="7991" max="7994" width="9.85546875" style="8" bestFit="1" customWidth="1"/>
    <col min="7995" max="7995" width="9.42578125" style="8" bestFit="1" customWidth="1"/>
    <col min="7996" max="7996" width="9.85546875" style="8" bestFit="1" customWidth="1"/>
    <col min="7997" max="7997" width="9.42578125" style="8" bestFit="1" customWidth="1"/>
    <col min="7998" max="8192" width="8.85546875" style="8"/>
    <col min="8193" max="8193" width="9.140625" style="8" customWidth="1"/>
    <col min="8194" max="8194" width="15.42578125" style="8" customWidth="1"/>
    <col min="8195" max="8195" width="15.7109375" style="8" customWidth="1"/>
    <col min="8196" max="8196" width="12.140625" style="8" customWidth="1"/>
    <col min="8197" max="8197" width="26.140625" style="8" customWidth="1"/>
    <col min="8198" max="8198" width="12.7109375" style="8" bestFit="1" customWidth="1"/>
    <col min="8199" max="8207" width="8.85546875" style="8"/>
    <col min="8208" max="8208" width="15.140625" style="8" customWidth="1"/>
    <col min="8209" max="8246" width="8.85546875" style="8"/>
    <col min="8247" max="8250" width="9.85546875" style="8" bestFit="1" customWidth="1"/>
    <col min="8251" max="8251" width="9.42578125" style="8" bestFit="1" customWidth="1"/>
    <col min="8252" max="8252" width="9.85546875" style="8" bestFit="1" customWidth="1"/>
    <col min="8253" max="8253" width="9.42578125" style="8" bestFit="1" customWidth="1"/>
    <col min="8254" max="8448" width="8.85546875" style="8"/>
    <col min="8449" max="8449" width="9.140625" style="8" customWidth="1"/>
    <col min="8450" max="8450" width="15.42578125" style="8" customWidth="1"/>
    <col min="8451" max="8451" width="15.7109375" style="8" customWidth="1"/>
    <col min="8452" max="8452" width="12.140625" style="8" customWidth="1"/>
    <col min="8453" max="8453" width="26.140625" style="8" customWidth="1"/>
    <col min="8454" max="8454" width="12.7109375" style="8" bestFit="1" customWidth="1"/>
    <col min="8455" max="8463" width="8.85546875" style="8"/>
    <col min="8464" max="8464" width="15.140625" style="8" customWidth="1"/>
    <col min="8465" max="8502" width="8.85546875" style="8"/>
    <col min="8503" max="8506" width="9.85546875" style="8" bestFit="1" customWidth="1"/>
    <col min="8507" max="8507" width="9.42578125" style="8" bestFit="1" customWidth="1"/>
    <col min="8508" max="8508" width="9.85546875" style="8" bestFit="1" customWidth="1"/>
    <col min="8509" max="8509" width="9.42578125" style="8" bestFit="1" customWidth="1"/>
    <col min="8510" max="8704" width="8.85546875" style="8"/>
    <col min="8705" max="8705" width="9.140625" style="8" customWidth="1"/>
    <col min="8706" max="8706" width="15.42578125" style="8" customWidth="1"/>
    <col min="8707" max="8707" width="15.7109375" style="8" customWidth="1"/>
    <col min="8708" max="8708" width="12.140625" style="8" customWidth="1"/>
    <col min="8709" max="8709" width="26.140625" style="8" customWidth="1"/>
    <col min="8710" max="8710" width="12.7109375" style="8" bestFit="1" customWidth="1"/>
    <col min="8711" max="8719" width="8.85546875" style="8"/>
    <col min="8720" max="8720" width="15.140625" style="8" customWidth="1"/>
    <col min="8721" max="8758" width="8.85546875" style="8"/>
    <col min="8759" max="8762" width="9.85546875" style="8" bestFit="1" customWidth="1"/>
    <col min="8763" max="8763" width="9.42578125" style="8" bestFit="1" customWidth="1"/>
    <col min="8764" max="8764" width="9.85546875" style="8" bestFit="1" customWidth="1"/>
    <col min="8765" max="8765" width="9.42578125" style="8" bestFit="1" customWidth="1"/>
    <col min="8766" max="8960" width="8.85546875" style="8"/>
    <col min="8961" max="8961" width="9.140625" style="8" customWidth="1"/>
    <col min="8962" max="8962" width="15.42578125" style="8" customWidth="1"/>
    <col min="8963" max="8963" width="15.7109375" style="8" customWidth="1"/>
    <col min="8964" max="8964" width="12.140625" style="8" customWidth="1"/>
    <col min="8965" max="8965" width="26.140625" style="8" customWidth="1"/>
    <col min="8966" max="8966" width="12.7109375" style="8" bestFit="1" customWidth="1"/>
    <col min="8967" max="8975" width="8.85546875" style="8"/>
    <col min="8976" max="8976" width="15.140625" style="8" customWidth="1"/>
    <col min="8977" max="9014" width="8.85546875" style="8"/>
    <col min="9015" max="9018" width="9.85546875" style="8" bestFit="1" customWidth="1"/>
    <col min="9019" max="9019" width="9.42578125" style="8" bestFit="1" customWidth="1"/>
    <col min="9020" max="9020" width="9.85546875" style="8" bestFit="1" customWidth="1"/>
    <col min="9021" max="9021" width="9.42578125" style="8" bestFit="1" customWidth="1"/>
    <col min="9022" max="9216" width="8.85546875" style="8"/>
    <col min="9217" max="9217" width="9.140625" style="8" customWidth="1"/>
    <col min="9218" max="9218" width="15.42578125" style="8" customWidth="1"/>
    <col min="9219" max="9219" width="15.7109375" style="8" customWidth="1"/>
    <col min="9220" max="9220" width="12.140625" style="8" customWidth="1"/>
    <col min="9221" max="9221" width="26.140625" style="8" customWidth="1"/>
    <col min="9222" max="9222" width="12.7109375" style="8" bestFit="1" customWidth="1"/>
    <col min="9223" max="9231" width="8.85546875" style="8"/>
    <col min="9232" max="9232" width="15.140625" style="8" customWidth="1"/>
    <col min="9233" max="9270" width="8.85546875" style="8"/>
    <col min="9271" max="9274" width="9.85546875" style="8" bestFit="1" customWidth="1"/>
    <col min="9275" max="9275" width="9.42578125" style="8" bestFit="1" customWidth="1"/>
    <col min="9276" max="9276" width="9.85546875" style="8" bestFit="1" customWidth="1"/>
    <col min="9277" max="9277" width="9.42578125" style="8" bestFit="1" customWidth="1"/>
    <col min="9278" max="9472" width="8.85546875" style="8"/>
    <col min="9473" max="9473" width="9.140625" style="8" customWidth="1"/>
    <col min="9474" max="9474" width="15.42578125" style="8" customWidth="1"/>
    <col min="9475" max="9475" width="15.7109375" style="8" customWidth="1"/>
    <col min="9476" max="9476" width="12.140625" style="8" customWidth="1"/>
    <col min="9477" max="9477" width="26.140625" style="8" customWidth="1"/>
    <col min="9478" max="9478" width="12.7109375" style="8" bestFit="1" customWidth="1"/>
    <col min="9479" max="9487" width="8.85546875" style="8"/>
    <col min="9488" max="9488" width="15.140625" style="8" customWidth="1"/>
    <col min="9489" max="9526" width="8.85546875" style="8"/>
    <col min="9527" max="9530" width="9.85546875" style="8" bestFit="1" customWidth="1"/>
    <col min="9531" max="9531" width="9.42578125" style="8" bestFit="1" customWidth="1"/>
    <col min="9532" max="9532" width="9.85546875" style="8" bestFit="1" customWidth="1"/>
    <col min="9533" max="9533" width="9.42578125" style="8" bestFit="1" customWidth="1"/>
    <col min="9534" max="9728" width="8.85546875" style="8"/>
    <col min="9729" max="9729" width="9.140625" style="8" customWidth="1"/>
    <col min="9730" max="9730" width="15.42578125" style="8" customWidth="1"/>
    <col min="9731" max="9731" width="15.7109375" style="8" customWidth="1"/>
    <col min="9732" max="9732" width="12.140625" style="8" customWidth="1"/>
    <col min="9733" max="9733" width="26.140625" style="8" customWidth="1"/>
    <col min="9734" max="9734" width="12.7109375" style="8" bestFit="1" customWidth="1"/>
    <col min="9735" max="9743" width="8.85546875" style="8"/>
    <col min="9744" max="9744" width="15.140625" style="8" customWidth="1"/>
    <col min="9745" max="9782" width="8.85546875" style="8"/>
    <col min="9783" max="9786" width="9.85546875" style="8" bestFit="1" customWidth="1"/>
    <col min="9787" max="9787" width="9.42578125" style="8" bestFit="1" customWidth="1"/>
    <col min="9788" max="9788" width="9.85546875" style="8" bestFit="1" customWidth="1"/>
    <col min="9789" max="9789" width="9.42578125" style="8" bestFit="1" customWidth="1"/>
    <col min="9790" max="9984" width="8.85546875" style="8"/>
    <col min="9985" max="9985" width="9.140625" style="8" customWidth="1"/>
    <col min="9986" max="9986" width="15.42578125" style="8" customWidth="1"/>
    <col min="9987" max="9987" width="15.7109375" style="8" customWidth="1"/>
    <col min="9988" max="9988" width="12.140625" style="8" customWidth="1"/>
    <col min="9989" max="9989" width="26.140625" style="8" customWidth="1"/>
    <col min="9990" max="9990" width="12.7109375" style="8" bestFit="1" customWidth="1"/>
    <col min="9991" max="9999" width="8.85546875" style="8"/>
    <col min="10000" max="10000" width="15.140625" style="8" customWidth="1"/>
    <col min="10001" max="10038" width="8.85546875" style="8"/>
    <col min="10039" max="10042" width="9.85546875" style="8" bestFit="1" customWidth="1"/>
    <col min="10043" max="10043" width="9.42578125" style="8" bestFit="1" customWidth="1"/>
    <col min="10044" max="10044" width="9.85546875" style="8" bestFit="1" customWidth="1"/>
    <col min="10045" max="10045" width="9.42578125" style="8" bestFit="1" customWidth="1"/>
    <col min="10046" max="10240" width="8.85546875" style="8"/>
    <col min="10241" max="10241" width="9.140625" style="8" customWidth="1"/>
    <col min="10242" max="10242" width="15.42578125" style="8" customWidth="1"/>
    <col min="10243" max="10243" width="15.7109375" style="8" customWidth="1"/>
    <col min="10244" max="10244" width="12.140625" style="8" customWidth="1"/>
    <col min="10245" max="10245" width="26.140625" style="8" customWidth="1"/>
    <col min="10246" max="10246" width="12.7109375" style="8" bestFit="1" customWidth="1"/>
    <col min="10247" max="10255" width="8.85546875" style="8"/>
    <col min="10256" max="10256" width="15.140625" style="8" customWidth="1"/>
    <col min="10257" max="10294" width="8.85546875" style="8"/>
    <col min="10295" max="10298" width="9.85546875" style="8" bestFit="1" customWidth="1"/>
    <col min="10299" max="10299" width="9.42578125" style="8" bestFit="1" customWidth="1"/>
    <col min="10300" max="10300" width="9.85546875" style="8" bestFit="1" customWidth="1"/>
    <col min="10301" max="10301" width="9.42578125" style="8" bestFit="1" customWidth="1"/>
    <col min="10302" max="10496" width="8.85546875" style="8"/>
    <col min="10497" max="10497" width="9.140625" style="8" customWidth="1"/>
    <col min="10498" max="10498" width="15.42578125" style="8" customWidth="1"/>
    <col min="10499" max="10499" width="15.7109375" style="8" customWidth="1"/>
    <col min="10500" max="10500" width="12.140625" style="8" customWidth="1"/>
    <col min="10501" max="10501" width="26.140625" style="8" customWidth="1"/>
    <col min="10502" max="10502" width="12.7109375" style="8" bestFit="1" customWidth="1"/>
    <col min="10503" max="10511" width="8.85546875" style="8"/>
    <col min="10512" max="10512" width="15.140625" style="8" customWidth="1"/>
    <col min="10513" max="10550" width="8.85546875" style="8"/>
    <col min="10551" max="10554" width="9.85546875" style="8" bestFit="1" customWidth="1"/>
    <col min="10555" max="10555" width="9.42578125" style="8" bestFit="1" customWidth="1"/>
    <col min="10556" max="10556" width="9.85546875" style="8" bestFit="1" customWidth="1"/>
    <col min="10557" max="10557" width="9.42578125" style="8" bestFit="1" customWidth="1"/>
    <col min="10558" max="10752" width="8.85546875" style="8"/>
    <col min="10753" max="10753" width="9.140625" style="8" customWidth="1"/>
    <col min="10754" max="10754" width="15.42578125" style="8" customWidth="1"/>
    <col min="10755" max="10755" width="15.7109375" style="8" customWidth="1"/>
    <col min="10756" max="10756" width="12.140625" style="8" customWidth="1"/>
    <col min="10757" max="10757" width="26.140625" style="8" customWidth="1"/>
    <col min="10758" max="10758" width="12.7109375" style="8" bestFit="1" customWidth="1"/>
    <col min="10759" max="10767" width="8.85546875" style="8"/>
    <col min="10768" max="10768" width="15.140625" style="8" customWidth="1"/>
    <col min="10769" max="10806" width="8.85546875" style="8"/>
    <col min="10807" max="10810" width="9.85546875" style="8" bestFit="1" customWidth="1"/>
    <col min="10811" max="10811" width="9.42578125" style="8" bestFit="1" customWidth="1"/>
    <col min="10812" max="10812" width="9.85546875" style="8" bestFit="1" customWidth="1"/>
    <col min="10813" max="10813" width="9.42578125" style="8" bestFit="1" customWidth="1"/>
    <col min="10814" max="11008" width="8.85546875" style="8"/>
    <col min="11009" max="11009" width="9.140625" style="8" customWidth="1"/>
    <col min="11010" max="11010" width="15.42578125" style="8" customWidth="1"/>
    <col min="11011" max="11011" width="15.7109375" style="8" customWidth="1"/>
    <col min="11012" max="11012" width="12.140625" style="8" customWidth="1"/>
    <col min="11013" max="11013" width="26.140625" style="8" customWidth="1"/>
    <col min="11014" max="11014" width="12.7109375" style="8" bestFit="1" customWidth="1"/>
    <col min="11015" max="11023" width="8.85546875" style="8"/>
    <col min="11024" max="11024" width="15.140625" style="8" customWidth="1"/>
    <col min="11025" max="11062" width="8.85546875" style="8"/>
    <col min="11063" max="11066" width="9.85546875" style="8" bestFit="1" customWidth="1"/>
    <col min="11067" max="11067" width="9.42578125" style="8" bestFit="1" customWidth="1"/>
    <col min="11068" max="11068" width="9.85546875" style="8" bestFit="1" customWidth="1"/>
    <col min="11069" max="11069" width="9.42578125" style="8" bestFit="1" customWidth="1"/>
    <col min="11070" max="11264" width="8.85546875" style="8"/>
    <col min="11265" max="11265" width="9.140625" style="8" customWidth="1"/>
    <col min="11266" max="11266" width="15.42578125" style="8" customWidth="1"/>
    <col min="11267" max="11267" width="15.7109375" style="8" customWidth="1"/>
    <col min="11268" max="11268" width="12.140625" style="8" customWidth="1"/>
    <col min="11269" max="11269" width="26.140625" style="8" customWidth="1"/>
    <col min="11270" max="11270" width="12.7109375" style="8" bestFit="1" customWidth="1"/>
    <col min="11271" max="11279" width="8.85546875" style="8"/>
    <col min="11280" max="11280" width="15.140625" style="8" customWidth="1"/>
    <col min="11281" max="11318" width="8.85546875" style="8"/>
    <col min="11319" max="11322" width="9.85546875" style="8" bestFit="1" customWidth="1"/>
    <col min="11323" max="11323" width="9.42578125" style="8" bestFit="1" customWidth="1"/>
    <col min="11324" max="11324" width="9.85546875" style="8" bestFit="1" customWidth="1"/>
    <col min="11325" max="11325" width="9.42578125" style="8" bestFit="1" customWidth="1"/>
    <col min="11326" max="11520" width="8.85546875" style="8"/>
    <col min="11521" max="11521" width="9.140625" style="8" customWidth="1"/>
    <col min="11522" max="11522" width="15.42578125" style="8" customWidth="1"/>
    <col min="11523" max="11523" width="15.7109375" style="8" customWidth="1"/>
    <col min="11524" max="11524" width="12.140625" style="8" customWidth="1"/>
    <col min="11525" max="11525" width="26.140625" style="8" customWidth="1"/>
    <col min="11526" max="11526" width="12.7109375" style="8" bestFit="1" customWidth="1"/>
    <col min="11527" max="11535" width="8.85546875" style="8"/>
    <col min="11536" max="11536" width="15.140625" style="8" customWidth="1"/>
    <col min="11537" max="11574" width="8.85546875" style="8"/>
    <col min="11575" max="11578" width="9.85546875" style="8" bestFit="1" customWidth="1"/>
    <col min="11579" max="11579" width="9.42578125" style="8" bestFit="1" customWidth="1"/>
    <col min="11580" max="11580" width="9.85546875" style="8" bestFit="1" customWidth="1"/>
    <col min="11581" max="11581" width="9.42578125" style="8" bestFit="1" customWidth="1"/>
    <col min="11582" max="11776" width="8.85546875" style="8"/>
    <col min="11777" max="11777" width="9.140625" style="8" customWidth="1"/>
    <col min="11778" max="11778" width="15.42578125" style="8" customWidth="1"/>
    <col min="11779" max="11779" width="15.7109375" style="8" customWidth="1"/>
    <col min="11780" max="11780" width="12.140625" style="8" customWidth="1"/>
    <col min="11781" max="11781" width="26.140625" style="8" customWidth="1"/>
    <col min="11782" max="11782" width="12.7109375" style="8" bestFit="1" customWidth="1"/>
    <col min="11783" max="11791" width="8.85546875" style="8"/>
    <col min="11792" max="11792" width="15.140625" style="8" customWidth="1"/>
    <col min="11793" max="11830" width="8.85546875" style="8"/>
    <col min="11831" max="11834" width="9.85546875" style="8" bestFit="1" customWidth="1"/>
    <col min="11835" max="11835" width="9.42578125" style="8" bestFit="1" customWidth="1"/>
    <col min="11836" max="11836" width="9.85546875" style="8" bestFit="1" customWidth="1"/>
    <col min="11837" max="11837" width="9.42578125" style="8" bestFit="1" customWidth="1"/>
    <col min="11838" max="12032" width="8.85546875" style="8"/>
    <col min="12033" max="12033" width="9.140625" style="8" customWidth="1"/>
    <col min="12034" max="12034" width="15.42578125" style="8" customWidth="1"/>
    <col min="12035" max="12035" width="15.7109375" style="8" customWidth="1"/>
    <col min="12036" max="12036" width="12.140625" style="8" customWidth="1"/>
    <col min="12037" max="12037" width="26.140625" style="8" customWidth="1"/>
    <col min="12038" max="12038" width="12.7109375" style="8" bestFit="1" customWidth="1"/>
    <col min="12039" max="12047" width="8.85546875" style="8"/>
    <col min="12048" max="12048" width="15.140625" style="8" customWidth="1"/>
    <col min="12049" max="12086" width="8.85546875" style="8"/>
    <col min="12087" max="12090" width="9.85546875" style="8" bestFit="1" customWidth="1"/>
    <col min="12091" max="12091" width="9.42578125" style="8" bestFit="1" customWidth="1"/>
    <col min="12092" max="12092" width="9.85546875" style="8" bestFit="1" customWidth="1"/>
    <col min="12093" max="12093" width="9.42578125" style="8" bestFit="1" customWidth="1"/>
    <col min="12094" max="12288" width="8.85546875" style="8"/>
    <col min="12289" max="12289" width="9.140625" style="8" customWidth="1"/>
    <col min="12290" max="12290" width="15.42578125" style="8" customWidth="1"/>
    <col min="12291" max="12291" width="15.7109375" style="8" customWidth="1"/>
    <col min="12292" max="12292" width="12.140625" style="8" customWidth="1"/>
    <col min="12293" max="12293" width="26.140625" style="8" customWidth="1"/>
    <col min="12294" max="12294" width="12.7109375" style="8" bestFit="1" customWidth="1"/>
    <col min="12295" max="12303" width="8.85546875" style="8"/>
    <col min="12304" max="12304" width="15.140625" style="8" customWidth="1"/>
    <col min="12305" max="12342" width="8.85546875" style="8"/>
    <col min="12343" max="12346" width="9.85546875" style="8" bestFit="1" customWidth="1"/>
    <col min="12347" max="12347" width="9.42578125" style="8" bestFit="1" customWidth="1"/>
    <col min="12348" max="12348" width="9.85546875" style="8" bestFit="1" customWidth="1"/>
    <col min="12349" max="12349" width="9.42578125" style="8" bestFit="1" customWidth="1"/>
    <col min="12350" max="12544" width="8.85546875" style="8"/>
    <col min="12545" max="12545" width="9.140625" style="8" customWidth="1"/>
    <col min="12546" max="12546" width="15.42578125" style="8" customWidth="1"/>
    <col min="12547" max="12547" width="15.7109375" style="8" customWidth="1"/>
    <col min="12548" max="12548" width="12.140625" style="8" customWidth="1"/>
    <col min="12549" max="12549" width="26.140625" style="8" customWidth="1"/>
    <col min="12550" max="12550" width="12.7109375" style="8" bestFit="1" customWidth="1"/>
    <col min="12551" max="12559" width="8.85546875" style="8"/>
    <col min="12560" max="12560" width="15.140625" style="8" customWidth="1"/>
    <col min="12561" max="12598" width="8.85546875" style="8"/>
    <col min="12599" max="12602" width="9.85546875" style="8" bestFit="1" customWidth="1"/>
    <col min="12603" max="12603" width="9.42578125" style="8" bestFit="1" customWidth="1"/>
    <col min="12604" max="12604" width="9.85546875" style="8" bestFit="1" customWidth="1"/>
    <col min="12605" max="12605" width="9.42578125" style="8" bestFit="1" customWidth="1"/>
    <col min="12606" max="12800" width="8.85546875" style="8"/>
    <col min="12801" max="12801" width="9.140625" style="8" customWidth="1"/>
    <col min="12802" max="12802" width="15.42578125" style="8" customWidth="1"/>
    <col min="12803" max="12803" width="15.7109375" style="8" customWidth="1"/>
    <col min="12804" max="12804" width="12.140625" style="8" customWidth="1"/>
    <col min="12805" max="12805" width="26.140625" style="8" customWidth="1"/>
    <col min="12806" max="12806" width="12.7109375" style="8" bestFit="1" customWidth="1"/>
    <col min="12807" max="12815" width="8.85546875" style="8"/>
    <col min="12816" max="12816" width="15.140625" style="8" customWidth="1"/>
    <col min="12817" max="12854" width="8.85546875" style="8"/>
    <col min="12855" max="12858" width="9.85546875" style="8" bestFit="1" customWidth="1"/>
    <col min="12859" max="12859" width="9.42578125" style="8" bestFit="1" customWidth="1"/>
    <col min="12860" max="12860" width="9.85546875" style="8" bestFit="1" customWidth="1"/>
    <col min="12861" max="12861" width="9.42578125" style="8" bestFit="1" customWidth="1"/>
    <col min="12862" max="13056" width="8.85546875" style="8"/>
    <col min="13057" max="13057" width="9.140625" style="8" customWidth="1"/>
    <col min="13058" max="13058" width="15.42578125" style="8" customWidth="1"/>
    <col min="13059" max="13059" width="15.7109375" style="8" customWidth="1"/>
    <col min="13060" max="13060" width="12.140625" style="8" customWidth="1"/>
    <col min="13061" max="13061" width="26.140625" style="8" customWidth="1"/>
    <col min="13062" max="13062" width="12.7109375" style="8" bestFit="1" customWidth="1"/>
    <col min="13063" max="13071" width="8.85546875" style="8"/>
    <col min="13072" max="13072" width="15.140625" style="8" customWidth="1"/>
    <col min="13073" max="13110" width="8.85546875" style="8"/>
    <col min="13111" max="13114" width="9.85546875" style="8" bestFit="1" customWidth="1"/>
    <col min="13115" max="13115" width="9.42578125" style="8" bestFit="1" customWidth="1"/>
    <col min="13116" max="13116" width="9.85546875" style="8" bestFit="1" customWidth="1"/>
    <col min="13117" max="13117" width="9.42578125" style="8" bestFit="1" customWidth="1"/>
    <col min="13118" max="13312" width="8.85546875" style="8"/>
    <col min="13313" max="13313" width="9.140625" style="8" customWidth="1"/>
    <col min="13314" max="13314" width="15.42578125" style="8" customWidth="1"/>
    <col min="13315" max="13315" width="15.7109375" style="8" customWidth="1"/>
    <col min="13316" max="13316" width="12.140625" style="8" customWidth="1"/>
    <col min="13317" max="13317" width="26.140625" style="8" customWidth="1"/>
    <col min="13318" max="13318" width="12.7109375" style="8" bestFit="1" customWidth="1"/>
    <col min="13319" max="13327" width="8.85546875" style="8"/>
    <col min="13328" max="13328" width="15.140625" style="8" customWidth="1"/>
    <col min="13329" max="13366" width="8.85546875" style="8"/>
    <col min="13367" max="13370" width="9.85546875" style="8" bestFit="1" customWidth="1"/>
    <col min="13371" max="13371" width="9.42578125" style="8" bestFit="1" customWidth="1"/>
    <col min="13372" max="13372" width="9.85546875" style="8" bestFit="1" customWidth="1"/>
    <col min="13373" max="13373" width="9.42578125" style="8" bestFit="1" customWidth="1"/>
    <col min="13374" max="13568" width="8.85546875" style="8"/>
    <col min="13569" max="13569" width="9.140625" style="8" customWidth="1"/>
    <col min="13570" max="13570" width="15.42578125" style="8" customWidth="1"/>
    <col min="13571" max="13571" width="15.7109375" style="8" customWidth="1"/>
    <col min="13572" max="13572" width="12.140625" style="8" customWidth="1"/>
    <col min="13573" max="13573" width="26.140625" style="8" customWidth="1"/>
    <col min="13574" max="13574" width="12.7109375" style="8" bestFit="1" customWidth="1"/>
    <col min="13575" max="13583" width="8.85546875" style="8"/>
    <col min="13584" max="13584" width="15.140625" style="8" customWidth="1"/>
    <col min="13585" max="13622" width="8.85546875" style="8"/>
    <col min="13623" max="13626" width="9.85546875" style="8" bestFit="1" customWidth="1"/>
    <col min="13627" max="13627" width="9.42578125" style="8" bestFit="1" customWidth="1"/>
    <col min="13628" max="13628" width="9.85546875" style="8" bestFit="1" customWidth="1"/>
    <col min="13629" max="13629" width="9.42578125" style="8" bestFit="1" customWidth="1"/>
    <col min="13630" max="13824" width="8.85546875" style="8"/>
    <col min="13825" max="13825" width="9.140625" style="8" customWidth="1"/>
    <col min="13826" max="13826" width="15.42578125" style="8" customWidth="1"/>
    <col min="13827" max="13827" width="15.7109375" style="8" customWidth="1"/>
    <col min="13828" max="13828" width="12.140625" style="8" customWidth="1"/>
    <col min="13829" max="13829" width="26.140625" style="8" customWidth="1"/>
    <col min="13830" max="13830" width="12.7109375" style="8" bestFit="1" customWidth="1"/>
    <col min="13831" max="13839" width="8.85546875" style="8"/>
    <col min="13840" max="13840" width="15.140625" style="8" customWidth="1"/>
    <col min="13841" max="13878" width="8.85546875" style="8"/>
    <col min="13879" max="13882" width="9.85546875" style="8" bestFit="1" customWidth="1"/>
    <col min="13883" max="13883" width="9.42578125" style="8" bestFit="1" customWidth="1"/>
    <col min="13884" max="13884" width="9.85546875" style="8" bestFit="1" customWidth="1"/>
    <col min="13885" max="13885" width="9.42578125" style="8" bestFit="1" customWidth="1"/>
    <col min="13886" max="14080" width="8.85546875" style="8"/>
    <col min="14081" max="14081" width="9.140625" style="8" customWidth="1"/>
    <col min="14082" max="14082" width="15.42578125" style="8" customWidth="1"/>
    <col min="14083" max="14083" width="15.7109375" style="8" customWidth="1"/>
    <col min="14084" max="14084" width="12.140625" style="8" customWidth="1"/>
    <col min="14085" max="14085" width="26.140625" style="8" customWidth="1"/>
    <col min="14086" max="14086" width="12.7109375" style="8" bestFit="1" customWidth="1"/>
    <col min="14087" max="14095" width="8.85546875" style="8"/>
    <col min="14096" max="14096" width="15.140625" style="8" customWidth="1"/>
    <col min="14097" max="14134" width="8.85546875" style="8"/>
    <col min="14135" max="14138" width="9.85546875" style="8" bestFit="1" customWidth="1"/>
    <col min="14139" max="14139" width="9.42578125" style="8" bestFit="1" customWidth="1"/>
    <col min="14140" max="14140" width="9.85546875" style="8" bestFit="1" customWidth="1"/>
    <col min="14141" max="14141" width="9.42578125" style="8" bestFit="1" customWidth="1"/>
    <col min="14142" max="14336" width="8.85546875" style="8"/>
    <col min="14337" max="14337" width="9.140625" style="8" customWidth="1"/>
    <col min="14338" max="14338" width="15.42578125" style="8" customWidth="1"/>
    <col min="14339" max="14339" width="15.7109375" style="8" customWidth="1"/>
    <col min="14340" max="14340" width="12.140625" style="8" customWidth="1"/>
    <col min="14341" max="14341" width="26.140625" style="8" customWidth="1"/>
    <col min="14342" max="14342" width="12.7109375" style="8" bestFit="1" customWidth="1"/>
    <col min="14343" max="14351" width="8.85546875" style="8"/>
    <col min="14352" max="14352" width="15.140625" style="8" customWidth="1"/>
    <col min="14353" max="14390" width="8.85546875" style="8"/>
    <col min="14391" max="14394" width="9.85546875" style="8" bestFit="1" customWidth="1"/>
    <col min="14395" max="14395" width="9.42578125" style="8" bestFit="1" customWidth="1"/>
    <col min="14396" max="14396" width="9.85546875" style="8" bestFit="1" customWidth="1"/>
    <col min="14397" max="14397" width="9.42578125" style="8" bestFit="1" customWidth="1"/>
    <col min="14398" max="14592" width="8.85546875" style="8"/>
    <col min="14593" max="14593" width="9.140625" style="8" customWidth="1"/>
    <col min="14594" max="14594" width="15.42578125" style="8" customWidth="1"/>
    <col min="14595" max="14595" width="15.7109375" style="8" customWidth="1"/>
    <col min="14596" max="14596" width="12.140625" style="8" customWidth="1"/>
    <col min="14597" max="14597" width="26.140625" style="8" customWidth="1"/>
    <col min="14598" max="14598" width="12.7109375" style="8" bestFit="1" customWidth="1"/>
    <col min="14599" max="14607" width="8.85546875" style="8"/>
    <col min="14608" max="14608" width="15.140625" style="8" customWidth="1"/>
    <col min="14609" max="14646" width="8.85546875" style="8"/>
    <col min="14647" max="14650" width="9.85546875" style="8" bestFit="1" customWidth="1"/>
    <col min="14651" max="14651" width="9.42578125" style="8" bestFit="1" customWidth="1"/>
    <col min="14652" max="14652" width="9.85546875" style="8" bestFit="1" customWidth="1"/>
    <col min="14653" max="14653" width="9.42578125" style="8" bestFit="1" customWidth="1"/>
    <col min="14654" max="14848" width="8.85546875" style="8"/>
    <col min="14849" max="14849" width="9.140625" style="8" customWidth="1"/>
    <col min="14850" max="14850" width="15.42578125" style="8" customWidth="1"/>
    <col min="14851" max="14851" width="15.7109375" style="8" customWidth="1"/>
    <col min="14852" max="14852" width="12.140625" style="8" customWidth="1"/>
    <col min="14853" max="14853" width="26.140625" style="8" customWidth="1"/>
    <col min="14854" max="14854" width="12.7109375" style="8" bestFit="1" customWidth="1"/>
    <col min="14855" max="14863" width="8.85546875" style="8"/>
    <col min="14864" max="14864" width="15.140625" style="8" customWidth="1"/>
    <col min="14865" max="14902" width="8.85546875" style="8"/>
    <col min="14903" max="14906" width="9.85546875" style="8" bestFit="1" customWidth="1"/>
    <col min="14907" max="14907" width="9.42578125" style="8" bestFit="1" customWidth="1"/>
    <col min="14908" max="14908" width="9.85546875" style="8" bestFit="1" customWidth="1"/>
    <col min="14909" max="14909" width="9.42578125" style="8" bestFit="1" customWidth="1"/>
    <col min="14910" max="15104" width="8.85546875" style="8"/>
    <col min="15105" max="15105" width="9.140625" style="8" customWidth="1"/>
    <col min="15106" max="15106" width="15.42578125" style="8" customWidth="1"/>
    <col min="15107" max="15107" width="15.7109375" style="8" customWidth="1"/>
    <col min="15108" max="15108" width="12.140625" style="8" customWidth="1"/>
    <col min="15109" max="15109" width="26.140625" style="8" customWidth="1"/>
    <col min="15110" max="15110" width="12.7109375" style="8" bestFit="1" customWidth="1"/>
    <col min="15111" max="15119" width="8.85546875" style="8"/>
    <col min="15120" max="15120" width="15.140625" style="8" customWidth="1"/>
    <col min="15121" max="15158" width="8.85546875" style="8"/>
    <col min="15159" max="15162" width="9.85546875" style="8" bestFit="1" customWidth="1"/>
    <col min="15163" max="15163" width="9.42578125" style="8" bestFit="1" customWidth="1"/>
    <col min="15164" max="15164" width="9.85546875" style="8" bestFit="1" customWidth="1"/>
    <col min="15165" max="15165" width="9.42578125" style="8" bestFit="1" customWidth="1"/>
    <col min="15166" max="15360" width="8.85546875" style="8"/>
    <col min="15361" max="15361" width="9.140625" style="8" customWidth="1"/>
    <col min="15362" max="15362" width="15.42578125" style="8" customWidth="1"/>
    <col min="15363" max="15363" width="15.7109375" style="8" customWidth="1"/>
    <col min="15364" max="15364" width="12.140625" style="8" customWidth="1"/>
    <col min="15365" max="15365" width="26.140625" style="8" customWidth="1"/>
    <col min="15366" max="15366" width="12.7109375" style="8" bestFit="1" customWidth="1"/>
    <col min="15367" max="15375" width="8.85546875" style="8"/>
    <col min="15376" max="15376" width="15.140625" style="8" customWidth="1"/>
    <col min="15377" max="15414" width="8.85546875" style="8"/>
    <col min="15415" max="15418" width="9.85546875" style="8" bestFit="1" customWidth="1"/>
    <col min="15419" max="15419" width="9.42578125" style="8" bestFit="1" customWidth="1"/>
    <col min="15420" max="15420" width="9.85546875" style="8" bestFit="1" customWidth="1"/>
    <col min="15421" max="15421" width="9.42578125" style="8" bestFit="1" customWidth="1"/>
    <col min="15422" max="15616" width="8.85546875" style="8"/>
    <col min="15617" max="15617" width="9.140625" style="8" customWidth="1"/>
    <col min="15618" max="15618" width="15.42578125" style="8" customWidth="1"/>
    <col min="15619" max="15619" width="15.7109375" style="8" customWidth="1"/>
    <col min="15620" max="15620" width="12.140625" style="8" customWidth="1"/>
    <col min="15621" max="15621" width="26.140625" style="8" customWidth="1"/>
    <col min="15622" max="15622" width="12.7109375" style="8" bestFit="1" customWidth="1"/>
    <col min="15623" max="15631" width="8.85546875" style="8"/>
    <col min="15632" max="15632" width="15.140625" style="8" customWidth="1"/>
    <col min="15633" max="15670" width="8.85546875" style="8"/>
    <col min="15671" max="15674" width="9.85546875" style="8" bestFit="1" customWidth="1"/>
    <col min="15675" max="15675" width="9.42578125" style="8" bestFit="1" customWidth="1"/>
    <col min="15676" max="15676" width="9.85546875" style="8" bestFit="1" customWidth="1"/>
    <col min="15677" max="15677" width="9.42578125" style="8" bestFit="1" customWidth="1"/>
    <col min="15678" max="15872" width="8.85546875" style="8"/>
    <col min="15873" max="15873" width="9.140625" style="8" customWidth="1"/>
    <col min="15874" max="15874" width="15.42578125" style="8" customWidth="1"/>
    <col min="15875" max="15875" width="15.7109375" style="8" customWidth="1"/>
    <col min="15876" max="15876" width="12.140625" style="8" customWidth="1"/>
    <col min="15877" max="15877" width="26.140625" style="8" customWidth="1"/>
    <col min="15878" max="15878" width="12.7109375" style="8" bestFit="1" customWidth="1"/>
    <col min="15879" max="15887" width="8.85546875" style="8"/>
    <col min="15888" max="15888" width="15.140625" style="8" customWidth="1"/>
    <col min="15889" max="15926" width="8.85546875" style="8"/>
    <col min="15927" max="15930" width="9.85546875" style="8" bestFit="1" customWidth="1"/>
    <col min="15931" max="15931" width="9.42578125" style="8" bestFit="1" customWidth="1"/>
    <col min="15932" max="15932" width="9.85546875" style="8" bestFit="1" customWidth="1"/>
    <col min="15933" max="15933" width="9.42578125" style="8" bestFit="1" customWidth="1"/>
    <col min="15934" max="16128" width="8.85546875" style="8"/>
    <col min="16129" max="16129" width="9.140625" style="8" customWidth="1"/>
    <col min="16130" max="16130" width="15.42578125" style="8" customWidth="1"/>
    <col min="16131" max="16131" width="15.7109375" style="8" customWidth="1"/>
    <col min="16132" max="16132" width="12.140625" style="8" customWidth="1"/>
    <col min="16133" max="16133" width="26.140625" style="8" customWidth="1"/>
    <col min="16134" max="16134" width="12.7109375" style="8" bestFit="1" customWidth="1"/>
    <col min="16135" max="16143" width="8.85546875" style="8"/>
    <col min="16144" max="16144" width="15.140625" style="8" customWidth="1"/>
    <col min="16145" max="16182" width="8.85546875" style="8"/>
    <col min="16183" max="16186" width="9.85546875" style="8" bestFit="1" customWidth="1"/>
    <col min="16187" max="16187" width="9.42578125" style="8" bestFit="1" customWidth="1"/>
    <col min="16188" max="16188" width="9.85546875" style="8" bestFit="1" customWidth="1"/>
    <col min="16189" max="16189" width="9.42578125" style="8" bestFit="1" customWidth="1"/>
    <col min="16190" max="16384" width="8.85546875" style="8"/>
  </cols>
  <sheetData>
    <row r="1" spans="2:64" x14ac:dyDescent="0.2">
      <c r="AC1" s="15" t="s">
        <v>148</v>
      </c>
    </row>
    <row r="2" spans="2:64" x14ac:dyDescent="0.2">
      <c r="P2" s="8" t="s">
        <v>173</v>
      </c>
      <c r="R2" s="8" t="s">
        <v>143</v>
      </c>
      <c r="AC2" s="8" t="s">
        <v>142</v>
      </c>
      <c r="AF2" s="8" t="s">
        <v>141</v>
      </c>
    </row>
    <row r="3" spans="2:64" x14ac:dyDescent="0.2">
      <c r="P3" s="8" t="s">
        <v>140</v>
      </c>
    </row>
    <row r="4" spans="2:64" ht="47.25" x14ac:dyDescent="0.25">
      <c r="B4" s="22" t="s">
        <v>139</v>
      </c>
      <c r="C4" s="22"/>
      <c r="D4" s="22"/>
      <c r="E4" s="21" t="s">
        <v>137</v>
      </c>
      <c r="F4" s="21" t="s">
        <v>136</v>
      </c>
      <c r="G4" s="21" t="s">
        <v>135</v>
      </c>
      <c r="H4" s="21" t="s">
        <v>138</v>
      </c>
      <c r="I4" s="21" t="s">
        <v>134</v>
      </c>
      <c r="J4" s="21" t="s">
        <v>145</v>
      </c>
      <c r="K4" s="21" t="s">
        <v>146</v>
      </c>
      <c r="L4" s="21" t="s">
        <v>133</v>
      </c>
      <c r="M4" s="21" t="s">
        <v>147</v>
      </c>
      <c r="N4" s="21" t="s">
        <v>132</v>
      </c>
      <c r="O4" s="25"/>
      <c r="P4" s="24" t="s">
        <v>137</v>
      </c>
      <c r="R4" s="21" t="s">
        <v>136</v>
      </c>
      <c r="S4" s="21" t="s">
        <v>135</v>
      </c>
      <c r="T4" s="21" t="s">
        <v>138</v>
      </c>
      <c r="U4" s="21" t="s">
        <v>134</v>
      </c>
      <c r="V4" s="21" t="s">
        <v>145</v>
      </c>
      <c r="W4" s="21" t="s">
        <v>146</v>
      </c>
      <c r="X4" s="21" t="s">
        <v>133</v>
      </c>
      <c r="Y4" s="21" t="s">
        <v>147</v>
      </c>
      <c r="Z4" s="21" t="s">
        <v>132</v>
      </c>
      <c r="AA4" s="8" t="s">
        <v>131</v>
      </c>
      <c r="AC4" s="23" t="s">
        <v>130</v>
      </c>
      <c r="AD4" s="23" t="s">
        <v>129</v>
      </c>
      <c r="AE4" s="23" t="s">
        <v>128</v>
      </c>
      <c r="AF4" s="23" t="s">
        <v>149</v>
      </c>
      <c r="AG4" s="23" t="s">
        <v>150</v>
      </c>
      <c r="AH4" s="23" t="s">
        <v>127</v>
      </c>
      <c r="AI4" s="23" t="s">
        <v>151</v>
      </c>
      <c r="AJ4" s="23" t="s">
        <v>126</v>
      </c>
      <c r="AK4" s="23" t="s">
        <v>125</v>
      </c>
      <c r="AL4" s="23" t="s">
        <v>124</v>
      </c>
      <c r="AM4" s="23" t="s">
        <v>152</v>
      </c>
      <c r="AN4" s="23" t="s">
        <v>153</v>
      </c>
      <c r="AO4" s="23" t="s">
        <v>123</v>
      </c>
      <c r="AP4" s="23" t="s">
        <v>154</v>
      </c>
      <c r="AQ4" s="23" t="s">
        <v>122</v>
      </c>
      <c r="AR4" s="23" t="s">
        <v>121</v>
      </c>
      <c r="AS4" s="23" t="s">
        <v>155</v>
      </c>
      <c r="AT4" s="23" t="s">
        <v>156</v>
      </c>
      <c r="AU4" s="23" t="s">
        <v>120</v>
      </c>
      <c r="AV4" s="23" t="s">
        <v>157</v>
      </c>
      <c r="AW4" s="23" t="s">
        <v>119</v>
      </c>
      <c r="AX4" s="23" t="s">
        <v>158</v>
      </c>
      <c r="AY4" s="23" t="s">
        <v>159</v>
      </c>
      <c r="AZ4" s="23" t="s">
        <v>118</v>
      </c>
      <c r="BA4" s="23" t="s">
        <v>160</v>
      </c>
      <c r="BB4" s="23" t="s">
        <v>117</v>
      </c>
      <c r="BC4" s="23" t="s">
        <v>161</v>
      </c>
      <c r="BD4" s="23" t="s">
        <v>162</v>
      </c>
      <c r="BE4" s="23" t="s">
        <v>163</v>
      </c>
      <c r="BF4" s="23" t="s">
        <v>164</v>
      </c>
      <c r="BG4" s="23" t="s">
        <v>165</v>
      </c>
      <c r="BH4" s="23" t="s">
        <v>166</v>
      </c>
      <c r="BI4" s="23" t="s">
        <v>167</v>
      </c>
      <c r="BJ4" s="23" t="s">
        <v>168</v>
      </c>
      <c r="BK4" s="23" t="s">
        <v>116</v>
      </c>
      <c r="BL4" s="23" t="s">
        <v>169</v>
      </c>
    </row>
    <row r="5" spans="2:64" ht="31.5" x14ac:dyDescent="0.25">
      <c r="B5" s="22"/>
      <c r="C5" s="22"/>
      <c r="D5" s="22"/>
      <c r="E5" s="21" t="s">
        <v>115</v>
      </c>
      <c r="F5" s="20">
        <v>0.05</v>
      </c>
      <c r="G5" s="20">
        <v>0.2</v>
      </c>
      <c r="H5" s="20">
        <v>0.1</v>
      </c>
      <c r="I5" s="20">
        <v>0.15</v>
      </c>
      <c r="J5" s="20">
        <v>0.05</v>
      </c>
      <c r="K5" s="20">
        <v>0.1</v>
      </c>
      <c r="L5" s="20">
        <v>0.15</v>
      </c>
      <c r="M5" s="20">
        <v>0.15</v>
      </c>
      <c r="N5" s="20">
        <v>0.05</v>
      </c>
      <c r="O5" s="26"/>
      <c r="P5" s="8" t="s">
        <v>114</v>
      </c>
      <c r="Q5" s="19" t="s">
        <v>36</v>
      </c>
      <c r="R5" s="27">
        <f t="shared" ref="R5:Z5" si="0">F5</f>
        <v>0.05</v>
      </c>
      <c r="S5" s="27">
        <f t="shared" si="0"/>
        <v>0.2</v>
      </c>
      <c r="T5" s="27">
        <f t="shared" si="0"/>
        <v>0.1</v>
      </c>
      <c r="U5" s="27">
        <f t="shared" si="0"/>
        <v>0.15</v>
      </c>
      <c r="V5" s="27">
        <f t="shared" si="0"/>
        <v>0.05</v>
      </c>
      <c r="W5" s="27">
        <f t="shared" si="0"/>
        <v>0.1</v>
      </c>
      <c r="X5" s="27">
        <f t="shared" si="0"/>
        <v>0.15</v>
      </c>
      <c r="Y5" s="27">
        <f t="shared" si="0"/>
        <v>0.15</v>
      </c>
      <c r="Z5" s="27">
        <f t="shared" si="0"/>
        <v>0.05</v>
      </c>
      <c r="AA5" s="10">
        <f t="shared" ref="AA5:AA54" si="1">SUM(R5:Z5)</f>
        <v>1</v>
      </c>
      <c r="AC5" s="9">
        <f t="shared" ref="AC5:AJ36" si="2">$R5/($R5+S5)</f>
        <v>0.2</v>
      </c>
      <c r="AD5" s="9">
        <f t="shared" si="2"/>
        <v>0.33333333333333331</v>
      </c>
      <c r="AE5" s="9">
        <f t="shared" si="2"/>
        <v>0.25</v>
      </c>
      <c r="AF5" s="9">
        <f t="shared" si="2"/>
        <v>0.5</v>
      </c>
      <c r="AG5" s="9">
        <f t="shared" si="2"/>
        <v>0.33333333333333331</v>
      </c>
      <c r="AH5" s="9">
        <f t="shared" si="2"/>
        <v>0.25</v>
      </c>
      <c r="AI5" s="9">
        <f t="shared" si="2"/>
        <v>0.25</v>
      </c>
      <c r="AJ5" s="9">
        <f t="shared" si="2"/>
        <v>0.5</v>
      </c>
      <c r="AK5" s="9">
        <f t="shared" ref="AK5:AQ36" si="3">$S5/($S5+T5)</f>
        <v>0.66666666666666663</v>
      </c>
      <c r="AL5" s="9">
        <f t="shared" si="3"/>
        <v>0.57142857142857151</v>
      </c>
      <c r="AM5" s="9">
        <f t="shared" si="3"/>
        <v>0.8</v>
      </c>
      <c r="AN5" s="9">
        <f t="shared" si="3"/>
        <v>0.66666666666666663</v>
      </c>
      <c r="AO5" s="9">
        <f t="shared" si="3"/>
        <v>0.57142857142857151</v>
      </c>
      <c r="AP5" s="9">
        <f t="shared" si="3"/>
        <v>0.57142857142857151</v>
      </c>
      <c r="AQ5" s="9">
        <f t="shared" si="3"/>
        <v>0.8</v>
      </c>
      <c r="AR5" s="9">
        <f t="shared" ref="AR5:AW36" si="4">$T5/($T5+U5)</f>
        <v>0.4</v>
      </c>
      <c r="AS5" s="9">
        <f t="shared" si="4"/>
        <v>0.66666666666666663</v>
      </c>
      <c r="AT5" s="9">
        <f t="shared" si="4"/>
        <v>0.5</v>
      </c>
      <c r="AU5" s="9">
        <f t="shared" si="4"/>
        <v>0.4</v>
      </c>
      <c r="AV5" s="9">
        <f t="shared" si="4"/>
        <v>0.4</v>
      </c>
      <c r="AW5" s="9">
        <f t="shared" si="4"/>
        <v>0.66666666666666663</v>
      </c>
      <c r="AX5" s="9">
        <f t="shared" ref="AX5:AZ54" si="5">$U5/($U5+V5)</f>
        <v>0.74999999999999989</v>
      </c>
      <c r="AY5" s="9">
        <f t="shared" si="5"/>
        <v>0.6</v>
      </c>
      <c r="AZ5" s="9">
        <f>$U5/($U5+X5)</f>
        <v>0.5</v>
      </c>
      <c r="BA5" s="9">
        <f t="shared" ref="BA5:BB54" si="6">$U5/($U5+Y5)</f>
        <v>0.5</v>
      </c>
      <c r="BB5" s="9">
        <f t="shared" si="6"/>
        <v>0.74999999999999989</v>
      </c>
      <c r="BC5" s="9">
        <f t="shared" ref="BC5:BE54" si="7">$V5/($V5+W5)</f>
        <v>0.33333333333333331</v>
      </c>
      <c r="BD5" s="9">
        <f t="shared" si="7"/>
        <v>0.25</v>
      </c>
      <c r="BE5" s="9">
        <f>$V5/($V5+Y5)</f>
        <v>0.25</v>
      </c>
      <c r="BF5" s="9">
        <f t="shared" ref="BF5:BF54" si="8">$V5/($V5+Z5)</f>
        <v>0.5</v>
      </c>
      <c r="BG5" s="9">
        <f t="shared" ref="BG5:BH54" si="9">$W5/($W5+X5)</f>
        <v>0.4</v>
      </c>
      <c r="BH5" s="9">
        <f>$W5/($W5+Y5)</f>
        <v>0.4</v>
      </c>
      <c r="BI5" s="9">
        <f t="shared" ref="BI5:BI54" si="10">$W5/($W5+Z5)</f>
        <v>0.66666666666666663</v>
      </c>
      <c r="BJ5" s="9">
        <f t="shared" ref="BJ5:BK36" si="11">$X5/($X5+Y5)</f>
        <v>0.5</v>
      </c>
      <c r="BK5" s="9">
        <f t="shared" si="11"/>
        <v>0.74999999999999989</v>
      </c>
      <c r="BL5" s="9">
        <f>$Y5/($Y5+Z5)</f>
        <v>0.74999999999999989</v>
      </c>
    </row>
    <row r="6" spans="2:64" ht="15.75" x14ac:dyDescent="0.25">
      <c r="B6" s="14" t="s">
        <v>82</v>
      </c>
      <c r="C6" s="14" t="s">
        <v>111</v>
      </c>
      <c r="D6" s="14" t="s">
        <v>113</v>
      </c>
      <c r="E6" s="13" t="s">
        <v>112</v>
      </c>
      <c r="F6" s="12">
        <f>'[1]DDX full'!F6/100+0.0001</f>
        <v>0.97009999999999996</v>
      </c>
      <c r="G6" s="12">
        <f>'[1]DDX full'!G6/100+0.0001</f>
        <v>0.97009999999999996</v>
      </c>
      <c r="H6" s="12">
        <f>'[1]DDX full'!H6/100+0.0001</f>
        <v>0.97009999999999996</v>
      </c>
      <c r="I6" s="12">
        <f>'[1]DDX full'!I6/100+0.0001</f>
        <v>0.25009999999999999</v>
      </c>
      <c r="J6" s="12">
        <f>'[1]DDX full'!J6/100+0.0001</f>
        <v>0.50009999999999999</v>
      </c>
      <c r="K6" s="12">
        <f>'[1]DDX full'!K6/100+0.0001</f>
        <v>0.50009999999999999</v>
      </c>
      <c r="L6" s="12">
        <f>'[1]DDX full'!L6/100+0.0001</f>
        <v>0.10010000000000001</v>
      </c>
      <c r="M6" s="12">
        <f>'[1]DDX full'!M6/100+0.0001</f>
        <v>0.10010000000000001</v>
      </c>
      <c r="N6" s="12">
        <f>'[1]DDX full'!N6/100+0.0001</f>
        <v>0.80010000000000003</v>
      </c>
      <c r="O6" s="28"/>
      <c r="P6" s="29">
        <v>1</v>
      </c>
      <c r="R6" s="11">
        <f t="shared" ref="R6:Z21" si="12">IF($P6=1, (R5*F6) / ($R5*$F6+$S5*$G6+$T5*$H6+$U5*$I6+$V5*$J6+$W5*$K6 +$X5*$L6+$Y5*$M6 +$Z5*$N6), IF($P6=0, (R5*(1-F6)) / ($R5*(1-$F6) + $S5*(1-$G6) + $T5*(1-$H6) + $U5*(1-$I6) + $V5*(1-$J6)+ $W5*(1-$K6)+ $X5*(1-$L6)+ $Y5*(1-$M6) + $Z5*(1-$N6)), R5))</f>
        <v>9.2903658303007078E-2</v>
      </c>
      <c r="S6" s="11">
        <f t="shared" si="12"/>
        <v>0.37161463321202831</v>
      </c>
      <c r="T6" s="11">
        <f t="shared" si="12"/>
        <v>0.18580731660601416</v>
      </c>
      <c r="U6" s="11">
        <f t="shared" si="12"/>
        <v>7.1854050948094231E-2</v>
      </c>
      <c r="V6" s="11">
        <f t="shared" si="12"/>
        <v>4.7893123922620184E-2</v>
      </c>
      <c r="W6" s="11">
        <f t="shared" si="12"/>
        <v>9.5786247845240369E-2</v>
      </c>
      <c r="X6" s="11">
        <f t="shared" si="12"/>
        <v>2.8758858456234437E-2</v>
      </c>
      <c r="Y6" s="11">
        <f t="shared" si="12"/>
        <v>2.8758858456234437E-2</v>
      </c>
      <c r="Z6" s="11">
        <f t="shared" si="12"/>
        <v>7.6623252250526727E-2</v>
      </c>
      <c r="AA6" s="10">
        <f t="shared" si="1"/>
        <v>0.99999999999999989</v>
      </c>
      <c r="AC6" s="9">
        <f t="shared" si="2"/>
        <v>0.2</v>
      </c>
      <c r="AD6" s="9">
        <f t="shared" si="2"/>
        <v>0.33333333333333331</v>
      </c>
      <c r="AE6" s="9">
        <f t="shared" si="2"/>
        <v>0.56388049290862585</v>
      </c>
      <c r="AF6" s="9">
        <f t="shared" si="2"/>
        <v>0.65984219834036195</v>
      </c>
      <c r="AG6" s="9">
        <f t="shared" si="2"/>
        <v>0.49236156930416691</v>
      </c>
      <c r="AH6" s="9">
        <f t="shared" si="2"/>
        <v>0.76361775818639799</v>
      </c>
      <c r="AI6" s="9">
        <f t="shared" si="2"/>
        <v>0.76361775818639799</v>
      </c>
      <c r="AJ6" s="9">
        <f t="shared" si="2"/>
        <v>0.54801717320076826</v>
      </c>
      <c r="AK6" s="9">
        <f t="shared" si="3"/>
        <v>0.66666666666666663</v>
      </c>
      <c r="AL6" s="9">
        <f t="shared" si="3"/>
        <v>0.83797266072084131</v>
      </c>
      <c r="AM6" s="9">
        <f t="shared" si="3"/>
        <v>0.88583495034813375</v>
      </c>
      <c r="AN6" s="9">
        <f t="shared" si="3"/>
        <v>0.79506618038765731</v>
      </c>
      <c r="AO6" s="9">
        <f t="shared" si="3"/>
        <v>0.92816992369698859</v>
      </c>
      <c r="AP6" s="9">
        <f t="shared" si="3"/>
        <v>0.92816992369698859</v>
      </c>
      <c r="AQ6" s="9">
        <f t="shared" si="3"/>
        <v>0.82905672470889857</v>
      </c>
      <c r="AR6" s="9">
        <f t="shared" si="4"/>
        <v>0.72112990150529632</v>
      </c>
      <c r="AS6" s="9">
        <f t="shared" si="4"/>
        <v>0.79506618038765731</v>
      </c>
      <c r="AT6" s="9">
        <f t="shared" si="4"/>
        <v>0.65984219834036195</v>
      </c>
      <c r="AU6" s="9">
        <f t="shared" si="4"/>
        <v>0.86596741798705645</v>
      </c>
      <c r="AV6" s="9">
        <f t="shared" si="4"/>
        <v>0.86596741798705645</v>
      </c>
      <c r="AW6" s="9">
        <f t="shared" si="4"/>
        <v>0.70802466883187976</v>
      </c>
      <c r="AX6" s="9">
        <f t="shared" si="5"/>
        <v>0.6000479846449136</v>
      </c>
      <c r="AY6" s="9">
        <f t="shared" si="5"/>
        <v>0.42862039417309344</v>
      </c>
      <c r="AZ6" s="9">
        <f t="shared" si="5"/>
        <v>0.71416333523700737</v>
      </c>
      <c r="BA6" s="9">
        <f t="shared" si="6"/>
        <v>0.71416333523700737</v>
      </c>
      <c r="BB6" s="9">
        <f t="shared" si="6"/>
        <v>0.48393962848297212</v>
      </c>
      <c r="BC6" s="9">
        <f t="shared" si="7"/>
        <v>0.33333333333333331</v>
      </c>
      <c r="BD6" s="9">
        <f t="shared" si="7"/>
        <v>0.62481259370314846</v>
      </c>
      <c r="BE6" s="9">
        <f t="shared" si="7"/>
        <v>0.62481259370314846</v>
      </c>
      <c r="BF6" s="9">
        <f t="shared" si="8"/>
        <v>0.38463313336409777</v>
      </c>
      <c r="BG6" s="9">
        <f t="shared" si="9"/>
        <v>0.76908881199538637</v>
      </c>
      <c r="BH6" s="9">
        <f t="shared" si="9"/>
        <v>0.76908881199538637</v>
      </c>
      <c r="BI6" s="9">
        <f t="shared" si="10"/>
        <v>0.55557407098816858</v>
      </c>
      <c r="BJ6" s="9">
        <f t="shared" si="11"/>
        <v>0.5</v>
      </c>
      <c r="BK6" s="9">
        <f t="shared" si="11"/>
        <v>0.27290076335877861</v>
      </c>
      <c r="BL6" s="9">
        <f t="shared" ref="BL6:BL54" si="13">$Y6/($Y6+Z6)</f>
        <v>0.27290076335877861</v>
      </c>
    </row>
    <row r="7" spans="2:64" ht="15.75" x14ac:dyDescent="0.25">
      <c r="B7" s="14" t="s">
        <v>82</v>
      </c>
      <c r="C7" s="14" t="s">
        <v>111</v>
      </c>
      <c r="D7" s="14" t="s">
        <v>110</v>
      </c>
      <c r="E7" s="13" t="s">
        <v>109</v>
      </c>
      <c r="F7" s="12">
        <f>'[1]DDX full'!F7/100+0.0001</f>
        <v>0.50009999999999999</v>
      </c>
      <c r="G7" s="12">
        <f>'[1]DDX full'!G7/100+0.0001</f>
        <v>0.50009999999999999</v>
      </c>
      <c r="H7" s="12">
        <f>'[1]DDX full'!H7/100+0.0001</f>
        <v>0.75009999999999999</v>
      </c>
      <c r="I7" s="12">
        <f>'[1]DDX full'!I7/100+0.0001</f>
        <v>0.50009999999999999</v>
      </c>
      <c r="J7" s="12">
        <f>'[1]DDX full'!J7/100+0.0001</f>
        <v>0.50009999999999999</v>
      </c>
      <c r="K7" s="12">
        <f>'[1]DDX full'!K7/100+0.0001</f>
        <v>0.50009999999999999</v>
      </c>
      <c r="L7" s="12">
        <f>'[1]DDX full'!L7/100+0.0001</f>
        <v>0.60009999999999997</v>
      </c>
      <c r="M7" s="12">
        <f>'[1]DDX full'!M7/100+0.0001</f>
        <v>0.80010000000000003</v>
      </c>
      <c r="N7" s="12">
        <f>'[1]DDX full'!N7/100+0.0001</f>
        <v>0.50009999999999999</v>
      </c>
      <c r="O7" s="28"/>
      <c r="P7" s="29" t="s">
        <v>186</v>
      </c>
      <c r="R7" s="11">
        <f t="shared" si="12"/>
        <v>9.2903658303007078E-2</v>
      </c>
      <c r="S7" s="11">
        <f t="shared" si="12"/>
        <v>0.37161463321202831</v>
      </c>
      <c r="T7" s="11">
        <f t="shared" si="12"/>
        <v>0.18580731660601416</v>
      </c>
      <c r="U7" s="11">
        <f t="shared" si="12"/>
        <v>7.1854050948094231E-2</v>
      </c>
      <c r="V7" s="11">
        <f t="shared" si="12"/>
        <v>4.7893123922620184E-2</v>
      </c>
      <c r="W7" s="11">
        <f t="shared" si="12"/>
        <v>9.5786247845240369E-2</v>
      </c>
      <c r="X7" s="11">
        <f t="shared" si="12"/>
        <v>2.8758858456234437E-2</v>
      </c>
      <c r="Y7" s="11">
        <f t="shared" si="12"/>
        <v>2.8758858456234437E-2</v>
      </c>
      <c r="Z7" s="11">
        <f t="shared" si="12"/>
        <v>7.6623252250526727E-2</v>
      </c>
      <c r="AA7" s="10">
        <f t="shared" si="1"/>
        <v>0.99999999999999989</v>
      </c>
      <c r="AC7" s="9">
        <f t="shared" si="2"/>
        <v>0.2</v>
      </c>
      <c r="AD7" s="9">
        <f t="shared" si="2"/>
        <v>0.33333333333333331</v>
      </c>
      <c r="AE7" s="9">
        <f t="shared" si="2"/>
        <v>0.56388049290862585</v>
      </c>
      <c r="AF7" s="9">
        <f t="shared" si="2"/>
        <v>0.65984219834036195</v>
      </c>
      <c r="AG7" s="9">
        <f t="shared" si="2"/>
        <v>0.49236156930416691</v>
      </c>
      <c r="AH7" s="9">
        <f t="shared" si="2"/>
        <v>0.76361775818639799</v>
      </c>
      <c r="AI7" s="9">
        <f t="shared" si="2"/>
        <v>0.76361775818639799</v>
      </c>
      <c r="AJ7" s="9">
        <f t="shared" si="2"/>
        <v>0.54801717320076826</v>
      </c>
      <c r="AK7" s="9">
        <f t="shared" si="3"/>
        <v>0.66666666666666663</v>
      </c>
      <c r="AL7" s="9">
        <f t="shared" si="3"/>
        <v>0.83797266072084131</v>
      </c>
      <c r="AM7" s="9">
        <f t="shared" si="3"/>
        <v>0.88583495034813375</v>
      </c>
      <c r="AN7" s="9">
        <f t="shared" si="3"/>
        <v>0.79506618038765731</v>
      </c>
      <c r="AO7" s="9">
        <f t="shared" si="3"/>
        <v>0.92816992369698859</v>
      </c>
      <c r="AP7" s="9">
        <f t="shared" si="3"/>
        <v>0.92816992369698859</v>
      </c>
      <c r="AQ7" s="9">
        <f t="shared" si="3"/>
        <v>0.82905672470889857</v>
      </c>
      <c r="AR7" s="9">
        <f t="shared" si="4"/>
        <v>0.72112990150529632</v>
      </c>
      <c r="AS7" s="9">
        <f t="shared" si="4"/>
        <v>0.79506618038765731</v>
      </c>
      <c r="AT7" s="9">
        <f t="shared" si="4"/>
        <v>0.65984219834036195</v>
      </c>
      <c r="AU7" s="9">
        <f t="shared" si="4"/>
        <v>0.86596741798705645</v>
      </c>
      <c r="AV7" s="9">
        <f t="shared" si="4"/>
        <v>0.86596741798705645</v>
      </c>
      <c r="AW7" s="9">
        <f t="shared" si="4"/>
        <v>0.70802466883187976</v>
      </c>
      <c r="AX7" s="9">
        <f t="shared" si="5"/>
        <v>0.6000479846449136</v>
      </c>
      <c r="AY7" s="9">
        <f t="shared" si="5"/>
        <v>0.42862039417309344</v>
      </c>
      <c r="AZ7" s="9">
        <f t="shared" si="5"/>
        <v>0.71416333523700737</v>
      </c>
      <c r="BA7" s="9">
        <f t="shared" si="6"/>
        <v>0.71416333523700737</v>
      </c>
      <c r="BB7" s="9">
        <f t="shared" si="6"/>
        <v>0.48393962848297212</v>
      </c>
      <c r="BC7" s="9">
        <f t="shared" si="7"/>
        <v>0.33333333333333331</v>
      </c>
      <c r="BD7" s="9">
        <f t="shared" si="7"/>
        <v>0.62481259370314846</v>
      </c>
      <c r="BE7" s="9">
        <f t="shared" si="7"/>
        <v>0.62481259370314846</v>
      </c>
      <c r="BF7" s="9">
        <f t="shared" si="8"/>
        <v>0.38463313336409777</v>
      </c>
      <c r="BG7" s="9">
        <f t="shared" si="9"/>
        <v>0.76908881199538637</v>
      </c>
      <c r="BH7" s="9">
        <f t="shared" si="9"/>
        <v>0.76908881199538637</v>
      </c>
      <c r="BI7" s="9">
        <f t="shared" si="10"/>
        <v>0.55557407098816858</v>
      </c>
      <c r="BJ7" s="9">
        <f t="shared" si="11"/>
        <v>0.5</v>
      </c>
      <c r="BK7" s="9">
        <f t="shared" si="11"/>
        <v>0.27290076335877861</v>
      </c>
      <c r="BL7" s="9">
        <f t="shared" si="13"/>
        <v>0.27290076335877861</v>
      </c>
    </row>
    <row r="8" spans="2:64" ht="31.5" x14ac:dyDescent="0.25">
      <c r="B8" s="14" t="s">
        <v>82</v>
      </c>
      <c r="C8" s="14" t="s">
        <v>81</v>
      </c>
      <c r="D8" s="14" t="s">
        <v>108</v>
      </c>
      <c r="E8" s="13" t="s">
        <v>107</v>
      </c>
      <c r="F8" s="12">
        <f>'[1]DDX full'!F8/100+0.0001</f>
        <v>0.90010000000000001</v>
      </c>
      <c r="G8" s="12">
        <f>'[1]DDX full'!G8/100+0.0001</f>
        <v>0.80010000000000003</v>
      </c>
      <c r="H8" s="12">
        <f>'[1]DDX full'!H8/100+0.0001</f>
        <v>0.90010000000000001</v>
      </c>
      <c r="I8" s="12">
        <f>'[1]DDX full'!I8/100+0.0001</f>
        <v>0.50009999999999999</v>
      </c>
      <c r="J8" s="12">
        <f>'[1]DDX full'!J8/100+0.0001</f>
        <v>0.40010000000000001</v>
      </c>
      <c r="K8" s="12">
        <f>'[1]DDX full'!K8/100+0.0001</f>
        <v>0.2001</v>
      </c>
      <c r="L8" s="12">
        <f>'[1]DDX full'!L8/100+0.0001</f>
        <v>0.90010000000000001</v>
      </c>
      <c r="M8" s="12">
        <f>'[1]DDX full'!M8/100+0.0001</f>
        <v>0.90010000000000001</v>
      </c>
      <c r="N8" s="12">
        <f>'[1]DDX full'!N8/100+0.0001</f>
        <v>0.80010000000000003</v>
      </c>
      <c r="O8" s="28"/>
      <c r="P8" s="29">
        <v>1</v>
      </c>
      <c r="R8" s="11">
        <f t="shared" si="12"/>
        <v>0.11368905752061829</v>
      </c>
      <c r="S8" s="11">
        <f t="shared" si="12"/>
        <v>0.40423337372401597</v>
      </c>
      <c r="T8" s="11">
        <f t="shared" si="12"/>
        <v>0.22737811504123659</v>
      </c>
      <c r="U8" s="11">
        <f t="shared" si="12"/>
        <v>4.8854345667425504E-2</v>
      </c>
      <c r="V8" s="11">
        <f t="shared" si="12"/>
        <v>2.6051744237687517E-2</v>
      </c>
      <c r="W8" s="11">
        <f t="shared" si="12"/>
        <v>2.6058255545919874E-2</v>
      </c>
      <c r="X8" s="11">
        <f t="shared" si="12"/>
        <v>3.5193097591425297E-2</v>
      </c>
      <c r="Y8" s="11">
        <f t="shared" si="12"/>
        <v>3.5193097591425297E-2</v>
      </c>
      <c r="Z8" s="11">
        <f t="shared" si="12"/>
        <v>8.3348913080245668E-2</v>
      </c>
      <c r="AA8" s="10">
        <f t="shared" si="1"/>
        <v>1</v>
      </c>
      <c r="AC8" s="9">
        <f t="shared" si="2"/>
        <v>0.21950981587611271</v>
      </c>
      <c r="AD8" s="9">
        <f t="shared" si="2"/>
        <v>0.33333333333333337</v>
      </c>
      <c r="AE8" s="9">
        <f t="shared" si="2"/>
        <v>0.69943815184608438</v>
      </c>
      <c r="AF8" s="9">
        <f t="shared" si="2"/>
        <v>0.81357095486866948</v>
      </c>
      <c r="AG8" s="9">
        <f t="shared" si="2"/>
        <v>0.81353304779811608</v>
      </c>
      <c r="AH8" s="9">
        <f t="shared" si="2"/>
        <v>0.76361775818639799</v>
      </c>
      <c r="AI8" s="9">
        <f t="shared" si="2"/>
        <v>0.76361775818639799</v>
      </c>
      <c r="AJ8" s="9">
        <f t="shared" si="2"/>
        <v>0.57699060325238549</v>
      </c>
      <c r="AK8" s="9">
        <f t="shared" si="3"/>
        <v>0.64000319961604613</v>
      </c>
      <c r="AL8" s="9">
        <f t="shared" si="3"/>
        <v>0.89217464173815264</v>
      </c>
      <c r="AM8" s="9">
        <f t="shared" si="3"/>
        <v>0.9394546937595778</v>
      </c>
      <c r="AN8" s="9">
        <f t="shared" si="3"/>
        <v>0.93944047763575544</v>
      </c>
      <c r="AO8" s="9">
        <f t="shared" si="3"/>
        <v>0.91991129372321767</v>
      </c>
      <c r="AP8" s="9">
        <f t="shared" si="3"/>
        <v>0.91991129372321767</v>
      </c>
      <c r="AQ8" s="9">
        <f t="shared" si="3"/>
        <v>0.82905672470889857</v>
      </c>
      <c r="AR8" s="9">
        <f t="shared" si="4"/>
        <v>0.82314046096504423</v>
      </c>
      <c r="AS8" s="9">
        <f t="shared" si="4"/>
        <v>0.89720333542459563</v>
      </c>
      <c r="AT8" s="9">
        <f t="shared" si="4"/>
        <v>0.89718028440216135</v>
      </c>
      <c r="AU8" s="9">
        <f t="shared" si="4"/>
        <v>0.86596741798705645</v>
      </c>
      <c r="AV8" s="9">
        <f t="shared" si="4"/>
        <v>0.86596741798705645</v>
      </c>
      <c r="AW8" s="9">
        <f t="shared" si="4"/>
        <v>0.73176162503746067</v>
      </c>
      <c r="AX8" s="9">
        <f t="shared" si="5"/>
        <v>0.6522079276773296</v>
      </c>
      <c r="AY8" s="9">
        <f t="shared" si="5"/>
        <v>0.65215123859191659</v>
      </c>
      <c r="AZ8" s="9">
        <f t="shared" si="5"/>
        <v>0.58127105088685482</v>
      </c>
      <c r="BA8" s="9">
        <f t="shared" si="6"/>
        <v>0.58127105088685482</v>
      </c>
      <c r="BB8" s="9">
        <f t="shared" si="6"/>
        <v>0.36953964773796549</v>
      </c>
      <c r="BC8" s="9">
        <f t="shared" si="7"/>
        <v>0.49993752342871428</v>
      </c>
      <c r="BD8" s="9">
        <f t="shared" si="7"/>
        <v>0.42537042238394329</v>
      </c>
      <c r="BE8" s="9">
        <f t="shared" si="7"/>
        <v>0.42537042238394329</v>
      </c>
      <c r="BF8" s="9">
        <f t="shared" si="8"/>
        <v>0.23813151471272795</v>
      </c>
      <c r="BG8" s="9">
        <f t="shared" si="9"/>
        <v>0.42543150822299242</v>
      </c>
      <c r="BH8" s="9">
        <f t="shared" si="9"/>
        <v>0.42543150822299242</v>
      </c>
      <c r="BI8" s="9">
        <f t="shared" si="10"/>
        <v>0.23817685690193294</v>
      </c>
      <c r="BJ8" s="9">
        <f t="shared" si="11"/>
        <v>0.5</v>
      </c>
      <c r="BK8" s="9">
        <f t="shared" si="11"/>
        <v>0.29688291426826374</v>
      </c>
      <c r="BL8" s="9">
        <f t="shared" si="13"/>
        <v>0.29688291426826374</v>
      </c>
    </row>
    <row r="9" spans="2:64" ht="31.5" x14ac:dyDescent="0.25">
      <c r="B9" s="14" t="s">
        <v>82</v>
      </c>
      <c r="C9" s="14" t="s">
        <v>81</v>
      </c>
      <c r="D9" s="14" t="s">
        <v>103</v>
      </c>
      <c r="E9" s="13" t="s">
        <v>106</v>
      </c>
      <c r="F9" s="12">
        <f>'[1]DDX full'!F9/100+0.0001</f>
        <v>1E-4</v>
      </c>
      <c r="G9" s="12">
        <f>'[1]DDX full'!G9/100+0.0001</f>
        <v>0.50009999999999999</v>
      </c>
      <c r="H9" s="12">
        <f>'[1]DDX full'!H9/100+0.0001</f>
        <v>1E-4</v>
      </c>
      <c r="I9" s="12">
        <f>'[1]DDX full'!I9/100+0.0001</f>
        <v>1E-4</v>
      </c>
      <c r="J9" s="12">
        <f>'[1]DDX full'!J9/100+0.0001</f>
        <v>1E-4</v>
      </c>
      <c r="K9" s="12">
        <f>'[1]DDX full'!K9/100+0.0001</f>
        <v>1E-4</v>
      </c>
      <c r="L9" s="12">
        <f>'[1]DDX full'!L9/100+0.0001</f>
        <v>5.0100000000000006E-2</v>
      </c>
      <c r="M9" s="12">
        <f>'[1]DDX full'!M9/100+0.0001</f>
        <v>0.90010000000000001</v>
      </c>
      <c r="N9" s="12">
        <f>'[1]DDX full'!N9/100+0.0001</f>
        <v>1E-4</v>
      </c>
      <c r="O9" s="28"/>
      <c r="P9" s="29" t="s">
        <v>186</v>
      </c>
      <c r="R9" s="11">
        <f t="shared" si="12"/>
        <v>0.11368905752061829</v>
      </c>
      <c r="S9" s="11">
        <f t="shared" si="12"/>
        <v>0.40423337372401597</v>
      </c>
      <c r="T9" s="11">
        <f t="shared" si="12"/>
        <v>0.22737811504123659</v>
      </c>
      <c r="U9" s="11">
        <f t="shared" si="12"/>
        <v>4.8854345667425504E-2</v>
      </c>
      <c r="V9" s="11">
        <f t="shared" si="12"/>
        <v>2.6051744237687517E-2</v>
      </c>
      <c r="W9" s="11">
        <f t="shared" si="12"/>
        <v>2.6058255545919874E-2</v>
      </c>
      <c r="X9" s="11">
        <f t="shared" si="12"/>
        <v>3.5193097591425297E-2</v>
      </c>
      <c r="Y9" s="11">
        <f t="shared" si="12"/>
        <v>3.5193097591425297E-2</v>
      </c>
      <c r="Z9" s="11">
        <f t="shared" si="12"/>
        <v>8.3348913080245668E-2</v>
      </c>
      <c r="AA9" s="10">
        <f t="shared" si="1"/>
        <v>1</v>
      </c>
      <c r="AC9" s="9">
        <f t="shared" si="2"/>
        <v>0.21950981587611271</v>
      </c>
      <c r="AD9" s="9">
        <f t="shared" si="2"/>
        <v>0.33333333333333337</v>
      </c>
      <c r="AE9" s="9">
        <f t="shared" si="2"/>
        <v>0.69943815184608438</v>
      </c>
      <c r="AF9" s="9">
        <f t="shared" si="2"/>
        <v>0.81357095486866948</v>
      </c>
      <c r="AG9" s="9">
        <f t="shared" si="2"/>
        <v>0.81353304779811608</v>
      </c>
      <c r="AH9" s="9">
        <f t="shared" si="2"/>
        <v>0.76361775818639799</v>
      </c>
      <c r="AI9" s="9">
        <f t="shared" si="2"/>
        <v>0.76361775818639799</v>
      </c>
      <c r="AJ9" s="9">
        <f t="shared" si="2"/>
        <v>0.57699060325238549</v>
      </c>
      <c r="AK9" s="9">
        <f t="shared" si="3"/>
        <v>0.64000319961604613</v>
      </c>
      <c r="AL9" s="9">
        <f t="shared" si="3"/>
        <v>0.89217464173815264</v>
      </c>
      <c r="AM9" s="9">
        <f t="shared" si="3"/>
        <v>0.9394546937595778</v>
      </c>
      <c r="AN9" s="9">
        <f t="shared" si="3"/>
        <v>0.93944047763575544</v>
      </c>
      <c r="AO9" s="9">
        <f t="shared" si="3"/>
        <v>0.91991129372321767</v>
      </c>
      <c r="AP9" s="9">
        <f t="shared" si="3"/>
        <v>0.91991129372321767</v>
      </c>
      <c r="AQ9" s="9">
        <f t="shared" si="3"/>
        <v>0.82905672470889857</v>
      </c>
      <c r="AR9" s="9">
        <f t="shared" si="4"/>
        <v>0.82314046096504423</v>
      </c>
      <c r="AS9" s="9">
        <f t="shared" si="4"/>
        <v>0.89720333542459563</v>
      </c>
      <c r="AT9" s="9">
        <f t="shared" si="4"/>
        <v>0.89718028440216135</v>
      </c>
      <c r="AU9" s="9">
        <f t="shared" si="4"/>
        <v>0.86596741798705645</v>
      </c>
      <c r="AV9" s="9">
        <f t="shared" si="4"/>
        <v>0.86596741798705645</v>
      </c>
      <c r="AW9" s="9">
        <f t="shared" si="4"/>
        <v>0.73176162503746067</v>
      </c>
      <c r="AX9" s="9">
        <f t="shared" si="5"/>
        <v>0.6522079276773296</v>
      </c>
      <c r="AY9" s="9">
        <f t="shared" si="5"/>
        <v>0.65215123859191659</v>
      </c>
      <c r="AZ9" s="9">
        <f t="shared" si="5"/>
        <v>0.58127105088685482</v>
      </c>
      <c r="BA9" s="9">
        <f t="shared" si="6"/>
        <v>0.58127105088685482</v>
      </c>
      <c r="BB9" s="9">
        <f t="shared" si="6"/>
        <v>0.36953964773796549</v>
      </c>
      <c r="BC9" s="9">
        <f t="shared" si="7"/>
        <v>0.49993752342871428</v>
      </c>
      <c r="BD9" s="9">
        <f t="shared" si="7"/>
        <v>0.42537042238394329</v>
      </c>
      <c r="BE9" s="9">
        <f t="shared" si="7"/>
        <v>0.42537042238394329</v>
      </c>
      <c r="BF9" s="9">
        <f t="shared" si="8"/>
        <v>0.23813151471272795</v>
      </c>
      <c r="BG9" s="9">
        <f t="shared" si="9"/>
        <v>0.42543150822299242</v>
      </c>
      <c r="BH9" s="9">
        <f t="shared" si="9"/>
        <v>0.42543150822299242</v>
      </c>
      <c r="BI9" s="9">
        <f t="shared" si="10"/>
        <v>0.23817685690193294</v>
      </c>
      <c r="BJ9" s="9">
        <f t="shared" si="11"/>
        <v>0.5</v>
      </c>
      <c r="BK9" s="9">
        <f t="shared" si="11"/>
        <v>0.29688291426826374</v>
      </c>
      <c r="BL9" s="9">
        <f t="shared" si="13"/>
        <v>0.29688291426826374</v>
      </c>
    </row>
    <row r="10" spans="2:64" ht="31.5" x14ac:dyDescent="0.25">
      <c r="B10" s="14" t="s">
        <v>82</v>
      </c>
      <c r="C10" s="14" t="s">
        <v>81</v>
      </c>
      <c r="D10" s="14" t="s">
        <v>103</v>
      </c>
      <c r="E10" s="13" t="s">
        <v>105</v>
      </c>
      <c r="F10" s="12">
        <f>'[1]DDX full'!F10/100+0.0001</f>
        <v>1E-4</v>
      </c>
      <c r="G10" s="12">
        <f>'[1]DDX full'!G10/100+0.0001</f>
        <v>0.40010000000000001</v>
      </c>
      <c r="H10" s="12">
        <f>'[1]DDX full'!H10/100+0.0001</f>
        <v>8.0100000000000005E-2</v>
      </c>
      <c r="I10" s="12">
        <f>'[1]DDX full'!I10/100+0.0001</f>
        <v>5.0100000000000006E-2</v>
      </c>
      <c r="J10" s="12">
        <f>'[1]DDX full'!J10/100+0.0001</f>
        <v>0.10010000000000001</v>
      </c>
      <c r="K10" s="12">
        <f>'[1]DDX full'!K10/100+0.0001</f>
        <v>5.0100000000000006E-2</v>
      </c>
      <c r="L10" s="12">
        <f>'[1]DDX full'!L10/100+0.0001</f>
        <v>0.35009999999999997</v>
      </c>
      <c r="M10" s="12">
        <f>'[1]DDX full'!M10/100+0.0001</f>
        <v>3.0099999999999998E-2</v>
      </c>
      <c r="N10" s="12">
        <f>'[1]DDX full'!N10/100+0.0001</f>
        <v>5.0100000000000006E-2</v>
      </c>
      <c r="O10" s="28"/>
      <c r="P10" s="29" t="s">
        <v>186</v>
      </c>
      <c r="R10" s="11">
        <f t="shared" si="12"/>
        <v>0.11368905752061829</v>
      </c>
      <c r="S10" s="11">
        <f t="shared" si="12"/>
        <v>0.40423337372401597</v>
      </c>
      <c r="T10" s="11">
        <f t="shared" si="12"/>
        <v>0.22737811504123659</v>
      </c>
      <c r="U10" s="11">
        <f t="shared" si="12"/>
        <v>4.8854345667425504E-2</v>
      </c>
      <c r="V10" s="11">
        <f t="shared" si="12"/>
        <v>2.6051744237687517E-2</v>
      </c>
      <c r="W10" s="11">
        <f t="shared" si="12"/>
        <v>2.6058255545919874E-2</v>
      </c>
      <c r="X10" s="11">
        <f t="shared" si="12"/>
        <v>3.5193097591425297E-2</v>
      </c>
      <c r="Y10" s="11">
        <f t="shared" si="12"/>
        <v>3.5193097591425297E-2</v>
      </c>
      <c r="Z10" s="11">
        <f t="shared" si="12"/>
        <v>8.3348913080245668E-2</v>
      </c>
      <c r="AA10" s="10">
        <f t="shared" si="1"/>
        <v>1</v>
      </c>
      <c r="AC10" s="9">
        <f t="shared" si="2"/>
        <v>0.21950981587611271</v>
      </c>
      <c r="AD10" s="9">
        <f t="shared" si="2"/>
        <v>0.33333333333333337</v>
      </c>
      <c r="AE10" s="9">
        <f t="shared" si="2"/>
        <v>0.69943815184608438</v>
      </c>
      <c r="AF10" s="9">
        <f t="shared" si="2"/>
        <v>0.81357095486866948</v>
      </c>
      <c r="AG10" s="9">
        <f t="shared" si="2"/>
        <v>0.81353304779811608</v>
      </c>
      <c r="AH10" s="9">
        <f t="shared" si="2"/>
        <v>0.76361775818639799</v>
      </c>
      <c r="AI10" s="9">
        <f t="shared" si="2"/>
        <v>0.76361775818639799</v>
      </c>
      <c r="AJ10" s="9">
        <f t="shared" si="2"/>
        <v>0.57699060325238549</v>
      </c>
      <c r="AK10" s="9">
        <f t="shared" si="3"/>
        <v>0.64000319961604613</v>
      </c>
      <c r="AL10" s="9">
        <f t="shared" si="3"/>
        <v>0.89217464173815264</v>
      </c>
      <c r="AM10" s="9">
        <f t="shared" si="3"/>
        <v>0.9394546937595778</v>
      </c>
      <c r="AN10" s="9">
        <f t="shared" si="3"/>
        <v>0.93944047763575544</v>
      </c>
      <c r="AO10" s="9">
        <f t="shared" si="3"/>
        <v>0.91991129372321767</v>
      </c>
      <c r="AP10" s="9">
        <f t="shared" si="3"/>
        <v>0.91991129372321767</v>
      </c>
      <c r="AQ10" s="9">
        <f t="shared" si="3"/>
        <v>0.82905672470889857</v>
      </c>
      <c r="AR10" s="9">
        <f t="shared" si="4"/>
        <v>0.82314046096504423</v>
      </c>
      <c r="AS10" s="9">
        <f t="shared" si="4"/>
        <v>0.89720333542459563</v>
      </c>
      <c r="AT10" s="9">
        <f t="shared" si="4"/>
        <v>0.89718028440216135</v>
      </c>
      <c r="AU10" s="9">
        <f t="shared" si="4"/>
        <v>0.86596741798705645</v>
      </c>
      <c r="AV10" s="9">
        <f t="shared" si="4"/>
        <v>0.86596741798705645</v>
      </c>
      <c r="AW10" s="9">
        <f t="shared" si="4"/>
        <v>0.73176162503746067</v>
      </c>
      <c r="AX10" s="9">
        <f t="shared" si="5"/>
        <v>0.6522079276773296</v>
      </c>
      <c r="AY10" s="9">
        <f t="shared" si="5"/>
        <v>0.65215123859191659</v>
      </c>
      <c r="AZ10" s="9">
        <f t="shared" si="5"/>
        <v>0.58127105088685482</v>
      </c>
      <c r="BA10" s="9">
        <f t="shared" si="6"/>
        <v>0.58127105088685482</v>
      </c>
      <c r="BB10" s="9">
        <f t="shared" si="6"/>
        <v>0.36953964773796549</v>
      </c>
      <c r="BC10" s="9">
        <f t="shared" si="7"/>
        <v>0.49993752342871428</v>
      </c>
      <c r="BD10" s="9">
        <f t="shared" si="7"/>
        <v>0.42537042238394329</v>
      </c>
      <c r="BE10" s="9">
        <f t="shared" si="7"/>
        <v>0.42537042238394329</v>
      </c>
      <c r="BF10" s="9">
        <f t="shared" si="8"/>
        <v>0.23813151471272795</v>
      </c>
      <c r="BG10" s="9">
        <f t="shared" si="9"/>
        <v>0.42543150822299242</v>
      </c>
      <c r="BH10" s="9">
        <f t="shared" si="9"/>
        <v>0.42543150822299242</v>
      </c>
      <c r="BI10" s="9">
        <f t="shared" si="10"/>
        <v>0.23817685690193294</v>
      </c>
      <c r="BJ10" s="9">
        <f t="shared" si="11"/>
        <v>0.5</v>
      </c>
      <c r="BK10" s="9">
        <f t="shared" si="11"/>
        <v>0.29688291426826374</v>
      </c>
      <c r="BL10" s="9">
        <f t="shared" si="13"/>
        <v>0.29688291426826374</v>
      </c>
    </row>
    <row r="11" spans="2:64" ht="31.5" x14ac:dyDescent="0.25">
      <c r="B11" s="14" t="s">
        <v>82</v>
      </c>
      <c r="C11" s="14" t="s">
        <v>81</v>
      </c>
      <c r="D11" s="14" t="s">
        <v>103</v>
      </c>
      <c r="E11" s="13" t="s">
        <v>104</v>
      </c>
      <c r="F11" s="12">
        <f>'[1]DDX full'!F11/100+0.0001</f>
        <v>0.90010000000000001</v>
      </c>
      <c r="G11" s="12">
        <f>'[1]DDX full'!G11/100+0.0001</f>
        <v>5.0100000000000006E-2</v>
      </c>
      <c r="H11" s="12">
        <f>'[1]DDX full'!H11/100+0.0001</f>
        <v>0.90010000000000001</v>
      </c>
      <c r="I11" s="12">
        <f>'[1]DDX full'!I11/100+0.0001</f>
        <v>0.85009999999999997</v>
      </c>
      <c r="J11" s="12">
        <f>'[1]DDX full'!J11/100+0.0001</f>
        <v>0.70009999999999994</v>
      </c>
      <c r="K11" s="12">
        <f>'[1]DDX full'!K11/100+0.0001</f>
        <v>0.70009999999999994</v>
      </c>
      <c r="L11" s="12">
        <f>'[1]DDX full'!L11/100+0.0001</f>
        <v>0.55010000000000003</v>
      </c>
      <c r="M11" s="12">
        <f>'[1]DDX full'!M11/100+0.0001</f>
        <v>3.0099999999999998E-2</v>
      </c>
      <c r="N11" s="12">
        <f>'[1]DDX full'!N11/100+0.0001</f>
        <v>0.85009999999999997</v>
      </c>
      <c r="O11" s="28"/>
      <c r="P11" s="29" t="s">
        <v>186</v>
      </c>
      <c r="R11" s="11">
        <f t="shared" si="12"/>
        <v>0.11368905752061829</v>
      </c>
      <c r="S11" s="11">
        <f t="shared" si="12"/>
        <v>0.40423337372401597</v>
      </c>
      <c r="T11" s="11">
        <f t="shared" si="12"/>
        <v>0.22737811504123659</v>
      </c>
      <c r="U11" s="11">
        <f t="shared" si="12"/>
        <v>4.8854345667425504E-2</v>
      </c>
      <c r="V11" s="11">
        <f t="shared" si="12"/>
        <v>2.6051744237687517E-2</v>
      </c>
      <c r="W11" s="11">
        <f t="shared" si="12"/>
        <v>2.6058255545919874E-2</v>
      </c>
      <c r="X11" s="11">
        <f t="shared" si="12"/>
        <v>3.5193097591425297E-2</v>
      </c>
      <c r="Y11" s="11">
        <f t="shared" si="12"/>
        <v>3.5193097591425297E-2</v>
      </c>
      <c r="Z11" s="11">
        <f t="shared" si="12"/>
        <v>8.3348913080245668E-2</v>
      </c>
      <c r="AA11" s="10">
        <f t="shared" si="1"/>
        <v>1</v>
      </c>
      <c r="AC11" s="9">
        <f t="shared" si="2"/>
        <v>0.21950981587611271</v>
      </c>
      <c r="AD11" s="9">
        <f t="shared" si="2"/>
        <v>0.33333333333333337</v>
      </c>
      <c r="AE11" s="9">
        <f t="shared" si="2"/>
        <v>0.69943815184608438</v>
      </c>
      <c r="AF11" s="9">
        <f t="shared" si="2"/>
        <v>0.81357095486866948</v>
      </c>
      <c r="AG11" s="9">
        <f t="shared" si="2"/>
        <v>0.81353304779811608</v>
      </c>
      <c r="AH11" s="9">
        <f t="shared" si="2"/>
        <v>0.76361775818639799</v>
      </c>
      <c r="AI11" s="9">
        <f t="shared" si="2"/>
        <v>0.76361775818639799</v>
      </c>
      <c r="AJ11" s="9">
        <f t="shared" si="2"/>
        <v>0.57699060325238549</v>
      </c>
      <c r="AK11" s="9">
        <f t="shared" si="3"/>
        <v>0.64000319961604613</v>
      </c>
      <c r="AL11" s="9">
        <f t="shared" si="3"/>
        <v>0.89217464173815264</v>
      </c>
      <c r="AM11" s="9">
        <f t="shared" si="3"/>
        <v>0.9394546937595778</v>
      </c>
      <c r="AN11" s="9">
        <f t="shared" si="3"/>
        <v>0.93944047763575544</v>
      </c>
      <c r="AO11" s="9">
        <f t="shared" si="3"/>
        <v>0.91991129372321767</v>
      </c>
      <c r="AP11" s="9">
        <f t="shared" si="3"/>
        <v>0.91991129372321767</v>
      </c>
      <c r="AQ11" s="9">
        <f t="shared" si="3"/>
        <v>0.82905672470889857</v>
      </c>
      <c r="AR11" s="9">
        <f t="shared" si="4"/>
        <v>0.82314046096504423</v>
      </c>
      <c r="AS11" s="9">
        <f t="shared" si="4"/>
        <v>0.89720333542459563</v>
      </c>
      <c r="AT11" s="9">
        <f t="shared" si="4"/>
        <v>0.89718028440216135</v>
      </c>
      <c r="AU11" s="9">
        <f t="shared" si="4"/>
        <v>0.86596741798705645</v>
      </c>
      <c r="AV11" s="9">
        <f t="shared" si="4"/>
        <v>0.86596741798705645</v>
      </c>
      <c r="AW11" s="9">
        <f t="shared" si="4"/>
        <v>0.73176162503746067</v>
      </c>
      <c r="AX11" s="9">
        <f t="shared" si="5"/>
        <v>0.6522079276773296</v>
      </c>
      <c r="AY11" s="9">
        <f t="shared" si="5"/>
        <v>0.65215123859191659</v>
      </c>
      <c r="AZ11" s="9">
        <f t="shared" si="5"/>
        <v>0.58127105088685482</v>
      </c>
      <c r="BA11" s="9">
        <f t="shared" si="6"/>
        <v>0.58127105088685482</v>
      </c>
      <c r="BB11" s="9">
        <f t="shared" si="6"/>
        <v>0.36953964773796549</v>
      </c>
      <c r="BC11" s="9">
        <f t="shared" si="7"/>
        <v>0.49993752342871428</v>
      </c>
      <c r="BD11" s="9">
        <f t="shared" si="7"/>
        <v>0.42537042238394329</v>
      </c>
      <c r="BE11" s="9">
        <f t="shared" si="7"/>
        <v>0.42537042238394329</v>
      </c>
      <c r="BF11" s="9">
        <f t="shared" si="8"/>
        <v>0.23813151471272795</v>
      </c>
      <c r="BG11" s="9">
        <f t="shared" si="9"/>
        <v>0.42543150822299242</v>
      </c>
      <c r="BH11" s="9">
        <f t="shared" si="9"/>
        <v>0.42543150822299242</v>
      </c>
      <c r="BI11" s="9">
        <f t="shared" si="10"/>
        <v>0.23817685690193294</v>
      </c>
      <c r="BJ11" s="9">
        <f t="shared" si="11"/>
        <v>0.5</v>
      </c>
      <c r="BK11" s="9">
        <f t="shared" si="11"/>
        <v>0.29688291426826374</v>
      </c>
      <c r="BL11" s="9">
        <f t="shared" si="13"/>
        <v>0.29688291426826374</v>
      </c>
    </row>
    <row r="12" spans="2:64" ht="31.5" x14ac:dyDescent="0.25">
      <c r="B12" s="14" t="s">
        <v>82</v>
      </c>
      <c r="C12" s="14" t="s">
        <v>81</v>
      </c>
      <c r="D12" s="14" t="s">
        <v>103</v>
      </c>
      <c r="E12" s="13" t="s">
        <v>102</v>
      </c>
      <c r="F12" s="12">
        <f>'[1]DDX full'!F12/100+0.0001</f>
        <v>0.10010000000000001</v>
      </c>
      <c r="G12" s="12">
        <f>'[1]DDX full'!G12/100+0.0001</f>
        <v>5.0100000000000006E-2</v>
      </c>
      <c r="H12" s="12">
        <f>'[1]DDX full'!H12/100+0.0001</f>
        <v>0.10010000000000001</v>
      </c>
      <c r="I12" s="12">
        <f>'[1]DDX full'!I12/100+0.0001</f>
        <v>5.0100000000000006E-2</v>
      </c>
      <c r="J12" s="12">
        <f>'[1]DDX full'!J12/100+0.0001</f>
        <v>0.2001</v>
      </c>
      <c r="K12" s="12">
        <f>'[1]DDX full'!K12/100+0.0001</f>
        <v>0.25009999999999999</v>
      </c>
      <c r="L12" s="12">
        <f>'[1]DDX full'!L12/100+0.0001</f>
        <v>5.0100000000000006E-2</v>
      </c>
      <c r="M12" s="12">
        <f>'[1]DDX full'!M12/100+0.0001</f>
        <v>5.0100000000000006E-2</v>
      </c>
      <c r="N12" s="12">
        <f>'[1]DDX full'!N12/100+0.0001</f>
        <v>0.10010000000000001</v>
      </c>
      <c r="O12" s="28"/>
      <c r="P12" s="29" t="s">
        <v>186</v>
      </c>
      <c r="R12" s="11">
        <f t="shared" si="12"/>
        <v>0.11368905752061829</v>
      </c>
      <c r="S12" s="11">
        <f t="shared" si="12"/>
        <v>0.40423337372401597</v>
      </c>
      <c r="T12" s="11">
        <f t="shared" si="12"/>
        <v>0.22737811504123659</v>
      </c>
      <c r="U12" s="11">
        <f t="shared" si="12"/>
        <v>4.8854345667425504E-2</v>
      </c>
      <c r="V12" s="11">
        <f t="shared" si="12"/>
        <v>2.6051744237687517E-2</v>
      </c>
      <c r="W12" s="11">
        <f t="shared" si="12"/>
        <v>2.6058255545919874E-2</v>
      </c>
      <c r="X12" s="11">
        <f t="shared" si="12"/>
        <v>3.5193097591425297E-2</v>
      </c>
      <c r="Y12" s="11">
        <f t="shared" si="12"/>
        <v>3.5193097591425297E-2</v>
      </c>
      <c r="Z12" s="11">
        <f t="shared" si="12"/>
        <v>8.3348913080245668E-2</v>
      </c>
      <c r="AA12" s="10">
        <f t="shared" si="1"/>
        <v>1</v>
      </c>
      <c r="AC12" s="9">
        <f t="shared" si="2"/>
        <v>0.21950981587611271</v>
      </c>
      <c r="AD12" s="9">
        <f t="shared" si="2"/>
        <v>0.33333333333333337</v>
      </c>
      <c r="AE12" s="9">
        <f t="shared" si="2"/>
        <v>0.69943815184608438</v>
      </c>
      <c r="AF12" s="9">
        <f t="shared" si="2"/>
        <v>0.81357095486866948</v>
      </c>
      <c r="AG12" s="9">
        <f t="shared" si="2"/>
        <v>0.81353304779811608</v>
      </c>
      <c r="AH12" s="9">
        <f t="shared" si="2"/>
        <v>0.76361775818639799</v>
      </c>
      <c r="AI12" s="9">
        <f t="shared" si="2"/>
        <v>0.76361775818639799</v>
      </c>
      <c r="AJ12" s="9">
        <f t="shared" si="2"/>
        <v>0.57699060325238549</v>
      </c>
      <c r="AK12" s="9">
        <f t="shared" si="3"/>
        <v>0.64000319961604613</v>
      </c>
      <c r="AL12" s="9">
        <f t="shared" si="3"/>
        <v>0.89217464173815264</v>
      </c>
      <c r="AM12" s="9">
        <f t="shared" si="3"/>
        <v>0.9394546937595778</v>
      </c>
      <c r="AN12" s="9">
        <f t="shared" si="3"/>
        <v>0.93944047763575544</v>
      </c>
      <c r="AO12" s="9">
        <f t="shared" si="3"/>
        <v>0.91991129372321767</v>
      </c>
      <c r="AP12" s="9">
        <f t="shared" si="3"/>
        <v>0.91991129372321767</v>
      </c>
      <c r="AQ12" s="9">
        <f t="shared" si="3"/>
        <v>0.82905672470889857</v>
      </c>
      <c r="AR12" s="9">
        <f t="shared" si="4"/>
        <v>0.82314046096504423</v>
      </c>
      <c r="AS12" s="9">
        <f t="shared" si="4"/>
        <v>0.89720333542459563</v>
      </c>
      <c r="AT12" s="9">
        <f t="shared" si="4"/>
        <v>0.89718028440216135</v>
      </c>
      <c r="AU12" s="9">
        <f t="shared" si="4"/>
        <v>0.86596741798705645</v>
      </c>
      <c r="AV12" s="9">
        <f t="shared" si="4"/>
        <v>0.86596741798705645</v>
      </c>
      <c r="AW12" s="9">
        <f t="shared" si="4"/>
        <v>0.73176162503746067</v>
      </c>
      <c r="AX12" s="9">
        <f t="shared" si="5"/>
        <v>0.6522079276773296</v>
      </c>
      <c r="AY12" s="9">
        <f t="shared" si="5"/>
        <v>0.65215123859191659</v>
      </c>
      <c r="AZ12" s="9">
        <f t="shared" si="5"/>
        <v>0.58127105088685482</v>
      </c>
      <c r="BA12" s="9">
        <f t="shared" si="6"/>
        <v>0.58127105088685482</v>
      </c>
      <c r="BB12" s="9">
        <f t="shared" si="6"/>
        <v>0.36953964773796549</v>
      </c>
      <c r="BC12" s="9">
        <f t="shared" si="7"/>
        <v>0.49993752342871428</v>
      </c>
      <c r="BD12" s="9">
        <f t="shared" si="7"/>
        <v>0.42537042238394329</v>
      </c>
      <c r="BE12" s="9">
        <f t="shared" si="7"/>
        <v>0.42537042238394329</v>
      </c>
      <c r="BF12" s="9">
        <f t="shared" si="8"/>
        <v>0.23813151471272795</v>
      </c>
      <c r="BG12" s="9">
        <f t="shared" si="9"/>
        <v>0.42543150822299242</v>
      </c>
      <c r="BH12" s="9">
        <f t="shared" si="9"/>
        <v>0.42543150822299242</v>
      </c>
      <c r="BI12" s="9">
        <f t="shared" si="10"/>
        <v>0.23817685690193294</v>
      </c>
      <c r="BJ12" s="9">
        <f t="shared" si="11"/>
        <v>0.5</v>
      </c>
      <c r="BK12" s="9">
        <f t="shared" si="11"/>
        <v>0.29688291426826374</v>
      </c>
      <c r="BL12" s="9">
        <f t="shared" si="13"/>
        <v>0.29688291426826374</v>
      </c>
    </row>
    <row r="13" spans="2:64" ht="31.5" x14ac:dyDescent="0.25">
      <c r="B13" s="14" t="s">
        <v>82</v>
      </c>
      <c r="C13" s="14" t="s">
        <v>81</v>
      </c>
      <c r="D13" s="14" t="s">
        <v>99</v>
      </c>
      <c r="E13" s="13" t="s">
        <v>101</v>
      </c>
      <c r="F13" s="12">
        <f>'[1]DDX full'!F13/100+0.0001</f>
        <v>1E-4</v>
      </c>
      <c r="G13" s="12">
        <f>'[1]DDX full'!G13/100+0.0001</f>
        <v>5.0100000000000006E-2</v>
      </c>
      <c r="H13" s="12">
        <f>'[1]DDX full'!H13/100+0.0001</f>
        <v>0.60009999999999997</v>
      </c>
      <c r="I13" s="12">
        <f>'[1]DDX full'!I13/100+0.0001</f>
        <v>0.50009999999999999</v>
      </c>
      <c r="J13" s="12">
        <f>'[1]DDX full'!J13/100+0.0001</f>
        <v>5.0100000000000006E-2</v>
      </c>
      <c r="K13" s="12">
        <f>'[1]DDX full'!K13/100+0.0001</f>
        <v>0.90010000000000001</v>
      </c>
      <c r="L13" s="12">
        <f>'[1]DDX full'!L13/100+0.0001</f>
        <v>0.95009999999999994</v>
      </c>
      <c r="M13" s="12">
        <f>'[1]DDX full'!M13/100+0.0001</f>
        <v>0.95009999999999994</v>
      </c>
      <c r="N13" s="12">
        <f>'[1]DDX full'!N13/100+0.0001</f>
        <v>0.50009999999999999</v>
      </c>
      <c r="O13" s="28"/>
      <c r="P13" s="29" t="s">
        <v>186</v>
      </c>
      <c r="R13" s="11">
        <f t="shared" si="12"/>
        <v>0.11368905752061829</v>
      </c>
      <c r="S13" s="11">
        <f t="shared" si="12"/>
        <v>0.40423337372401597</v>
      </c>
      <c r="T13" s="11">
        <f t="shared" si="12"/>
        <v>0.22737811504123659</v>
      </c>
      <c r="U13" s="11">
        <f t="shared" si="12"/>
        <v>4.8854345667425504E-2</v>
      </c>
      <c r="V13" s="11">
        <f t="shared" si="12"/>
        <v>2.6051744237687517E-2</v>
      </c>
      <c r="W13" s="11">
        <f t="shared" si="12"/>
        <v>2.6058255545919874E-2</v>
      </c>
      <c r="X13" s="11">
        <f t="shared" si="12"/>
        <v>3.5193097591425297E-2</v>
      </c>
      <c r="Y13" s="11">
        <f t="shared" si="12"/>
        <v>3.5193097591425297E-2</v>
      </c>
      <c r="Z13" s="11">
        <f t="shared" si="12"/>
        <v>8.3348913080245668E-2</v>
      </c>
      <c r="AA13" s="10">
        <f t="shared" si="1"/>
        <v>1</v>
      </c>
      <c r="AC13" s="9">
        <f t="shared" si="2"/>
        <v>0.21950981587611271</v>
      </c>
      <c r="AD13" s="9">
        <f t="shared" si="2"/>
        <v>0.33333333333333337</v>
      </c>
      <c r="AE13" s="9">
        <f t="shared" si="2"/>
        <v>0.69943815184608438</v>
      </c>
      <c r="AF13" s="9">
        <f t="shared" si="2"/>
        <v>0.81357095486866948</v>
      </c>
      <c r="AG13" s="9">
        <f t="shared" si="2"/>
        <v>0.81353304779811608</v>
      </c>
      <c r="AH13" s="9">
        <f t="shared" si="2"/>
        <v>0.76361775818639799</v>
      </c>
      <c r="AI13" s="9">
        <f t="shared" si="2"/>
        <v>0.76361775818639799</v>
      </c>
      <c r="AJ13" s="9">
        <f t="shared" si="2"/>
        <v>0.57699060325238549</v>
      </c>
      <c r="AK13" s="9">
        <f t="shared" si="3"/>
        <v>0.64000319961604613</v>
      </c>
      <c r="AL13" s="9">
        <f t="shared" si="3"/>
        <v>0.89217464173815264</v>
      </c>
      <c r="AM13" s="9">
        <f t="shared" si="3"/>
        <v>0.9394546937595778</v>
      </c>
      <c r="AN13" s="9">
        <f t="shared" si="3"/>
        <v>0.93944047763575544</v>
      </c>
      <c r="AO13" s="9">
        <f t="shared" si="3"/>
        <v>0.91991129372321767</v>
      </c>
      <c r="AP13" s="9">
        <f t="shared" si="3"/>
        <v>0.91991129372321767</v>
      </c>
      <c r="AQ13" s="9">
        <f t="shared" si="3"/>
        <v>0.82905672470889857</v>
      </c>
      <c r="AR13" s="9">
        <f t="shared" si="4"/>
        <v>0.82314046096504423</v>
      </c>
      <c r="AS13" s="9">
        <f t="shared" si="4"/>
        <v>0.89720333542459563</v>
      </c>
      <c r="AT13" s="9">
        <f t="shared" si="4"/>
        <v>0.89718028440216135</v>
      </c>
      <c r="AU13" s="9">
        <f t="shared" si="4"/>
        <v>0.86596741798705645</v>
      </c>
      <c r="AV13" s="9">
        <f t="shared" si="4"/>
        <v>0.86596741798705645</v>
      </c>
      <c r="AW13" s="9">
        <f t="shared" si="4"/>
        <v>0.73176162503746067</v>
      </c>
      <c r="AX13" s="9">
        <f t="shared" si="5"/>
        <v>0.6522079276773296</v>
      </c>
      <c r="AY13" s="9">
        <f t="shared" si="5"/>
        <v>0.65215123859191659</v>
      </c>
      <c r="AZ13" s="9">
        <f t="shared" si="5"/>
        <v>0.58127105088685482</v>
      </c>
      <c r="BA13" s="9">
        <f t="shared" si="6"/>
        <v>0.58127105088685482</v>
      </c>
      <c r="BB13" s="9">
        <f t="shared" si="6"/>
        <v>0.36953964773796549</v>
      </c>
      <c r="BC13" s="9">
        <f t="shared" si="7"/>
        <v>0.49993752342871428</v>
      </c>
      <c r="BD13" s="9">
        <f t="shared" si="7"/>
        <v>0.42537042238394329</v>
      </c>
      <c r="BE13" s="9">
        <f t="shared" si="7"/>
        <v>0.42537042238394329</v>
      </c>
      <c r="BF13" s="9">
        <f t="shared" si="8"/>
        <v>0.23813151471272795</v>
      </c>
      <c r="BG13" s="9">
        <f t="shared" si="9"/>
        <v>0.42543150822299242</v>
      </c>
      <c r="BH13" s="9">
        <f t="shared" si="9"/>
        <v>0.42543150822299242</v>
      </c>
      <c r="BI13" s="9">
        <f t="shared" si="10"/>
        <v>0.23817685690193294</v>
      </c>
      <c r="BJ13" s="9">
        <f t="shared" si="11"/>
        <v>0.5</v>
      </c>
      <c r="BK13" s="9">
        <f t="shared" si="11"/>
        <v>0.29688291426826374</v>
      </c>
      <c r="BL13" s="9">
        <f t="shared" si="13"/>
        <v>0.29688291426826374</v>
      </c>
    </row>
    <row r="14" spans="2:64" ht="31.5" x14ac:dyDescent="0.25">
      <c r="B14" s="14" t="s">
        <v>82</v>
      </c>
      <c r="C14" s="14" t="s">
        <v>81</v>
      </c>
      <c r="D14" s="14" t="s">
        <v>99</v>
      </c>
      <c r="E14" s="13" t="s">
        <v>100</v>
      </c>
      <c r="F14" s="12">
        <f>'[1]DDX full'!F14/100+0.0001</f>
        <v>0.95009999999999994</v>
      </c>
      <c r="G14" s="12">
        <f>'[1]DDX full'!G14/100+0.0001</f>
        <v>0.95009999999999994</v>
      </c>
      <c r="H14" s="12">
        <f>'[1]DDX full'!H14/100+0.0001</f>
        <v>0.40010000000000001</v>
      </c>
      <c r="I14" s="12">
        <f>'[1]DDX full'!I14/100+0.0001</f>
        <v>0.50009999999999999</v>
      </c>
      <c r="J14" s="12">
        <f>'[1]DDX full'!J14/100+0.0001</f>
        <v>5.0100000000000006E-2</v>
      </c>
      <c r="K14" s="12">
        <f>'[1]DDX full'!K14/100+0.0001</f>
        <v>0.10010000000000001</v>
      </c>
      <c r="L14" s="12">
        <f>'[1]DDX full'!L14/100+0.0001</f>
        <v>5.0100000000000006E-2</v>
      </c>
      <c r="M14" s="12">
        <f>'[1]DDX full'!M14/100+0.0001</f>
        <v>5.0100000000000006E-2</v>
      </c>
      <c r="N14" s="12">
        <f>'[1]DDX full'!N14/100+0.0001</f>
        <v>0.50009999999999999</v>
      </c>
      <c r="O14" s="28"/>
      <c r="P14" s="29" t="s">
        <v>186</v>
      </c>
      <c r="R14" s="11">
        <f t="shared" si="12"/>
        <v>0.11368905752061829</v>
      </c>
      <c r="S14" s="11">
        <f t="shared" si="12"/>
        <v>0.40423337372401597</v>
      </c>
      <c r="T14" s="11">
        <f t="shared" si="12"/>
        <v>0.22737811504123659</v>
      </c>
      <c r="U14" s="11">
        <f t="shared" si="12"/>
        <v>4.8854345667425504E-2</v>
      </c>
      <c r="V14" s="11">
        <f t="shared" si="12"/>
        <v>2.6051744237687517E-2</v>
      </c>
      <c r="W14" s="11">
        <f t="shared" si="12"/>
        <v>2.6058255545919874E-2</v>
      </c>
      <c r="X14" s="11">
        <f t="shared" si="12"/>
        <v>3.5193097591425297E-2</v>
      </c>
      <c r="Y14" s="11">
        <f t="shared" si="12"/>
        <v>3.5193097591425297E-2</v>
      </c>
      <c r="Z14" s="11">
        <f t="shared" si="12"/>
        <v>8.3348913080245668E-2</v>
      </c>
      <c r="AA14" s="10">
        <f t="shared" si="1"/>
        <v>1</v>
      </c>
      <c r="AC14" s="9">
        <f t="shared" si="2"/>
        <v>0.21950981587611271</v>
      </c>
      <c r="AD14" s="9">
        <f t="shared" si="2"/>
        <v>0.33333333333333337</v>
      </c>
      <c r="AE14" s="9">
        <f t="shared" si="2"/>
        <v>0.69943815184608438</v>
      </c>
      <c r="AF14" s="9">
        <f t="shared" si="2"/>
        <v>0.81357095486866948</v>
      </c>
      <c r="AG14" s="9">
        <f t="shared" si="2"/>
        <v>0.81353304779811608</v>
      </c>
      <c r="AH14" s="9">
        <f t="shared" si="2"/>
        <v>0.76361775818639799</v>
      </c>
      <c r="AI14" s="9">
        <f t="shared" si="2"/>
        <v>0.76361775818639799</v>
      </c>
      <c r="AJ14" s="9">
        <f t="shared" si="2"/>
        <v>0.57699060325238549</v>
      </c>
      <c r="AK14" s="9">
        <f t="shared" si="3"/>
        <v>0.64000319961604613</v>
      </c>
      <c r="AL14" s="9">
        <f t="shared" si="3"/>
        <v>0.89217464173815264</v>
      </c>
      <c r="AM14" s="9">
        <f t="shared" si="3"/>
        <v>0.9394546937595778</v>
      </c>
      <c r="AN14" s="9">
        <f t="shared" si="3"/>
        <v>0.93944047763575544</v>
      </c>
      <c r="AO14" s="9">
        <f t="shared" si="3"/>
        <v>0.91991129372321767</v>
      </c>
      <c r="AP14" s="9">
        <f t="shared" si="3"/>
        <v>0.91991129372321767</v>
      </c>
      <c r="AQ14" s="9">
        <f t="shared" si="3"/>
        <v>0.82905672470889857</v>
      </c>
      <c r="AR14" s="9">
        <f t="shared" si="4"/>
        <v>0.82314046096504423</v>
      </c>
      <c r="AS14" s="9">
        <f t="shared" si="4"/>
        <v>0.89720333542459563</v>
      </c>
      <c r="AT14" s="9">
        <f t="shared" si="4"/>
        <v>0.89718028440216135</v>
      </c>
      <c r="AU14" s="9">
        <f t="shared" si="4"/>
        <v>0.86596741798705645</v>
      </c>
      <c r="AV14" s="9">
        <f t="shared" si="4"/>
        <v>0.86596741798705645</v>
      </c>
      <c r="AW14" s="9">
        <f t="shared" si="4"/>
        <v>0.73176162503746067</v>
      </c>
      <c r="AX14" s="9">
        <f t="shared" si="5"/>
        <v>0.6522079276773296</v>
      </c>
      <c r="AY14" s="9">
        <f t="shared" si="5"/>
        <v>0.65215123859191659</v>
      </c>
      <c r="AZ14" s="9">
        <f t="shared" si="5"/>
        <v>0.58127105088685482</v>
      </c>
      <c r="BA14" s="9">
        <f t="shared" si="6"/>
        <v>0.58127105088685482</v>
      </c>
      <c r="BB14" s="9">
        <f t="shared" si="6"/>
        <v>0.36953964773796549</v>
      </c>
      <c r="BC14" s="9">
        <f t="shared" si="7"/>
        <v>0.49993752342871428</v>
      </c>
      <c r="BD14" s="9">
        <f t="shared" si="7"/>
        <v>0.42537042238394329</v>
      </c>
      <c r="BE14" s="9">
        <f t="shared" si="7"/>
        <v>0.42537042238394329</v>
      </c>
      <c r="BF14" s="9">
        <f t="shared" si="8"/>
        <v>0.23813151471272795</v>
      </c>
      <c r="BG14" s="9">
        <f t="shared" si="9"/>
        <v>0.42543150822299242</v>
      </c>
      <c r="BH14" s="9">
        <f t="shared" si="9"/>
        <v>0.42543150822299242</v>
      </c>
      <c r="BI14" s="9">
        <f t="shared" si="10"/>
        <v>0.23817685690193294</v>
      </c>
      <c r="BJ14" s="9">
        <f t="shared" si="11"/>
        <v>0.5</v>
      </c>
      <c r="BK14" s="9">
        <f t="shared" si="11"/>
        <v>0.29688291426826374</v>
      </c>
      <c r="BL14" s="9">
        <f t="shared" si="13"/>
        <v>0.29688291426826374</v>
      </c>
    </row>
    <row r="15" spans="2:64" ht="31.5" x14ac:dyDescent="0.25">
      <c r="B15" s="14" t="s">
        <v>82</v>
      </c>
      <c r="C15" s="14" t="s">
        <v>81</v>
      </c>
      <c r="D15" s="14" t="s">
        <v>99</v>
      </c>
      <c r="E15" s="13" t="s">
        <v>98</v>
      </c>
      <c r="F15" s="12">
        <f>'[1]DDX full'!F15/100+0.0001</f>
        <v>5.0100000000000006E-2</v>
      </c>
      <c r="G15" s="12">
        <f>'[1]DDX full'!G15/100+0.0001</f>
        <v>1E-4</v>
      </c>
      <c r="H15" s="12">
        <f>'[1]DDX full'!H15/100+0.0001</f>
        <v>1E-4</v>
      </c>
      <c r="I15" s="12">
        <f>'[1]DDX full'!I15/100+0.0001</f>
        <v>1E-4</v>
      </c>
      <c r="J15" s="12">
        <f>'[1]DDX full'!J15/100+0.0001</f>
        <v>0.90010000000000001</v>
      </c>
      <c r="K15" s="12">
        <f>'[1]DDX full'!K15/100+0.0001</f>
        <v>1E-4</v>
      </c>
      <c r="L15" s="12">
        <f>'[1]DDX full'!L15/100+0.0001</f>
        <v>1E-4</v>
      </c>
      <c r="M15" s="12">
        <f>'[1]DDX full'!M15/100+0.0001</f>
        <v>1E-4</v>
      </c>
      <c r="N15" s="12">
        <f>'[1]DDX full'!N15/100+0.0001</f>
        <v>1E-4</v>
      </c>
      <c r="O15" s="28"/>
      <c r="P15" s="29" t="s">
        <v>186</v>
      </c>
      <c r="R15" s="11">
        <f t="shared" si="12"/>
        <v>0.11368905752061829</v>
      </c>
      <c r="S15" s="11">
        <f t="shared" si="12"/>
        <v>0.40423337372401597</v>
      </c>
      <c r="T15" s="11">
        <f t="shared" si="12"/>
        <v>0.22737811504123659</v>
      </c>
      <c r="U15" s="11">
        <f t="shared" si="12"/>
        <v>4.8854345667425504E-2</v>
      </c>
      <c r="V15" s="11">
        <f t="shared" si="12"/>
        <v>2.6051744237687517E-2</v>
      </c>
      <c r="W15" s="11">
        <f t="shared" si="12"/>
        <v>2.6058255545919874E-2</v>
      </c>
      <c r="X15" s="11">
        <f t="shared" si="12"/>
        <v>3.5193097591425297E-2</v>
      </c>
      <c r="Y15" s="11">
        <f t="shared" si="12"/>
        <v>3.5193097591425297E-2</v>
      </c>
      <c r="Z15" s="11">
        <f t="shared" si="12"/>
        <v>8.3348913080245668E-2</v>
      </c>
      <c r="AA15" s="10">
        <f t="shared" si="1"/>
        <v>1</v>
      </c>
      <c r="AC15" s="9">
        <f t="shared" si="2"/>
        <v>0.21950981587611271</v>
      </c>
      <c r="AD15" s="9">
        <f t="shared" si="2"/>
        <v>0.33333333333333337</v>
      </c>
      <c r="AE15" s="9">
        <f t="shared" si="2"/>
        <v>0.69943815184608438</v>
      </c>
      <c r="AF15" s="9">
        <f t="shared" si="2"/>
        <v>0.81357095486866948</v>
      </c>
      <c r="AG15" s="9">
        <f t="shared" si="2"/>
        <v>0.81353304779811608</v>
      </c>
      <c r="AH15" s="9">
        <f t="shared" si="2"/>
        <v>0.76361775818639799</v>
      </c>
      <c r="AI15" s="9">
        <f t="shared" si="2"/>
        <v>0.76361775818639799</v>
      </c>
      <c r="AJ15" s="9">
        <f t="shared" si="2"/>
        <v>0.57699060325238549</v>
      </c>
      <c r="AK15" s="9">
        <f t="shared" si="3"/>
        <v>0.64000319961604613</v>
      </c>
      <c r="AL15" s="9">
        <f t="shared" si="3"/>
        <v>0.89217464173815264</v>
      </c>
      <c r="AM15" s="9">
        <f t="shared" si="3"/>
        <v>0.9394546937595778</v>
      </c>
      <c r="AN15" s="9">
        <f t="shared" si="3"/>
        <v>0.93944047763575544</v>
      </c>
      <c r="AO15" s="9">
        <f t="shared" si="3"/>
        <v>0.91991129372321767</v>
      </c>
      <c r="AP15" s="9">
        <f t="shared" si="3"/>
        <v>0.91991129372321767</v>
      </c>
      <c r="AQ15" s="9">
        <f t="shared" si="3"/>
        <v>0.82905672470889857</v>
      </c>
      <c r="AR15" s="9">
        <f t="shared" si="4"/>
        <v>0.82314046096504423</v>
      </c>
      <c r="AS15" s="9">
        <f t="shared" si="4"/>
        <v>0.89720333542459563</v>
      </c>
      <c r="AT15" s="9">
        <f t="shared" si="4"/>
        <v>0.89718028440216135</v>
      </c>
      <c r="AU15" s="9">
        <f t="shared" si="4"/>
        <v>0.86596741798705645</v>
      </c>
      <c r="AV15" s="9">
        <f t="shared" si="4"/>
        <v>0.86596741798705645</v>
      </c>
      <c r="AW15" s="9">
        <f t="shared" si="4"/>
        <v>0.73176162503746067</v>
      </c>
      <c r="AX15" s="9">
        <f t="shared" si="5"/>
        <v>0.6522079276773296</v>
      </c>
      <c r="AY15" s="9">
        <f t="shared" si="5"/>
        <v>0.65215123859191659</v>
      </c>
      <c r="AZ15" s="9">
        <f t="shared" si="5"/>
        <v>0.58127105088685482</v>
      </c>
      <c r="BA15" s="9">
        <f t="shared" si="6"/>
        <v>0.58127105088685482</v>
      </c>
      <c r="BB15" s="9">
        <f t="shared" si="6"/>
        <v>0.36953964773796549</v>
      </c>
      <c r="BC15" s="9">
        <f t="shared" si="7"/>
        <v>0.49993752342871428</v>
      </c>
      <c r="BD15" s="9">
        <f t="shared" si="7"/>
        <v>0.42537042238394329</v>
      </c>
      <c r="BE15" s="9">
        <f t="shared" si="7"/>
        <v>0.42537042238394329</v>
      </c>
      <c r="BF15" s="9">
        <f t="shared" si="8"/>
        <v>0.23813151471272795</v>
      </c>
      <c r="BG15" s="9">
        <f t="shared" si="9"/>
        <v>0.42543150822299242</v>
      </c>
      <c r="BH15" s="9">
        <f t="shared" si="9"/>
        <v>0.42543150822299242</v>
      </c>
      <c r="BI15" s="9">
        <f t="shared" si="10"/>
        <v>0.23817685690193294</v>
      </c>
      <c r="BJ15" s="9">
        <f t="shared" si="11"/>
        <v>0.5</v>
      </c>
      <c r="BK15" s="9">
        <f t="shared" si="11"/>
        <v>0.29688291426826374</v>
      </c>
      <c r="BL15" s="9">
        <f t="shared" si="13"/>
        <v>0.29688291426826374</v>
      </c>
    </row>
    <row r="16" spans="2:64" ht="31.5" x14ac:dyDescent="0.25">
      <c r="B16" s="14" t="s">
        <v>82</v>
      </c>
      <c r="C16" s="14" t="s">
        <v>81</v>
      </c>
      <c r="D16" s="14" t="s">
        <v>92</v>
      </c>
      <c r="E16" s="13" t="s">
        <v>97</v>
      </c>
      <c r="F16" s="12">
        <f>'[1]DDX full'!F16/100+0.0001</f>
        <v>0.98009999999999997</v>
      </c>
      <c r="G16" s="12">
        <f>'[1]DDX full'!G16/100+0.0001</f>
        <v>0.98009999999999997</v>
      </c>
      <c r="H16" s="12">
        <f>'[1]DDX full'!H16/100+0.0001</f>
        <v>0.60009999999999997</v>
      </c>
      <c r="I16" s="12">
        <f>'[1]DDX full'!I16/100+0.0001</f>
        <v>0.95009999999999994</v>
      </c>
      <c r="J16" s="12">
        <f>'[1]DDX full'!J16/100+0.0001</f>
        <v>0.85009999999999997</v>
      </c>
      <c r="K16" s="12">
        <f>'[1]DDX full'!K16/100+0.0001</f>
        <v>0.10010000000000001</v>
      </c>
      <c r="L16" s="12">
        <f>'[1]DDX full'!L16/100+0.0001</f>
        <v>5.0100000000000006E-2</v>
      </c>
      <c r="M16" s="12">
        <f>'[1]DDX full'!M16/100+0.0001</f>
        <v>2.01E-2</v>
      </c>
      <c r="N16" s="12">
        <f>'[1]DDX full'!N16/100+0.0001</f>
        <v>0.2001</v>
      </c>
      <c r="O16" s="28"/>
      <c r="P16" s="29" t="s">
        <v>186</v>
      </c>
      <c r="R16" s="11">
        <f t="shared" si="12"/>
        <v>0.11368905752061829</v>
      </c>
      <c r="S16" s="11">
        <f t="shared" si="12"/>
        <v>0.40423337372401597</v>
      </c>
      <c r="T16" s="11">
        <f t="shared" si="12"/>
        <v>0.22737811504123659</v>
      </c>
      <c r="U16" s="11">
        <f t="shared" si="12"/>
        <v>4.8854345667425504E-2</v>
      </c>
      <c r="V16" s="11">
        <f t="shared" si="12"/>
        <v>2.6051744237687517E-2</v>
      </c>
      <c r="W16" s="11">
        <f t="shared" si="12"/>
        <v>2.6058255545919874E-2</v>
      </c>
      <c r="X16" s="11">
        <f t="shared" si="12"/>
        <v>3.5193097591425297E-2</v>
      </c>
      <c r="Y16" s="11">
        <f t="shared" si="12"/>
        <v>3.5193097591425297E-2</v>
      </c>
      <c r="Z16" s="11">
        <f t="shared" si="12"/>
        <v>8.3348913080245668E-2</v>
      </c>
      <c r="AA16" s="10">
        <f t="shared" si="1"/>
        <v>1</v>
      </c>
      <c r="AC16" s="9">
        <f t="shared" si="2"/>
        <v>0.21950981587611271</v>
      </c>
      <c r="AD16" s="9">
        <f t="shared" si="2"/>
        <v>0.33333333333333337</v>
      </c>
      <c r="AE16" s="9">
        <f t="shared" si="2"/>
        <v>0.69943815184608438</v>
      </c>
      <c r="AF16" s="9">
        <f t="shared" si="2"/>
        <v>0.81357095486866948</v>
      </c>
      <c r="AG16" s="9">
        <f t="shared" si="2"/>
        <v>0.81353304779811608</v>
      </c>
      <c r="AH16" s="9">
        <f t="shared" si="2"/>
        <v>0.76361775818639799</v>
      </c>
      <c r="AI16" s="9">
        <f t="shared" si="2"/>
        <v>0.76361775818639799</v>
      </c>
      <c r="AJ16" s="9">
        <f t="shared" si="2"/>
        <v>0.57699060325238549</v>
      </c>
      <c r="AK16" s="9">
        <f t="shared" si="3"/>
        <v>0.64000319961604613</v>
      </c>
      <c r="AL16" s="9">
        <f t="shared" si="3"/>
        <v>0.89217464173815264</v>
      </c>
      <c r="AM16" s="9">
        <f t="shared" si="3"/>
        <v>0.9394546937595778</v>
      </c>
      <c r="AN16" s="9">
        <f t="shared" si="3"/>
        <v>0.93944047763575544</v>
      </c>
      <c r="AO16" s="9">
        <f t="shared" si="3"/>
        <v>0.91991129372321767</v>
      </c>
      <c r="AP16" s="9">
        <f t="shared" si="3"/>
        <v>0.91991129372321767</v>
      </c>
      <c r="AQ16" s="9">
        <f t="shared" si="3"/>
        <v>0.82905672470889857</v>
      </c>
      <c r="AR16" s="9">
        <f t="shared" si="4"/>
        <v>0.82314046096504423</v>
      </c>
      <c r="AS16" s="9">
        <f t="shared" si="4"/>
        <v>0.89720333542459563</v>
      </c>
      <c r="AT16" s="9">
        <f t="shared" si="4"/>
        <v>0.89718028440216135</v>
      </c>
      <c r="AU16" s="9">
        <f t="shared" si="4"/>
        <v>0.86596741798705645</v>
      </c>
      <c r="AV16" s="9">
        <f t="shared" si="4"/>
        <v>0.86596741798705645</v>
      </c>
      <c r="AW16" s="9">
        <f t="shared" si="4"/>
        <v>0.73176162503746067</v>
      </c>
      <c r="AX16" s="9">
        <f t="shared" si="5"/>
        <v>0.6522079276773296</v>
      </c>
      <c r="AY16" s="9">
        <f t="shared" si="5"/>
        <v>0.65215123859191659</v>
      </c>
      <c r="AZ16" s="9">
        <f t="shared" si="5"/>
        <v>0.58127105088685482</v>
      </c>
      <c r="BA16" s="9">
        <f t="shared" si="6"/>
        <v>0.58127105088685482</v>
      </c>
      <c r="BB16" s="9">
        <f t="shared" si="6"/>
        <v>0.36953964773796549</v>
      </c>
      <c r="BC16" s="9">
        <f t="shared" si="7"/>
        <v>0.49993752342871428</v>
      </c>
      <c r="BD16" s="9">
        <f t="shared" si="7"/>
        <v>0.42537042238394329</v>
      </c>
      <c r="BE16" s="9">
        <f t="shared" si="7"/>
        <v>0.42537042238394329</v>
      </c>
      <c r="BF16" s="9">
        <f t="shared" si="8"/>
        <v>0.23813151471272795</v>
      </c>
      <c r="BG16" s="9">
        <f t="shared" si="9"/>
        <v>0.42543150822299242</v>
      </c>
      <c r="BH16" s="9">
        <f t="shared" si="9"/>
        <v>0.42543150822299242</v>
      </c>
      <c r="BI16" s="9">
        <f t="shared" si="10"/>
        <v>0.23817685690193294</v>
      </c>
      <c r="BJ16" s="9">
        <f t="shared" si="11"/>
        <v>0.5</v>
      </c>
      <c r="BK16" s="9">
        <f t="shared" si="11"/>
        <v>0.29688291426826374</v>
      </c>
      <c r="BL16" s="9">
        <f t="shared" si="13"/>
        <v>0.29688291426826374</v>
      </c>
    </row>
    <row r="17" spans="1:66" ht="31.5" x14ac:dyDescent="0.25">
      <c r="B17" s="14" t="s">
        <v>82</v>
      </c>
      <c r="C17" s="14" t="s">
        <v>81</v>
      </c>
      <c r="D17" s="14" t="s">
        <v>92</v>
      </c>
      <c r="E17" s="13" t="s">
        <v>96</v>
      </c>
      <c r="F17" s="12">
        <f>'[1]DDX full'!F17/100+0.0001</f>
        <v>1E-4</v>
      </c>
      <c r="G17" s="12">
        <f>'[1]DDX full'!G17/100+0.0001</f>
        <v>1E-4</v>
      </c>
      <c r="H17" s="12">
        <f>'[1]DDX full'!H17/100+0.0001</f>
        <v>0.40010000000000001</v>
      </c>
      <c r="I17" s="12">
        <f>'[1]DDX full'!I17/100+0.0001</f>
        <v>1E-4</v>
      </c>
      <c r="J17" s="12">
        <f>'[1]DDX full'!J17/100+0.0001</f>
        <v>0.10010000000000001</v>
      </c>
      <c r="K17" s="12">
        <f>'[1]DDX full'!K17/100+0.0001</f>
        <v>0.10010000000000001</v>
      </c>
      <c r="L17" s="12">
        <f>'[1]DDX full'!L17/100+0.0001</f>
        <v>5.0100000000000006E-2</v>
      </c>
      <c r="M17" s="12">
        <f>'[1]DDX full'!M17/100+0.0001</f>
        <v>3.0099999999999998E-2</v>
      </c>
      <c r="N17" s="12">
        <f>'[1]DDX full'!N17/100+0.0001</f>
        <v>0.10010000000000001</v>
      </c>
      <c r="O17" s="28"/>
      <c r="P17" s="29" t="s">
        <v>186</v>
      </c>
      <c r="R17" s="11">
        <f t="shared" si="12"/>
        <v>0.11368905752061829</v>
      </c>
      <c r="S17" s="11">
        <f t="shared" si="12"/>
        <v>0.40423337372401597</v>
      </c>
      <c r="T17" s="11">
        <f t="shared" si="12"/>
        <v>0.22737811504123659</v>
      </c>
      <c r="U17" s="11">
        <f t="shared" si="12"/>
        <v>4.8854345667425504E-2</v>
      </c>
      <c r="V17" s="11">
        <f t="shared" si="12"/>
        <v>2.6051744237687517E-2</v>
      </c>
      <c r="W17" s="11">
        <f t="shared" si="12"/>
        <v>2.6058255545919874E-2</v>
      </c>
      <c r="X17" s="11">
        <f t="shared" si="12"/>
        <v>3.5193097591425297E-2</v>
      </c>
      <c r="Y17" s="11">
        <f t="shared" si="12"/>
        <v>3.5193097591425297E-2</v>
      </c>
      <c r="Z17" s="11">
        <f t="shared" si="12"/>
        <v>8.3348913080245668E-2</v>
      </c>
      <c r="AA17" s="10">
        <f t="shared" si="1"/>
        <v>1</v>
      </c>
      <c r="AC17" s="9">
        <f t="shared" si="2"/>
        <v>0.21950981587611271</v>
      </c>
      <c r="AD17" s="9">
        <f t="shared" si="2"/>
        <v>0.33333333333333337</v>
      </c>
      <c r="AE17" s="9">
        <f t="shared" si="2"/>
        <v>0.69943815184608438</v>
      </c>
      <c r="AF17" s="9">
        <f t="shared" si="2"/>
        <v>0.81357095486866948</v>
      </c>
      <c r="AG17" s="9">
        <f t="shared" si="2"/>
        <v>0.81353304779811608</v>
      </c>
      <c r="AH17" s="9">
        <f t="shared" si="2"/>
        <v>0.76361775818639799</v>
      </c>
      <c r="AI17" s="9">
        <f t="shared" si="2"/>
        <v>0.76361775818639799</v>
      </c>
      <c r="AJ17" s="9">
        <f t="shared" si="2"/>
        <v>0.57699060325238549</v>
      </c>
      <c r="AK17" s="9">
        <f t="shared" si="3"/>
        <v>0.64000319961604613</v>
      </c>
      <c r="AL17" s="9">
        <f t="shared" si="3"/>
        <v>0.89217464173815264</v>
      </c>
      <c r="AM17" s="9">
        <f t="shared" si="3"/>
        <v>0.9394546937595778</v>
      </c>
      <c r="AN17" s="9">
        <f t="shared" si="3"/>
        <v>0.93944047763575544</v>
      </c>
      <c r="AO17" s="9">
        <f t="shared" si="3"/>
        <v>0.91991129372321767</v>
      </c>
      <c r="AP17" s="9">
        <f t="shared" si="3"/>
        <v>0.91991129372321767</v>
      </c>
      <c r="AQ17" s="9">
        <f t="shared" si="3"/>
        <v>0.82905672470889857</v>
      </c>
      <c r="AR17" s="9">
        <f t="shared" si="4"/>
        <v>0.82314046096504423</v>
      </c>
      <c r="AS17" s="9">
        <f t="shared" si="4"/>
        <v>0.89720333542459563</v>
      </c>
      <c r="AT17" s="9">
        <f t="shared" si="4"/>
        <v>0.89718028440216135</v>
      </c>
      <c r="AU17" s="9">
        <f t="shared" si="4"/>
        <v>0.86596741798705645</v>
      </c>
      <c r="AV17" s="9">
        <f t="shared" si="4"/>
        <v>0.86596741798705645</v>
      </c>
      <c r="AW17" s="9">
        <f t="shared" si="4"/>
        <v>0.73176162503746067</v>
      </c>
      <c r="AX17" s="9">
        <f t="shared" si="5"/>
        <v>0.6522079276773296</v>
      </c>
      <c r="AY17" s="9">
        <f t="shared" si="5"/>
        <v>0.65215123859191659</v>
      </c>
      <c r="AZ17" s="9">
        <f t="shared" si="5"/>
        <v>0.58127105088685482</v>
      </c>
      <c r="BA17" s="9">
        <f t="shared" si="6"/>
        <v>0.58127105088685482</v>
      </c>
      <c r="BB17" s="9">
        <f t="shared" si="6"/>
        <v>0.36953964773796549</v>
      </c>
      <c r="BC17" s="9">
        <f t="shared" si="7"/>
        <v>0.49993752342871428</v>
      </c>
      <c r="BD17" s="9">
        <f t="shared" si="7"/>
        <v>0.42537042238394329</v>
      </c>
      <c r="BE17" s="9">
        <f t="shared" si="7"/>
        <v>0.42537042238394329</v>
      </c>
      <c r="BF17" s="9">
        <f t="shared" si="8"/>
        <v>0.23813151471272795</v>
      </c>
      <c r="BG17" s="9">
        <f t="shared" si="9"/>
        <v>0.42543150822299242</v>
      </c>
      <c r="BH17" s="9">
        <f t="shared" si="9"/>
        <v>0.42543150822299242</v>
      </c>
      <c r="BI17" s="9">
        <f t="shared" si="10"/>
        <v>0.23817685690193294</v>
      </c>
      <c r="BJ17" s="9">
        <f t="shared" si="11"/>
        <v>0.5</v>
      </c>
      <c r="BK17" s="9">
        <f t="shared" si="11"/>
        <v>0.29688291426826374</v>
      </c>
      <c r="BL17" s="9">
        <f t="shared" si="13"/>
        <v>0.29688291426826374</v>
      </c>
    </row>
    <row r="18" spans="1:66" ht="31.5" x14ac:dyDescent="0.25">
      <c r="B18" s="14" t="s">
        <v>82</v>
      </c>
      <c r="C18" s="14" t="s">
        <v>81</v>
      </c>
      <c r="D18" s="14" t="s">
        <v>92</v>
      </c>
      <c r="E18" s="13" t="s">
        <v>95</v>
      </c>
      <c r="F18" s="12">
        <f>'[1]DDX full'!F18/100+0.0001</f>
        <v>0.35009999999999997</v>
      </c>
      <c r="G18" s="12">
        <f>'[1]DDX full'!G18/100+0.0001</f>
        <v>0.15009999999999998</v>
      </c>
      <c r="H18" s="12">
        <f>'[1]DDX full'!H18/100+0.0001</f>
        <v>5.0100000000000006E-2</v>
      </c>
      <c r="I18" s="12">
        <f>'[1]DDX full'!I18/100+0.0001</f>
        <v>5.0100000000000006E-2</v>
      </c>
      <c r="J18" s="12">
        <f>'[1]DDX full'!J18/100+0.0001</f>
        <v>1E-4</v>
      </c>
      <c r="K18" s="12">
        <f>'[1]DDX full'!K18/100+0.0001</f>
        <v>1E-4</v>
      </c>
      <c r="L18" s="12">
        <f>'[1]DDX full'!L18/100+0.0001</f>
        <v>1E-4</v>
      </c>
      <c r="M18" s="12">
        <f>'[1]DDX full'!M18/100+0.0001</f>
        <v>1E-4</v>
      </c>
      <c r="N18" s="12">
        <f>'[1]DDX full'!N18/100+0.0001</f>
        <v>1E-4</v>
      </c>
      <c r="O18" s="28"/>
      <c r="P18" s="29" t="s">
        <v>186</v>
      </c>
      <c r="R18" s="11">
        <f t="shared" si="12"/>
        <v>0.11368905752061829</v>
      </c>
      <c r="S18" s="11">
        <f t="shared" si="12"/>
        <v>0.40423337372401597</v>
      </c>
      <c r="T18" s="11">
        <f t="shared" si="12"/>
        <v>0.22737811504123659</v>
      </c>
      <c r="U18" s="11">
        <f t="shared" si="12"/>
        <v>4.8854345667425504E-2</v>
      </c>
      <c r="V18" s="11">
        <f t="shared" si="12"/>
        <v>2.6051744237687517E-2</v>
      </c>
      <c r="W18" s="11">
        <f t="shared" si="12"/>
        <v>2.6058255545919874E-2</v>
      </c>
      <c r="X18" s="11">
        <f t="shared" si="12"/>
        <v>3.5193097591425297E-2</v>
      </c>
      <c r="Y18" s="11">
        <f t="shared" si="12"/>
        <v>3.5193097591425297E-2</v>
      </c>
      <c r="Z18" s="11">
        <f t="shared" si="12"/>
        <v>8.3348913080245668E-2</v>
      </c>
      <c r="AA18" s="10">
        <f t="shared" si="1"/>
        <v>1</v>
      </c>
      <c r="AC18" s="9">
        <f t="shared" si="2"/>
        <v>0.21950981587611271</v>
      </c>
      <c r="AD18" s="9">
        <f t="shared" si="2"/>
        <v>0.33333333333333337</v>
      </c>
      <c r="AE18" s="9">
        <f t="shared" si="2"/>
        <v>0.69943815184608438</v>
      </c>
      <c r="AF18" s="9">
        <f t="shared" si="2"/>
        <v>0.81357095486866948</v>
      </c>
      <c r="AG18" s="9">
        <f t="shared" si="2"/>
        <v>0.81353304779811608</v>
      </c>
      <c r="AH18" s="9">
        <f t="shared" si="2"/>
        <v>0.76361775818639799</v>
      </c>
      <c r="AI18" s="9">
        <f t="shared" si="2"/>
        <v>0.76361775818639799</v>
      </c>
      <c r="AJ18" s="9">
        <f t="shared" si="2"/>
        <v>0.57699060325238549</v>
      </c>
      <c r="AK18" s="9">
        <f t="shared" si="3"/>
        <v>0.64000319961604613</v>
      </c>
      <c r="AL18" s="9">
        <f t="shared" si="3"/>
        <v>0.89217464173815264</v>
      </c>
      <c r="AM18" s="9">
        <f t="shared" si="3"/>
        <v>0.9394546937595778</v>
      </c>
      <c r="AN18" s="9">
        <f t="shared" si="3"/>
        <v>0.93944047763575544</v>
      </c>
      <c r="AO18" s="9">
        <f t="shared" si="3"/>
        <v>0.91991129372321767</v>
      </c>
      <c r="AP18" s="9">
        <f t="shared" si="3"/>
        <v>0.91991129372321767</v>
      </c>
      <c r="AQ18" s="9">
        <f t="shared" si="3"/>
        <v>0.82905672470889857</v>
      </c>
      <c r="AR18" s="9">
        <f t="shared" si="4"/>
        <v>0.82314046096504423</v>
      </c>
      <c r="AS18" s="9">
        <f t="shared" si="4"/>
        <v>0.89720333542459563</v>
      </c>
      <c r="AT18" s="9">
        <f t="shared" si="4"/>
        <v>0.89718028440216135</v>
      </c>
      <c r="AU18" s="9">
        <f t="shared" si="4"/>
        <v>0.86596741798705645</v>
      </c>
      <c r="AV18" s="9">
        <f t="shared" si="4"/>
        <v>0.86596741798705645</v>
      </c>
      <c r="AW18" s="9">
        <f t="shared" si="4"/>
        <v>0.73176162503746067</v>
      </c>
      <c r="AX18" s="9">
        <f t="shared" si="5"/>
        <v>0.6522079276773296</v>
      </c>
      <c r="AY18" s="9">
        <f t="shared" si="5"/>
        <v>0.65215123859191659</v>
      </c>
      <c r="AZ18" s="9">
        <f t="shared" si="5"/>
        <v>0.58127105088685482</v>
      </c>
      <c r="BA18" s="9">
        <f t="shared" si="6"/>
        <v>0.58127105088685482</v>
      </c>
      <c r="BB18" s="9">
        <f t="shared" si="6"/>
        <v>0.36953964773796549</v>
      </c>
      <c r="BC18" s="9">
        <f t="shared" si="7"/>
        <v>0.49993752342871428</v>
      </c>
      <c r="BD18" s="9">
        <f t="shared" si="7"/>
        <v>0.42537042238394329</v>
      </c>
      <c r="BE18" s="9">
        <f t="shared" si="7"/>
        <v>0.42537042238394329</v>
      </c>
      <c r="BF18" s="9">
        <f t="shared" si="8"/>
        <v>0.23813151471272795</v>
      </c>
      <c r="BG18" s="9">
        <f t="shared" si="9"/>
        <v>0.42543150822299242</v>
      </c>
      <c r="BH18" s="9">
        <f t="shared" si="9"/>
        <v>0.42543150822299242</v>
      </c>
      <c r="BI18" s="9">
        <f t="shared" si="10"/>
        <v>0.23817685690193294</v>
      </c>
      <c r="BJ18" s="9">
        <f t="shared" si="11"/>
        <v>0.5</v>
      </c>
      <c r="BK18" s="9">
        <f t="shared" si="11"/>
        <v>0.29688291426826374</v>
      </c>
      <c r="BL18" s="9">
        <f t="shared" si="13"/>
        <v>0.29688291426826374</v>
      </c>
    </row>
    <row r="19" spans="1:66" ht="31.5" x14ac:dyDescent="0.25">
      <c r="B19" s="14" t="s">
        <v>82</v>
      </c>
      <c r="C19" s="14" t="s">
        <v>81</v>
      </c>
      <c r="D19" s="14" t="s">
        <v>92</v>
      </c>
      <c r="E19" s="13" t="s">
        <v>94</v>
      </c>
      <c r="F19" s="12">
        <f>'[1]DDX full'!F19/100+0.0001</f>
        <v>1E-4</v>
      </c>
      <c r="G19" s="12">
        <f>'[1]DDX full'!G19/100+0.0001</f>
        <v>1E-4</v>
      </c>
      <c r="H19" s="12">
        <f>'[1]DDX full'!H19/100+0.0001</f>
        <v>0.50009999999999999</v>
      </c>
      <c r="I19" s="12">
        <f>'[1]DDX full'!I19/100+0.0001</f>
        <v>5.0100000000000006E-2</v>
      </c>
      <c r="J19" s="12">
        <f>'[1]DDX full'!J19/100+0.0001</f>
        <v>0.10010000000000001</v>
      </c>
      <c r="K19" s="12">
        <f>'[1]DDX full'!K19/100+0.0001</f>
        <v>5.0100000000000006E-2</v>
      </c>
      <c r="L19" s="12">
        <f>'[1]DDX full'!L19/100+0.0001</f>
        <v>5.0100000000000006E-2</v>
      </c>
      <c r="M19" s="12">
        <f>'[1]DDX full'!M19/100+0.0001</f>
        <v>0.10010000000000001</v>
      </c>
      <c r="N19" s="12">
        <f>'[1]DDX full'!N19/100+0.0001</f>
        <v>5.0100000000000006E-2</v>
      </c>
      <c r="O19" s="28"/>
      <c r="P19" s="29" t="s">
        <v>186</v>
      </c>
      <c r="R19" s="11">
        <f t="shared" si="12"/>
        <v>0.11368905752061829</v>
      </c>
      <c r="S19" s="11">
        <f t="shared" si="12"/>
        <v>0.40423337372401597</v>
      </c>
      <c r="T19" s="11">
        <f t="shared" si="12"/>
        <v>0.22737811504123659</v>
      </c>
      <c r="U19" s="11">
        <f t="shared" si="12"/>
        <v>4.8854345667425504E-2</v>
      </c>
      <c r="V19" s="11">
        <f t="shared" si="12"/>
        <v>2.6051744237687517E-2</v>
      </c>
      <c r="W19" s="11">
        <f t="shared" si="12"/>
        <v>2.6058255545919874E-2</v>
      </c>
      <c r="X19" s="11">
        <f t="shared" si="12"/>
        <v>3.5193097591425297E-2</v>
      </c>
      <c r="Y19" s="11">
        <f t="shared" si="12"/>
        <v>3.5193097591425297E-2</v>
      </c>
      <c r="Z19" s="11">
        <f t="shared" si="12"/>
        <v>8.3348913080245668E-2</v>
      </c>
      <c r="AA19" s="10">
        <f t="shared" si="1"/>
        <v>1</v>
      </c>
      <c r="AC19" s="9">
        <f t="shared" si="2"/>
        <v>0.21950981587611271</v>
      </c>
      <c r="AD19" s="9">
        <f t="shared" si="2"/>
        <v>0.33333333333333337</v>
      </c>
      <c r="AE19" s="9">
        <f t="shared" si="2"/>
        <v>0.69943815184608438</v>
      </c>
      <c r="AF19" s="9">
        <f t="shared" si="2"/>
        <v>0.81357095486866948</v>
      </c>
      <c r="AG19" s="9">
        <f t="shared" si="2"/>
        <v>0.81353304779811608</v>
      </c>
      <c r="AH19" s="9">
        <f t="shared" si="2"/>
        <v>0.76361775818639799</v>
      </c>
      <c r="AI19" s="9">
        <f t="shared" si="2"/>
        <v>0.76361775818639799</v>
      </c>
      <c r="AJ19" s="9">
        <f t="shared" si="2"/>
        <v>0.57699060325238549</v>
      </c>
      <c r="AK19" s="9">
        <f t="shared" si="3"/>
        <v>0.64000319961604613</v>
      </c>
      <c r="AL19" s="9">
        <f t="shared" si="3"/>
        <v>0.89217464173815264</v>
      </c>
      <c r="AM19" s="9">
        <f t="shared" si="3"/>
        <v>0.9394546937595778</v>
      </c>
      <c r="AN19" s="9">
        <f t="shared" si="3"/>
        <v>0.93944047763575544</v>
      </c>
      <c r="AO19" s="9">
        <f t="shared" si="3"/>
        <v>0.91991129372321767</v>
      </c>
      <c r="AP19" s="9">
        <f t="shared" si="3"/>
        <v>0.91991129372321767</v>
      </c>
      <c r="AQ19" s="9">
        <f t="shared" si="3"/>
        <v>0.82905672470889857</v>
      </c>
      <c r="AR19" s="9">
        <f t="shared" si="4"/>
        <v>0.82314046096504423</v>
      </c>
      <c r="AS19" s="9">
        <f t="shared" si="4"/>
        <v>0.89720333542459563</v>
      </c>
      <c r="AT19" s="9">
        <f t="shared" si="4"/>
        <v>0.89718028440216135</v>
      </c>
      <c r="AU19" s="9">
        <f t="shared" si="4"/>
        <v>0.86596741798705645</v>
      </c>
      <c r="AV19" s="9">
        <f t="shared" si="4"/>
        <v>0.86596741798705645</v>
      </c>
      <c r="AW19" s="9">
        <f t="shared" si="4"/>
        <v>0.73176162503746067</v>
      </c>
      <c r="AX19" s="9">
        <f t="shared" si="5"/>
        <v>0.6522079276773296</v>
      </c>
      <c r="AY19" s="9">
        <f t="shared" si="5"/>
        <v>0.65215123859191659</v>
      </c>
      <c r="AZ19" s="9">
        <f t="shared" si="5"/>
        <v>0.58127105088685482</v>
      </c>
      <c r="BA19" s="9">
        <f t="shared" si="6"/>
        <v>0.58127105088685482</v>
      </c>
      <c r="BB19" s="9">
        <f t="shared" si="6"/>
        <v>0.36953964773796549</v>
      </c>
      <c r="BC19" s="9">
        <f t="shared" si="7"/>
        <v>0.49993752342871428</v>
      </c>
      <c r="BD19" s="9">
        <f t="shared" si="7"/>
        <v>0.42537042238394329</v>
      </c>
      <c r="BE19" s="9">
        <f t="shared" si="7"/>
        <v>0.42537042238394329</v>
      </c>
      <c r="BF19" s="9">
        <f t="shared" si="8"/>
        <v>0.23813151471272795</v>
      </c>
      <c r="BG19" s="9">
        <f t="shared" si="9"/>
        <v>0.42543150822299242</v>
      </c>
      <c r="BH19" s="9">
        <f t="shared" si="9"/>
        <v>0.42543150822299242</v>
      </c>
      <c r="BI19" s="9">
        <f t="shared" si="10"/>
        <v>0.23817685690193294</v>
      </c>
      <c r="BJ19" s="9">
        <f t="shared" si="11"/>
        <v>0.5</v>
      </c>
      <c r="BK19" s="9">
        <f t="shared" si="11"/>
        <v>0.29688291426826374</v>
      </c>
      <c r="BL19" s="9">
        <f t="shared" si="13"/>
        <v>0.29688291426826374</v>
      </c>
    </row>
    <row r="20" spans="1:66" s="15" customFormat="1" ht="47.25" x14ac:dyDescent="0.25">
      <c r="A20" s="30"/>
      <c r="B20" s="18" t="s">
        <v>82</v>
      </c>
      <c r="C20" s="18" t="s">
        <v>81</v>
      </c>
      <c r="D20" s="18" t="s">
        <v>92</v>
      </c>
      <c r="E20" s="17" t="s">
        <v>93</v>
      </c>
      <c r="F20" s="12">
        <f>'[1]DDX full'!F20/100+0.0001</f>
        <v>5.0100000000000006E-2</v>
      </c>
      <c r="G20" s="12">
        <f>'[1]DDX full'!G20/100+0.0001</f>
        <v>5.0100000000000006E-2</v>
      </c>
      <c r="H20" s="12">
        <f>'[1]DDX full'!H20/100+0.0001</f>
        <v>5.0100000000000006E-2</v>
      </c>
      <c r="I20" s="12">
        <f>'[1]DDX full'!I20/100+0.0001</f>
        <v>5.0100000000000006E-2</v>
      </c>
      <c r="J20" s="12">
        <f>'[1]DDX full'!J20/100+0.0001</f>
        <v>5.0100000000000006E-2</v>
      </c>
      <c r="K20" s="12">
        <f>'[1]DDX full'!K20/100+0.0001</f>
        <v>5.0100000000000006E-2</v>
      </c>
      <c r="L20" s="12">
        <f>'[1]DDX full'!L20/100+0.0001</f>
        <v>5.0100000000000006E-2</v>
      </c>
      <c r="M20" s="12">
        <f>'[1]DDX full'!M20/100+0.0001</f>
        <v>0.95009999999999994</v>
      </c>
      <c r="N20" s="12">
        <f>'[1]DDX full'!N20/100+0.0001</f>
        <v>5.0100000000000006E-2</v>
      </c>
      <c r="O20" s="31"/>
      <c r="P20" s="29" t="s">
        <v>186</v>
      </c>
      <c r="Q20" s="30"/>
      <c r="R20" s="11">
        <f t="shared" si="12"/>
        <v>0.11368905752061829</v>
      </c>
      <c r="S20" s="11">
        <f t="shared" si="12"/>
        <v>0.40423337372401597</v>
      </c>
      <c r="T20" s="11">
        <f t="shared" si="12"/>
        <v>0.22737811504123659</v>
      </c>
      <c r="U20" s="11">
        <f t="shared" si="12"/>
        <v>4.8854345667425504E-2</v>
      </c>
      <c r="V20" s="11">
        <f t="shared" si="12"/>
        <v>2.6051744237687517E-2</v>
      </c>
      <c r="W20" s="11">
        <f t="shared" si="12"/>
        <v>2.6058255545919874E-2</v>
      </c>
      <c r="X20" s="11">
        <f t="shared" si="12"/>
        <v>3.5193097591425297E-2</v>
      </c>
      <c r="Y20" s="11">
        <f t="shared" si="12"/>
        <v>3.5193097591425297E-2</v>
      </c>
      <c r="Z20" s="11">
        <f t="shared" si="12"/>
        <v>8.3348913080245668E-2</v>
      </c>
      <c r="AA20" s="16">
        <f t="shared" si="1"/>
        <v>1</v>
      </c>
      <c r="AC20" s="9">
        <f t="shared" si="2"/>
        <v>0.21950981587611271</v>
      </c>
      <c r="AD20" s="9">
        <f t="shared" si="2"/>
        <v>0.33333333333333337</v>
      </c>
      <c r="AE20" s="9">
        <f t="shared" si="2"/>
        <v>0.69943815184608438</v>
      </c>
      <c r="AF20" s="9">
        <f t="shared" si="2"/>
        <v>0.81357095486866948</v>
      </c>
      <c r="AG20" s="9">
        <f t="shared" si="2"/>
        <v>0.81353304779811608</v>
      </c>
      <c r="AH20" s="9">
        <f t="shared" si="2"/>
        <v>0.76361775818639799</v>
      </c>
      <c r="AI20" s="9">
        <f t="shared" si="2"/>
        <v>0.76361775818639799</v>
      </c>
      <c r="AJ20" s="9">
        <f t="shared" si="2"/>
        <v>0.57699060325238549</v>
      </c>
      <c r="AK20" s="9">
        <f t="shared" si="3"/>
        <v>0.64000319961604613</v>
      </c>
      <c r="AL20" s="9">
        <f t="shared" si="3"/>
        <v>0.89217464173815264</v>
      </c>
      <c r="AM20" s="9">
        <f t="shared" si="3"/>
        <v>0.9394546937595778</v>
      </c>
      <c r="AN20" s="9">
        <f t="shared" si="3"/>
        <v>0.93944047763575544</v>
      </c>
      <c r="AO20" s="9">
        <f t="shared" si="3"/>
        <v>0.91991129372321767</v>
      </c>
      <c r="AP20" s="9">
        <f t="shared" si="3"/>
        <v>0.91991129372321767</v>
      </c>
      <c r="AQ20" s="9">
        <f t="shared" si="3"/>
        <v>0.82905672470889857</v>
      </c>
      <c r="AR20" s="9">
        <f t="shared" si="4"/>
        <v>0.82314046096504423</v>
      </c>
      <c r="AS20" s="9">
        <f t="shared" si="4"/>
        <v>0.89720333542459563</v>
      </c>
      <c r="AT20" s="9">
        <f t="shared" si="4"/>
        <v>0.89718028440216135</v>
      </c>
      <c r="AU20" s="9">
        <f t="shared" si="4"/>
        <v>0.86596741798705645</v>
      </c>
      <c r="AV20" s="9">
        <f t="shared" si="4"/>
        <v>0.86596741798705645</v>
      </c>
      <c r="AW20" s="9">
        <f t="shared" si="4"/>
        <v>0.73176162503746067</v>
      </c>
      <c r="AX20" s="9">
        <f t="shared" si="5"/>
        <v>0.6522079276773296</v>
      </c>
      <c r="AY20" s="9">
        <f t="shared" si="5"/>
        <v>0.65215123859191659</v>
      </c>
      <c r="AZ20" s="9">
        <f t="shared" si="5"/>
        <v>0.58127105088685482</v>
      </c>
      <c r="BA20" s="9">
        <f t="shared" si="6"/>
        <v>0.58127105088685482</v>
      </c>
      <c r="BB20" s="9">
        <f t="shared" si="6"/>
        <v>0.36953964773796549</v>
      </c>
      <c r="BC20" s="9">
        <f t="shared" si="7"/>
        <v>0.49993752342871428</v>
      </c>
      <c r="BD20" s="9">
        <f t="shared" si="7"/>
        <v>0.42537042238394329</v>
      </c>
      <c r="BE20" s="9">
        <f t="shared" si="7"/>
        <v>0.42537042238394329</v>
      </c>
      <c r="BF20" s="9">
        <f t="shared" si="8"/>
        <v>0.23813151471272795</v>
      </c>
      <c r="BG20" s="9">
        <f t="shared" si="9"/>
        <v>0.42543150822299242</v>
      </c>
      <c r="BH20" s="9">
        <f t="shared" si="9"/>
        <v>0.42543150822299242</v>
      </c>
      <c r="BI20" s="9">
        <f t="shared" si="10"/>
        <v>0.23817685690193294</v>
      </c>
      <c r="BJ20" s="9">
        <f t="shared" si="11"/>
        <v>0.5</v>
      </c>
      <c r="BK20" s="9">
        <f t="shared" si="11"/>
        <v>0.29688291426826374</v>
      </c>
      <c r="BL20" s="9">
        <f t="shared" si="13"/>
        <v>0.29688291426826374</v>
      </c>
      <c r="BM20" s="30"/>
      <c r="BN20" s="30"/>
    </row>
    <row r="21" spans="1:66" ht="47.25" x14ac:dyDescent="0.25">
      <c r="B21" s="14" t="s">
        <v>82</v>
      </c>
      <c r="C21" s="14" t="s">
        <v>81</v>
      </c>
      <c r="D21" s="14" t="s">
        <v>92</v>
      </c>
      <c r="E21" s="13" t="s">
        <v>91</v>
      </c>
      <c r="F21" s="12">
        <f>'[1]DDX full'!F21/100+0.0001</f>
        <v>1E-4</v>
      </c>
      <c r="G21" s="12">
        <f>'[1]DDX full'!G21/100+0.0001</f>
        <v>1E-4</v>
      </c>
      <c r="H21" s="12">
        <f>'[1]DDX full'!H21/100+0.0001</f>
        <v>5.0100000000000006E-2</v>
      </c>
      <c r="I21" s="12">
        <f>'[1]DDX full'!I21/100+0.0001</f>
        <v>1E-4</v>
      </c>
      <c r="J21" s="12">
        <f>'[1]DDX full'!J21/100+0.0001</f>
        <v>1E-4</v>
      </c>
      <c r="K21" s="12">
        <f>'[1]DDX full'!K21/100+0.0001</f>
        <v>0.95009999999999994</v>
      </c>
      <c r="L21" s="12">
        <f>'[1]DDX full'!L21/100+0.0001</f>
        <v>0.85009999999999997</v>
      </c>
      <c r="M21" s="12">
        <f>'[1]DDX full'!M21/100+0.0001</f>
        <v>1E-4</v>
      </c>
      <c r="N21" s="12">
        <f>'[1]DDX full'!N21/100+0.0001</f>
        <v>0.95009999999999994</v>
      </c>
      <c r="O21" s="28"/>
      <c r="P21" s="29" t="s">
        <v>186</v>
      </c>
      <c r="R21" s="11">
        <f t="shared" si="12"/>
        <v>0.11368905752061829</v>
      </c>
      <c r="S21" s="11">
        <f t="shared" si="12"/>
        <v>0.40423337372401597</v>
      </c>
      <c r="T21" s="11">
        <f t="shared" si="12"/>
        <v>0.22737811504123659</v>
      </c>
      <c r="U21" s="11">
        <f t="shared" si="12"/>
        <v>4.8854345667425504E-2</v>
      </c>
      <c r="V21" s="11">
        <f t="shared" si="12"/>
        <v>2.6051744237687517E-2</v>
      </c>
      <c r="W21" s="11">
        <f t="shared" si="12"/>
        <v>2.6058255545919874E-2</v>
      </c>
      <c r="X21" s="11">
        <f t="shared" si="12"/>
        <v>3.5193097591425297E-2</v>
      </c>
      <c r="Y21" s="11">
        <f t="shared" si="12"/>
        <v>3.5193097591425297E-2</v>
      </c>
      <c r="Z21" s="11">
        <f t="shared" si="12"/>
        <v>8.3348913080245668E-2</v>
      </c>
      <c r="AA21" s="10">
        <f t="shared" si="1"/>
        <v>1</v>
      </c>
      <c r="AC21" s="9">
        <f t="shared" si="2"/>
        <v>0.21950981587611271</v>
      </c>
      <c r="AD21" s="9">
        <f t="shared" si="2"/>
        <v>0.33333333333333337</v>
      </c>
      <c r="AE21" s="9">
        <f t="shared" si="2"/>
        <v>0.69943815184608438</v>
      </c>
      <c r="AF21" s="9">
        <f t="shared" si="2"/>
        <v>0.81357095486866948</v>
      </c>
      <c r="AG21" s="9">
        <f t="shared" si="2"/>
        <v>0.81353304779811608</v>
      </c>
      <c r="AH21" s="9">
        <f t="shared" si="2"/>
        <v>0.76361775818639799</v>
      </c>
      <c r="AI21" s="9">
        <f t="shared" si="2"/>
        <v>0.76361775818639799</v>
      </c>
      <c r="AJ21" s="9">
        <f t="shared" si="2"/>
        <v>0.57699060325238549</v>
      </c>
      <c r="AK21" s="9">
        <f t="shared" si="3"/>
        <v>0.64000319961604613</v>
      </c>
      <c r="AL21" s="9">
        <f t="shared" si="3"/>
        <v>0.89217464173815264</v>
      </c>
      <c r="AM21" s="9">
        <f t="shared" si="3"/>
        <v>0.9394546937595778</v>
      </c>
      <c r="AN21" s="9">
        <f t="shared" si="3"/>
        <v>0.93944047763575544</v>
      </c>
      <c r="AO21" s="9">
        <f t="shared" si="3"/>
        <v>0.91991129372321767</v>
      </c>
      <c r="AP21" s="9">
        <f t="shared" si="3"/>
        <v>0.91991129372321767</v>
      </c>
      <c r="AQ21" s="9">
        <f t="shared" si="3"/>
        <v>0.82905672470889857</v>
      </c>
      <c r="AR21" s="9">
        <f t="shared" si="4"/>
        <v>0.82314046096504423</v>
      </c>
      <c r="AS21" s="9">
        <f t="shared" si="4"/>
        <v>0.89720333542459563</v>
      </c>
      <c r="AT21" s="9">
        <f t="shared" si="4"/>
        <v>0.89718028440216135</v>
      </c>
      <c r="AU21" s="9">
        <f t="shared" si="4"/>
        <v>0.86596741798705645</v>
      </c>
      <c r="AV21" s="9">
        <f t="shared" si="4"/>
        <v>0.86596741798705645</v>
      </c>
      <c r="AW21" s="9">
        <f t="shared" si="4"/>
        <v>0.73176162503746067</v>
      </c>
      <c r="AX21" s="9">
        <f t="shared" si="5"/>
        <v>0.6522079276773296</v>
      </c>
      <c r="AY21" s="9">
        <f t="shared" si="5"/>
        <v>0.65215123859191659</v>
      </c>
      <c r="AZ21" s="9">
        <f t="shared" si="5"/>
        <v>0.58127105088685482</v>
      </c>
      <c r="BA21" s="9">
        <f t="shared" si="6"/>
        <v>0.58127105088685482</v>
      </c>
      <c r="BB21" s="9">
        <f t="shared" si="6"/>
        <v>0.36953964773796549</v>
      </c>
      <c r="BC21" s="9">
        <f t="shared" si="7"/>
        <v>0.49993752342871428</v>
      </c>
      <c r="BD21" s="9">
        <f t="shared" si="7"/>
        <v>0.42537042238394329</v>
      </c>
      <c r="BE21" s="9">
        <f t="shared" si="7"/>
        <v>0.42537042238394329</v>
      </c>
      <c r="BF21" s="9">
        <f t="shared" si="8"/>
        <v>0.23813151471272795</v>
      </c>
      <c r="BG21" s="9">
        <f t="shared" si="9"/>
        <v>0.42543150822299242</v>
      </c>
      <c r="BH21" s="9">
        <f t="shared" si="9"/>
        <v>0.42543150822299242</v>
      </c>
      <c r="BI21" s="9">
        <f t="shared" si="10"/>
        <v>0.23817685690193294</v>
      </c>
      <c r="BJ21" s="9">
        <f t="shared" si="11"/>
        <v>0.5</v>
      </c>
      <c r="BK21" s="9">
        <f t="shared" si="11"/>
        <v>0.29688291426826374</v>
      </c>
      <c r="BL21" s="9">
        <f t="shared" si="13"/>
        <v>0.29688291426826374</v>
      </c>
    </row>
    <row r="22" spans="1:66" ht="31.5" x14ac:dyDescent="0.25">
      <c r="B22" s="14" t="s">
        <v>82</v>
      </c>
      <c r="C22" s="14" t="s">
        <v>81</v>
      </c>
      <c r="D22" s="14" t="s">
        <v>80</v>
      </c>
      <c r="E22" s="13" t="s">
        <v>90</v>
      </c>
      <c r="F22" s="12">
        <f>'[1]DDX full'!F22/100+0.0001</f>
        <v>2.01E-2</v>
      </c>
      <c r="G22" s="12">
        <f>'[1]DDX full'!G22/100+0.0001</f>
        <v>2.01E-2</v>
      </c>
      <c r="H22" s="12">
        <f>'[1]DDX full'!H22/100+0.0001</f>
        <v>2.01E-2</v>
      </c>
      <c r="I22" s="12">
        <f>'[1]DDX full'!I22/100+0.0001</f>
        <v>0.80010000000000003</v>
      </c>
      <c r="J22" s="12">
        <f>'[1]DDX full'!J22/100+0.0001</f>
        <v>2.01E-2</v>
      </c>
      <c r="K22" s="12">
        <f>'[1]DDX full'!K22/100+0.0001</f>
        <v>0.90010000000000001</v>
      </c>
      <c r="L22" s="12">
        <f>'[1]DDX full'!L22/100+0.0001</f>
        <v>5.0100000000000006E-2</v>
      </c>
      <c r="M22" s="12">
        <f>'[1]DDX full'!M22/100+0.0001</f>
        <v>0.10010000000000001</v>
      </c>
      <c r="N22" s="12">
        <f>'[1]DDX full'!N22/100+0.0001</f>
        <v>2.01E-2</v>
      </c>
      <c r="O22" s="28"/>
      <c r="P22" s="29" t="s">
        <v>186</v>
      </c>
      <c r="R22" s="11">
        <f t="shared" ref="R22:Z37" si="14">IF($P22=1, (R21*F22) / ($R21*$F22+$S21*$G22+$T21*$H22+$U21*$I22+$V21*$J22+$W21*$K22 +$X21*$L22+$Y21*$M22 +$Z21*$N22), IF($P22=0, (R21*(1-F22)) / ($R21*(1-$F22) + $S21*(1-$G22) + $T21*(1-$H22) + $U21*(1-$I22) + $V21*(1-$J22)+ $W21*(1-$K22)+ $X21*(1-$L22)+ $Y21*(1-$M22) + $Z21*(1-$N22)), R21))</f>
        <v>0.11368905752061829</v>
      </c>
      <c r="S22" s="11">
        <f t="shared" si="14"/>
        <v>0.40423337372401597</v>
      </c>
      <c r="T22" s="11">
        <f t="shared" si="14"/>
        <v>0.22737811504123659</v>
      </c>
      <c r="U22" s="11">
        <f t="shared" si="14"/>
        <v>4.8854345667425504E-2</v>
      </c>
      <c r="V22" s="11">
        <f t="shared" si="14"/>
        <v>2.6051744237687517E-2</v>
      </c>
      <c r="W22" s="11">
        <f t="shared" si="14"/>
        <v>2.6058255545919874E-2</v>
      </c>
      <c r="X22" s="11">
        <f t="shared" si="14"/>
        <v>3.5193097591425297E-2</v>
      </c>
      <c r="Y22" s="11">
        <f t="shared" si="14"/>
        <v>3.5193097591425297E-2</v>
      </c>
      <c r="Z22" s="11">
        <f t="shared" si="14"/>
        <v>8.3348913080245668E-2</v>
      </c>
      <c r="AA22" s="10">
        <f t="shared" si="1"/>
        <v>1</v>
      </c>
      <c r="AC22" s="9">
        <f t="shared" si="2"/>
        <v>0.21950981587611271</v>
      </c>
      <c r="AD22" s="9">
        <f t="shared" si="2"/>
        <v>0.33333333333333337</v>
      </c>
      <c r="AE22" s="9">
        <f t="shared" si="2"/>
        <v>0.69943815184608438</v>
      </c>
      <c r="AF22" s="9">
        <f t="shared" si="2"/>
        <v>0.81357095486866948</v>
      </c>
      <c r="AG22" s="9">
        <f t="shared" si="2"/>
        <v>0.81353304779811608</v>
      </c>
      <c r="AH22" s="9">
        <f t="shared" si="2"/>
        <v>0.76361775818639799</v>
      </c>
      <c r="AI22" s="9">
        <f t="shared" si="2"/>
        <v>0.76361775818639799</v>
      </c>
      <c r="AJ22" s="9">
        <f t="shared" si="2"/>
        <v>0.57699060325238549</v>
      </c>
      <c r="AK22" s="9">
        <f t="shared" si="3"/>
        <v>0.64000319961604613</v>
      </c>
      <c r="AL22" s="9">
        <f t="shared" si="3"/>
        <v>0.89217464173815264</v>
      </c>
      <c r="AM22" s="9">
        <f t="shared" si="3"/>
        <v>0.9394546937595778</v>
      </c>
      <c r="AN22" s="9">
        <f t="shared" si="3"/>
        <v>0.93944047763575544</v>
      </c>
      <c r="AO22" s="9">
        <f t="shared" si="3"/>
        <v>0.91991129372321767</v>
      </c>
      <c r="AP22" s="9">
        <f t="shared" si="3"/>
        <v>0.91991129372321767</v>
      </c>
      <c r="AQ22" s="9">
        <f t="shared" si="3"/>
        <v>0.82905672470889857</v>
      </c>
      <c r="AR22" s="9">
        <f t="shared" si="4"/>
        <v>0.82314046096504423</v>
      </c>
      <c r="AS22" s="9">
        <f t="shared" si="4"/>
        <v>0.89720333542459563</v>
      </c>
      <c r="AT22" s="9">
        <f t="shared" si="4"/>
        <v>0.89718028440216135</v>
      </c>
      <c r="AU22" s="9">
        <f t="shared" si="4"/>
        <v>0.86596741798705645</v>
      </c>
      <c r="AV22" s="9">
        <f t="shared" si="4"/>
        <v>0.86596741798705645</v>
      </c>
      <c r="AW22" s="9">
        <f t="shared" si="4"/>
        <v>0.73176162503746067</v>
      </c>
      <c r="AX22" s="9">
        <f t="shared" si="5"/>
        <v>0.6522079276773296</v>
      </c>
      <c r="AY22" s="9">
        <f t="shared" si="5"/>
        <v>0.65215123859191659</v>
      </c>
      <c r="AZ22" s="9">
        <f t="shared" si="5"/>
        <v>0.58127105088685482</v>
      </c>
      <c r="BA22" s="9">
        <f t="shared" si="6"/>
        <v>0.58127105088685482</v>
      </c>
      <c r="BB22" s="9">
        <f t="shared" si="6"/>
        <v>0.36953964773796549</v>
      </c>
      <c r="BC22" s="9">
        <f t="shared" si="7"/>
        <v>0.49993752342871428</v>
      </c>
      <c r="BD22" s="9">
        <f t="shared" si="7"/>
        <v>0.42537042238394329</v>
      </c>
      <c r="BE22" s="9">
        <f t="shared" si="7"/>
        <v>0.42537042238394329</v>
      </c>
      <c r="BF22" s="9">
        <f t="shared" si="8"/>
        <v>0.23813151471272795</v>
      </c>
      <c r="BG22" s="9">
        <f t="shared" si="9"/>
        <v>0.42543150822299242</v>
      </c>
      <c r="BH22" s="9">
        <f t="shared" si="9"/>
        <v>0.42543150822299242</v>
      </c>
      <c r="BI22" s="9">
        <f t="shared" si="10"/>
        <v>0.23817685690193294</v>
      </c>
      <c r="BJ22" s="9">
        <f t="shared" si="11"/>
        <v>0.5</v>
      </c>
      <c r="BK22" s="9">
        <f t="shared" si="11"/>
        <v>0.29688291426826374</v>
      </c>
      <c r="BL22" s="9">
        <f t="shared" si="13"/>
        <v>0.29688291426826374</v>
      </c>
    </row>
    <row r="23" spans="1:66" ht="31.5" x14ac:dyDescent="0.25">
      <c r="B23" s="14" t="s">
        <v>82</v>
      </c>
      <c r="C23" s="14" t="s">
        <v>81</v>
      </c>
      <c r="D23" s="14" t="s">
        <v>80</v>
      </c>
      <c r="E23" s="13" t="s">
        <v>89</v>
      </c>
      <c r="F23" s="12">
        <f>'[1]DDX full'!F23/100+0.0001</f>
        <v>3.0099999999999998E-2</v>
      </c>
      <c r="G23" s="12">
        <f>'[1]DDX full'!G23/100+0.0001</f>
        <v>1E-4</v>
      </c>
      <c r="H23" s="12">
        <f>'[1]DDX full'!H23/100+0.0001</f>
        <v>3.0099999999999998E-2</v>
      </c>
      <c r="I23" s="12">
        <f>'[1]DDX full'!I23/100+0.0001</f>
        <v>3.0099999999999998E-2</v>
      </c>
      <c r="J23" s="12">
        <f>'[1]DDX full'!J23/100+0.0001</f>
        <v>0.50009999999999999</v>
      </c>
      <c r="K23" s="12">
        <f>'[1]DDX full'!K23/100+0.0001</f>
        <v>1E-4</v>
      </c>
      <c r="L23" s="12">
        <f>'[1]DDX full'!L23/100+0.0001</f>
        <v>1E-4</v>
      </c>
      <c r="M23" s="12">
        <f>'[1]DDX full'!M23/100+0.0001</f>
        <v>1E-4</v>
      </c>
      <c r="N23" s="12">
        <f>'[1]DDX full'!N23/100+0.0001</f>
        <v>1E-4</v>
      </c>
      <c r="O23" s="28"/>
      <c r="P23" s="29" t="s">
        <v>186</v>
      </c>
      <c r="R23" s="11">
        <f t="shared" si="14"/>
        <v>0.11368905752061829</v>
      </c>
      <c r="S23" s="11">
        <f t="shared" si="14"/>
        <v>0.40423337372401597</v>
      </c>
      <c r="T23" s="11">
        <f t="shared" si="14"/>
        <v>0.22737811504123659</v>
      </c>
      <c r="U23" s="11">
        <f t="shared" si="14"/>
        <v>4.8854345667425504E-2</v>
      </c>
      <c r="V23" s="11">
        <f t="shared" si="14"/>
        <v>2.6051744237687517E-2</v>
      </c>
      <c r="W23" s="11">
        <f t="shared" si="14"/>
        <v>2.6058255545919874E-2</v>
      </c>
      <c r="X23" s="11">
        <f t="shared" si="14"/>
        <v>3.5193097591425297E-2</v>
      </c>
      <c r="Y23" s="11">
        <f t="shared" si="14"/>
        <v>3.5193097591425297E-2</v>
      </c>
      <c r="Z23" s="11">
        <f t="shared" si="14"/>
        <v>8.3348913080245668E-2</v>
      </c>
      <c r="AA23" s="10">
        <f t="shared" si="1"/>
        <v>1</v>
      </c>
      <c r="AC23" s="9">
        <f t="shared" si="2"/>
        <v>0.21950981587611271</v>
      </c>
      <c r="AD23" s="9">
        <f t="shared" si="2"/>
        <v>0.33333333333333337</v>
      </c>
      <c r="AE23" s="9">
        <f t="shared" si="2"/>
        <v>0.69943815184608438</v>
      </c>
      <c r="AF23" s="9">
        <f t="shared" si="2"/>
        <v>0.81357095486866948</v>
      </c>
      <c r="AG23" s="9">
        <f t="shared" si="2"/>
        <v>0.81353304779811608</v>
      </c>
      <c r="AH23" s="9">
        <f t="shared" si="2"/>
        <v>0.76361775818639799</v>
      </c>
      <c r="AI23" s="9">
        <f t="shared" si="2"/>
        <v>0.76361775818639799</v>
      </c>
      <c r="AJ23" s="9">
        <f t="shared" si="2"/>
        <v>0.57699060325238549</v>
      </c>
      <c r="AK23" s="9">
        <f t="shared" si="3"/>
        <v>0.64000319961604613</v>
      </c>
      <c r="AL23" s="9">
        <f t="shared" si="3"/>
        <v>0.89217464173815264</v>
      </c>
      <c r="AM23" s="9">
        <f t="shared" si="3"/>
        <v>0.9394546937595778</v>
      </c>
      <c r="AN23" s="9">
        <f t="shared" si="3"/>
        <v>0.93944047763575544</v>
      </c>
      <c r="AO23" s="9">
        <f t="shared" si="3"/>
        <v>0.91991129372321767</v>
      </c>
      <c r="AP23" s="9">
        <f t="shared" si="3"/>
        <v>0.91991129372321767</v>
      </c>
      <c r="AQ23" s="9">
        <f t="shared" si="3"/>
        <v>0.82905672470889857</v>
      </c>
      <c r="AR23" s="9">
        <f t="shared" si="4"/>
        <v>0.82314046096504423</v>
      </c>
      <c r="AS23" s="9">
        <f t="shared" si="4"/>
        <v>0.89720333542459563</v>
      </c>
      <c r="AT23" s="9">
        <f t="shared" si="4"/>
        <v>0.89718028440216135</v>
      </c>
      <c r="AU23" s="9">
        <f t="shared" si="4"/>
        <v>0.86596741798705645</v>
      </c>
      <c r="AV23" s="9">
        <f t="shared" si="4"/>
        <v>0.86596741798705645</v>
      </c>
      <c r="AW23" s="9">
        <f t="shared" si="4"/>
        <v>0.73176162503746067</v>
      </c>
      <c r="AX23" s="9">
        <f t="shared" si="5"/>
        <v>0.6522079276773296</v>
      </c>
      <c r="AY23" s="9">
        <f t="shared" si="5"/>
        <v>0.65215123859191659</v>
      </c>
      <c r="AZ23" s="9">
        <f t="shared" si="5"/>
        <v>0.58127105088685482</v>
      </c>
      <c r="BA23" s="9">
        <f t="shared" si="6"/>
        <v>0.58127105088685482</v>
      </c>
      <c r="BB23" s="9">
        <f t="shared" si="6"/>
        <v>0.36953964773796549</v>
      </c>
      <c r="BC23" s="9">
        <f t="shared" si="7"/>
        <v>0.49993752342871428</v>
      </c>
      <c r="BD23" s="9">
        <f t="shared" si="7"/>
        <v>0.42537042238394329</v>
      </c>
      <c r="BE23" s="9">
        <f t="shared" si="7"/>
        <v>0.42537042238394329</v>
      </c>
      <c r="BF23" s="9">
        <f t="shared" si="8"/>
        <v>0.23813151471272795</v>
      </c>
      <c r="BG23" s="9">
        <f t="shared" si="9"/>
        <v>0.42543150822299242</v>
      </c>
      <c r="BH23" s="9">
        <f t="shared" si="9"/>
        <v>0.42543150822299242</v>
      </c>
      <c r="BI23" s="9">
        <f t="shared" si="10"/>
        <v>0.23817685690193294</v>
      </c>
      <c r="BJ23" s="9">
        <f t="shared" si="11"/>
        <v>0.5</v>
      </c>
      <c r="BK23" s="9">
        <f t="shared" si="11"/>
        <v>0.29688291426826374</v>
      </c>
      <c r="BL23" s="9">
        <f t="shared" si="13"/>
        <v>0.29688291426826374</v>
      </c>
    </row>
    <row r="24" spans="1:66" ht="31.5" x14ac:dyDescent="0.25">
      <c r="B24" s="14" t="s">
        <v>82</v>
      </c>
      <c r="C24" s="14" t="s">
        <v>81</v>
      </c>
      <c r="D24" s="14" t="s">
        <v>80</v>
      </c>
      <c r="E24" s="13" t="s">
        <v>88</v>
      </c>
      <c r="F24" s="12">
        <f>'[1]DDX full'!F24/100+0.0001</f>
        <v>1E-4</v>
      </c>
      <c r="G24" s="12">
        <f>'[1]DDX full'!G24/100+0.0001</f>
        <v>1E-4</v>
      </c>
      <c r="H24" s="12">
        <f>'[1]DDX full'!H24/100+0.0001</f>
        <v>0.2001</v>
      </c>
      <c r="I24" s="12">
        <f>'[1]DDX full'!I24/100+0.0001</f>
        <v>1E-4</v>
      </c>
      <c r="J24" s="12">
        <f>'[1]DDX full'!J24/100+0.0001</f>
        <v>1E-4</v>
      </c>
      <c r="K24" s="12">
        <f>'[1]DDX full'!K24/100+0.0001</f>
        <v>1E-4</v>
      </c>
      <c r="L24" s="12">
        <f>'[1]DDX full'!L24/100+0.0001</f>
        <v>0.2001</v>
      </c>
      <c r="M24" s="12">
        <f>'[1]DDX full'!M24/100+0.0001</f>
        <v>0.10010000000000001</v>
      </c>
      <c r="N24" s="12">
        <f>'[1]DDX full'!N24/100+0.0001</f>
        <v>1E-4</v>
      </c>
      <c r="O24" s="28"/>
      <c r="P24" s="29" t="s">
        <v>186</v>
      </c>
      <c r="R24" s="11">
        <f t="shared" si="14"/>
        <v>0.11368905752061829</v>
      </c>
      <c r="S24" s="11">
        <f t="shared" si="14"/>
        <v>0.40423337372401597</v>
      </c>
      <c r="T24" s="11">
        <f t="shared" si="14"/>
        <v>0.22737811504123659</v>
      </c>
      <c r="U24" s="11">
        <f t="shared" si="14"/>
        <v>4.8854345667425504E-2</v>
      </c>
      <c r="V24" s="11">
        <f t="shared" si="14"/>
        <v>2.6051744237687517E-2</v>
      </c>
      <c r="W24" s="11">
        <f t="shared" si="14"/>
        <v>2.6058255545919874E-2</v>
      </c>
      <c r="X24" s="11">
        <f t="shared" si="14"/>
        <v>3.5193097591425297E-2</v>
      </c>
      <c r="Y24" s="11">
        <f t="shared" si="14"/>
        <v>3.5193097591425297E-2</v>
      </c>
      <c r="Z24" s="11">
        <f t="shared" si="14"/>
        <v>8.3348913080245668E-2</v>
      </c>
      <c r="AA24" s="10">
        <f t="shared" si="1"/>
        <v>1</v>
      </c>
      <c r="AC24" s="9">
        <f t="shared" si="2"/>
        <v>0.21950981587611271</v>
      </c>
      <c r="AD24" s="9">
        <f t="shared" si="2"/>
        <v>0.33333333333333337</v>
      </c>
      <c r="AE24" s="9">
        <f t="shared" si="2"/>
        <v>0.69943815184608438</v>
      </c>
      <c r="AF24" s="9">
        <f t="shared" si="2"/>
        <v>0.81357095486866948</v>
      </c>
      <c r="AG24" s="9">
        <f t="shared" si="2"/>
        <v>0.81353304779811608</v>
      </c>
      <c r="AH24" s="9">
        <f t="shared" si="2"/>
        <v>0.76361775818639799</v>
      </c>
      <c r="AI24" s="9">
        <f t="shared" si="2"/>
        <v>0.76361775818639799</v>
      </c>
      <c r="AJ24" s="9">
        <f t="shared" si="2"/>
        <v>0.57699060325238549</v>
      </c>
      <c r="AK24" s="9">
        <f t="shared" si="3"/>
        <v>0.64000319961604613</v>
      </c>
      <c r="AL24" s="9">
        <f t="shared" si="3"/>
        <v>0.89217464173815264</v>
      </c>
      <c r="AM24" s="9">
        <f t="shared" si="3"/>
        <v>0.9394546937595778</v>
      </c>
      <c r="AN24" s="9">
        <f t="shared" si="3"/>
        <v>0.93944047763575544</v>
      </c>
      <c r="AO24" s="9">
        <f t="shared" si="3"/>
        <v>0.91991129372321767</v>
      </c>
      <c r="AP24" s="9">
        <f t="shared" si="3"/>
        <v>0.91991129372321767</v>
      </c>
      <c r="AQ24" s="9">
        <f t="shared" si="3"/>
        <v>0.82905672470889857</v>
      </c>
      <c r="AR24" s="9">
        <f t="shared" si="4"/>
        <v>0.82314046096504423</v>
      </c>
      <c r="AS24" s="9">
        <f t="shared" si="4"/>
        <v>0.89720333542459563</v>
      </c>
      <c r="AT24" s="9">
        <f t="shared" si="4"/>
        <v>0.89718028440216135</v>
      </c>
      <c r="AU24" s="9">
        <f t="shared" si="4"/>
        <v>0.86596741798705645</v>
      </c>
      <c r="AV24" s="9">
        <f t="shared" si="4"/>
        <v>0.86596741798705645</v>
      </c>
      <c r="AW24" s="9">
        <f t="shared" si="4"/>
        <v>0.73176162503746067</v>
      </c>
      <c r="AX24" s="9">
        <f t="shared" si="5"/>
        <v>0.6522079276773296</v>
      </c>
      <c r="AY24" s="9">
        <f t="shared" si="5"/>
        <v>0.65215123859191659</v>
      </c>
      <c r="AZ24" s="9">
        <f t="shared" si="5"/>
        <v>0.58127105088685482</v>
      </c>
      <c r="BA24" s="9">
        <f t="shared" si="6"/>
        <v>0.58127105088685482</v>
      </c>
      <c r="BB24" s="9">
        <f t="shared" si="6"/>
        <v>0.36953964773796549</v>
      </c>
      <c r="BC24" s="9">
        <f t="shared" si="7"/>
        <v>0.49993752342871428</v>
      </c>
      <c r="BD24" s="9">
        <f t="shared" si="7"/>
        <v>0.42537042238394329</v>
      </c>
      <c r="BE24" s="9">
        <f t="shared" si="7"/>
        <v>0.42537042238394329</v>
      </c>
      <c r="BF24" s="9">
        <f t="shared" si="8"/>
        <v>0.23813151471272795</v>
      </c>
      <c r="BG24" s="9">
        <f t="shared" si="9"/>
        <v>0.42543150822299242</v>
      </c>
      <c r="BH24" s="9">
        <f t="shared" si="9"/>
        <v>0.42543150822299242</v>
      </c>
      <c r="BI24" s="9">
        <f t="shared" si="10"/>
        <v>0.23817685690193294</v>
      </c>
      <c r="BJ24" s="9">
        <f t="shared" si="11"/>
        <v>0.5</v>
      </c>
      <c r="BK24" s="9">
        <f t="shared" si="11"/>
        <v>0.29688291426826374</v>
      </c>
      <c r="BL24" s="9">
        <f t="shared" si="13"/>
        <v>0.29688291426826374</v>
      </c>
    </row>
    <row r="25" spans="1:66" ht="31.5" x14ac:dyDescent="0.25">
      <c r="B25" s="14" t="s">
        <v>82</v>
      </c>
      <c r="C25" s="14" t="s">
        <v>81</v>
      </c>
      <c r="D25" s="14" t="s">
        <v>80</v>
      </c>
      <c r="E25" s="13" t="s">
        <v>87</v>
      </c>
      <c r="F25" s="12">
        <f>'[1]DDX full'!F25/100+0.0001</f>
        <v>1E-4</v>
      </c>
      <c r="G25" s="12">
        <f>'[1]DDX full'!G25/100+0.0001</f>
        <v>1E-4</v>
      </c>
      <c r="H25" s="12">
        <f>'[1]DDX full'!H25/100+0.0001</f>
        <v>1E-4</v>
      </c>
      <c r="I25" s="12">
        <f>'[1]DDX full'!I25/100+0.0001</f>
        <v>2.01E-2</v>
      </c>
      <c r="J25" s="12">
        <f>'[1]DDX full'!J25/100+0.0001</f>
        <v>0.80010000000000003</v>
      </c>
      <c r="K25" s="12">
        <f>'[1]DDX full'!K25/100+0.0001</f>
        <v>1E-4</v>
      </c>
      <c r="L25" s="12">
        <f>'[1]DDX full'!L25/100+0.0001</f>
        <v>1E-4</v>
      </c>
      <c r="M25" s="12">
        <f>'[1]DDX full'!M25/100+0.0001</f>
        <v>1E-4</v>
      </c>
      <c r="N25" s="12">
        <f>'[1]DDX full'!N25/100+0.0001</f>
        <v>1E-4</v>
      </c>
      <c r="O25" s="28"/>
      <c r="P25" s="29" t="s">
        <v>186</v>
      </c>
      <c r="R25" s="11">
        <f t="shared" si="14"/>
        <v>0.11368905752061829</v>
      </c>
      <c r="S25" s="11">
        <f t="shared" si="14"/>
        <v>0.40423337372401597</v>
      </c>
      <c r="T25" s="11">
        <f t="shared" si="14"/>
        <v>0.22737811504123659</v>
      </c>
      <c r="U25" s="11">
        <f t="shared" si="14"/>
        <v>4.8854345667425504E-2</v>
      </c>
      <c r="V25" s="11">
        <f t="shared" si="14"/>
        <v>2.6051744237687517E-2</v>
      </c>
      <c r="W25" s="11">
        <f t="shared" si="14"/>
        <v>2.6058255545919874E-2</v>
      </c>
      <c r="X25" s="11">
        <f t="shared" si="14"/>
        <v>3.5193097591425297E-2</v>
      </c>
      <c r="Y25" s="11">
        <f t="shared" si="14"/>
        <v>3.5193097591425297E-2</v>
      </c>
      <c r="Z25" s="11">
        <f t="shared" si="14"/>
        <v>8.3348913080245668E-2</v>
      </c>
      <c r="AA25" s="10">
        <f t="shared" si="1"/>
        <v>1</v>
      </c>
      <c r="AC25" s="9">
        <f t="shared" si="2"/>
        <v>0.21950981587611271</v>
      </c>
      <c r="AD25" s="9">
        <f t="shared" si="2"/>
        <v>0.33333333333333337</v>
      </c>
      <c r="AE25" s="9">
        <f t="shared" si="2"/>
        <v>0.69943815184608438</v>
      </c>
      <c r="AF25" s="9">
        <f t="shared" si="2"/>
        <v>0.81357095486866948</v>
      </c>
      <c r="AG25" s="9">
        <f t="shared" si="2"/>
        <v>0.81353304779811608</v>
      </c>
      <c r="AH25" s="9">
        <f t="shared" si="2"/>
        <v>0.76361775818639799</v>
      </c>
      <c r="AI25" s="9">
        <f t="shared" si="2"/>
        <v>0.76361775818639799</v>
      </c>
      <c r="AJ25" s="9">
        <f t="shared" si="2"/>
        <v>0.57699060325238549</v>
      </c>
      <c r="AK25" s="9">
        <f t="shared" si="3"/>
        <v>0.64000319961604613</v>
      </c>
      <c r="AL25" s="9">
        <f t="shared" si="3"/>
        <v>0.89217464173815264</v>
      </c>
      <c r="AM25" s="9">
        <f t="shared" si="3"/>
        <v>0.9394546937595778</v>
      </c>
      <c r="AN25" s="9">
        <f t="shared" si="3"/>
        <v>0.93944047763575544</v>
      </c>
      <c r="AO25" s="9">
        <f t="shared" si="3"/>
        <v>0.91991129372321767</v>
      </c>
      <c r="AP25" s="9">
        <f t="shared" si="3"/>
        <v>0.91991129372321767</v>
      </c>
      <c r="AQ25" s="9">
        <f t="shared" si="3"/>
        <v>0.82905672470889857</v>
      </c>
      <c r="AR25" s="9">
        <f t="shared" si="4"/>
        <v>0.82314046096504423</v>
      </c>
      <c r="AS25" s="9">
        <f t="shared" si="4"/>
        <v>0.89720333542459563</v>
      </c>
      <c r="AT25" s="9">
        <f t="shared" si="4"/>
        <v>0.89718028440216135</v>
      </c>
      <c r="AU25" s="9">
        <f t="shared" si="4"/>
        <v>0.86596741798705645</v>
      </c>
      <c r="AV25" s="9">
        <f t="shared" si="4"/>
        <v>0.86596741798705645</v>
      </c>
      <c r="AW25" s="9">
        <f t="shared" si="4"/>
        <v>0.73176162503746067</v>
      </c>
      <c r="AX25" s="9">
        <f t="shared" si="5"/>
        <v>0.6522079276773296</v>
      </c>
      <c r="AY25" s="9">
        <f t="shared" si="5"/>
        <v>0.65215123859191659</v>
      </c>
      <c r="AZ25" s="9">
        <f t="shared" si="5"/>
        <v>0.58127105088685482</v>
      </c>
      <c r="BA25" s="9">
        <f t="shared" si="6"/>
        <v>0.58127105088685482</v>
      </c>
      <c r="BB25" s="9">
        <f t="shared" si="6"/>
        <v>0.36953964773796549</v>
      </c>
      <c r="BC25" s="9">
        <f t="shared" si="7"/>
        <v>0.49993752342871428</v>
      </c>
      <c r="BD25" s="9">
        <f t="shared" si="7"/>
        <v>0.42537042238394329</v>
      </c>
      <c r="BE25" s="9">
        <f t="shared" si="7"/>
        <v>0.42537042238394329</v>
      </c>
      <c r="BF25" s="9">
        <f t="shared" si="8"/>
        <v>0.23813151471272795</v>
      </c>
      <c r="BG25" s="9">
        <f t="shared" si="9"/>
        <v>0.42543150822299242</v>
      </c>
      <c r="BH25" s="9">
        <f t="shared" si="9"/>
        <v>0.42543150822299242</v>
      </c>
      <c r="BI25" s="9">
        <f t="shared" si="10"/>
        <v>0.23817685690193294</v>
      </c>
      <c r="BJ25" s="9">
        <f t="shared" si="11"/>
        <v>0.5</v>
      </c>
      <c r="BK25" s="9">
        <f t="shared" si="11"/>
        <v>0.29688291426826374</v>
      </c>
      <c r="BL25" s="9">
        <f t="shared" si="13"/>
        <v>0.29688291426826374</v>
      </c>
    </row>
    <row r="26" spans="1:66" ht="31.5" x14ac:dyDescent="0.25">
      <c r="B26" s="14" t="s">
        <v>82</v>
      </c>
      <c r="C26" s="14" t="s">
        <v>81</v>
      </c>
      <c r="D26" s="14" t="s">
        <v>80</v>
      </c>
      <c r="E26" s="13" t="s">
        <v>86</v>
      </c>
      <c r="F26" s="12">
        <f>'[1]DDX full'!F26/100+0.0001</f>
        <v>1E-4</v>
      </c>
      <c r="G26" s="12">
        <f>'[1]DDX full'!G26/100+0.0001</f>
        <v>1E-4</v>
      </c>
      <c r="H26" s="12">
        <f>'[1]DDX full'!H26/100+0.0001</f>
        <v>1E-4</v>
      </c>
      <c r="I26" s="12">
        <f>'[1]DDX full'!I26/100+0.0001</f>
        <v>5.0100000000000006E-2</v>
      </c>
      <c r="J26" s="12">
        <f>'[1]DDX full'!J26/100+0.0001</f>
        <v>1E-4</v>
      </c>
      <c r="K26" s="12">
        <f>'[1]DDX full'!K26/100+0.0001</f>
        <v>1E-4</v>
      </c>
      <c r="L26" s="12">
        <f>'[1]DDX full'!L26/100+0.0001</f>
        <v>0.10010000000000001</v>
      </c>
      <c r="M26" s="12">
        <f>'[1]DDX full'!M26/100+0.0001</f>
        <v>0.75009999999999999</v>
      </c>
      <c r="N26" s="12">
        <f>'[1]DDX full'!N26/100+0.0001</f>
        <v>5.0100000000000006E-2</v>
      </c>
      <c r="O26" s="28"/>
      <c r="P26" s="29" t="s">
        <v>186</v>
      </c>
      <c r="R26" s="11">
        <f t="shared" si="14"/>
        <v>0.11368905752061829</v>
      </c>
      <c r="S26" s="11">
        <f t="shared" si="14"/>
        <v>0.40423337372401597</v>
      </c>
      <c r="T26" s="11">
        <f t="shared" si="14"/>
        <v>0.22737811504123659</v>
      </c>
      <c r="U26" s="11">
        <f t="shared" si="14"/>
        <v>4.8854345667425504E-2</v>
      </c>
      <c r="V26" s="11">
        <f t="shared" si="14"/>
        <v>2.6051744237687517E-2</v>
      </c>
      <c r="W26" s="11">
        <f t="shared" si="14"/>
        <v>2.6058255545919874E-2</v>
      </c>
      <c r="X26" s="11">
        <f t="shared" si="14"/>
        <v>3.5193097591425297E-2</v>
      </c>
      <c r="Y26" s="11">
        <f t="shared" si="14"/>
        <v>3.5193097591425297E-2</v>
      </c>
      <c r="Z26" s="11">
        <f t="shared" si="14"/>
        <v>8.3348913080245668E-2</v>
      </c>
      <c r="AA26" s="10">
        <f t="shared" si="1"/>
        <v>1</v>
      </c>
      <c r="AC26" s="9">
        <f t="shared" si="2"/>
        <v>0.21950981587611271</v>
      </c>
      <c r="AD26" s="9">
        <f t="shared" si="2"/>
        <v>0.33333333333333337</v>
      </c>
      <c r="AE26" s="9">
        <f t="shared" si="2"/>
        <v>0.69943815184608438</v>
      </c>
      <c r="AF26" s="9">
        <f t="shared" si="2"/>
        <v>0.81357095486866948</v>
      </c>
      <c r="AG26" s="9">
        <f t="shared" si="2"/>
        <v>0.81353304779811608</v>
      </c>
      <c r="AH26" s="9">
        <f t="shared" si="2"/>
        <v>0.76361775818639799</v>
      </c>
      <c r="AI26" s="9">
        <f t="shared" si="2"/>
        <v>0.76361775818639799</v>
      </c>
      <c r="AJ26" s="9">
        <f t="shared" si="2"/>
        <v>0.57699060325238549</v>
      </c>
      <c r="AK26" s="9">
        <f t="shared" si="3"/>
        <v>0.64000319961604613</v>
      </c>
      <c r="AL26" s="9">
        <f t="shared" si="3"/>
        <v>0.89217464173815264</v>
      </c>
      <c r="AM26" s="9">
        <f t="shared" si="3"/>
        <v>0.9394546937595778</v>
      </c>
      <c r="AN26" s="9">
        <f t="shared" si="3"/>
        <v>0.93944047763575544</v>
      </c>
      <c r="AO26" s="9">
        <f t="shared" si="3"/>
        <v>0.91991129372321767</v>
      </c>
      <c r="AP26" s="9">
        <f t="shared" si="3"/>
        <v>0.91991129372321767</v>
      </c>
      <c r="AQ26" s="9">
        <f t="shared" si="3"/>
        <v>0.82905672470889857</v>
      </c>
      <c r="AR26" s="9">
        <f t="shared" si="4"/>
        <v>0.82314046096504423</v>
      </c>
      <c r="AS26" s="9">
        <f t="shared" si="4"/>
        <v>0.89720333542459563</v>
      </c>
      <c r="AT26" s="9">
        <f t="shared" si="4"/>
        <v>0.89718028440216135</v>
      </c>
      <c r="AU26" s="9">
        <f t="shared" si="4"/>
        <v>0.86596741798705645</v>
      </c>
      <c r="AV26" s="9">
        <f t="shared" si="4"/>
        <v>0.86596741798705645</v>
      </c>
      <c r="AW26" s="9">
        <f t="shared" si="4"/>
        <v>0.73176162503746067</v>
      </c>
      <c r="AX26" s="9">
        <f t="shared" si="5"/>
        <v>0.6522079276773296</v>
      </c>
      <c r="AY26" s="9">
        <f t="shared" si="5"/>
        <v>0.65215123859191659</v>
      </c>
      <c r="AZ26" s="9">
        <f t="shared" si="5"/>
        <v>0.58127105088685482</v>
      </c>
      <c r="BA26" s="9">
        <f t="shared" si="6"/>
        <v>0.58127105088685482</v>
      </c>
      <c r="BB26" s="9">
        <f t="shared" si="6"/>
        <v>0.36953964773796549</v>
      </c>
      <c r="BC26" s="9">
        <f t="shared" si="7"/>
        <v>0.49993752342871428</v>
      </c>
      <c r="BD26" s="9">
        <f t="shared" si="7"/>
        <v>0.42537042238394329</v>
      </c>
      <c r="BE26" s="9">
        <f t="shared" si="7"/>
        <v>0.42537042238394329</v>
      </c>
      <c r="BF26" s="9">
        <f t="shared" si="8"/>
        <v>0.23813151471272795</v>
      </c>
      <c r="BG26" s="9">
        <f t="shared" si="9"/>
        <v>0.42543150822299242</v>
      </c>
      <c r="BH26" s="9">
        <f t="shared" si="9"/>
        <v>0.42543150822299242</v>
      </c>
      <c r="BI26" s="9">
        <f t="shared" si="10"/>
        <v>0.23817685690193294</v>
      </c>
      <c r="BJ26" s="9">
        <f t="shared" si="11"/>
        <v>0.5</v>
      </c>
      <c r="BK26" s="9">
        <f t="shared" si="11"/>
        <v>0.29688291426826374</v>
      </c>
      <c r="BL26" s="9">
        <f t="shared" si="13"/>
        <v>0.29688291426826374</v>
      </c>
    </row>
    <row r="27" spans="1:66" ht="31.5" x14ac:dyDescent="0.25">
      <c r="B27" s="14" t="s">
        <v>82</v>
      </c>
      <c r="C27" s="14" t="s">
        <v>81</v>
      </c>
      <c r="D27" s="14" t="s">
        <v>80</v>
      </c>
      <c r="E27" s="13" t="s">
        <v>85</v>
      </c>
      <c r="F27" s="12">
        <f>'[1]DDX full'!F27/100+0.0001</f>
        <v>5.0100000000000006E-2</v>
      </c>
      <c r="G27" s="12">
        <f>'[1]DDX full'!G27/100+0.0001</f>
        <v>0.30009999999999998</v>
      </c>
      <c r="H27" s="12">
        <f>'[1]DDX full'!H27/100+0.0001</f>
        <v>1E-4</v>
      </c>
      <c r="I27" s="12">
        <f>'[1]DDX full'!I27/100+0.0001</f>
        <v>1E-4</v>
      </c>
      <c r="J27" s="12">
        <f>'[1]DDX full'!J27/100+0.0001</f>
        <v>1E-4</v>
      </c>
      <c r="K27" s="12">
        <f>'[1]DDX full'!K27/100+0.0001</f>
        <v>1E-4</v>
      </c>
      <c r="L27" s="12">
        <f>'[1]DDX full'!L27/100+0.0001</f>
        <v>0.10010000000000001</v>
      </c>
      <c r="M27" s="12">
        <f>'[1]DDX full'!M27/100+0.0001</f>
        <v>0.10010000000000001</v>
      </c>
      <c r="N27" s="12">
        <f>'[1]DDX full'!N27/100+0.0001</f>
        <v>1E-4</v>
      </c>
      <c r="O27" s="28"/>
      <c r="P27" s="29" t="s">
        <v>186</v>
      </c>
      <c r="R27" s="11">
        <f t="shared" si="14"/>
        <v>0.11368905752061829</v>
      </c>
      <c r="S27" s="11">
        <f t="shared" si="14"/>
        <v>0.40423337372401597</v>
      </c>
      <c r="T27" s="11">
        <f t="shared" si="14"/>
        <v>0.22737811504123659</v>
      </c>
      <c r="U27" s="11">
        <f t="shared" si="14"/>
        <v>4.8854345667425504E-2</v>
      </c>
      <c r="V27" s="11">
        <f t="shared" si="14"/>
        <v>2.6051744237687517E-2</v>
      </c>
      <c r="W27" s="11">
        <f t="shared" si="14"/>
        <v>2.6058255545919874E-2</v>
      </c>
      <c r="X27" s="11">
        <f t="shared" si="14"/>
        <v>3.5193097591425297E-2</v>
      </c>
      <c r="Y27" s="11">
        <f t="shared" si="14"/>
        <v>3.5193097591425297E-2</v>
      </c>
      <c r="Z27" s="11">
        <f t="shared" si="14"/>
        <v>8.3348913080245668E-2</v>
      </c>
      <c r="AA27" s="10">
        <f t="shared" si="1"/>
        <v>1</v>
      </c>
      <c r="AC27" s="9">
        <f t="shared" si="2"/>
        <v>0.21950981587611271</v>
      </c>
      <c r="AD27" s="9">
        <f t="shared" si="2"/>
        <v>0.33333333333333337</v>
      </c>
      <c r="AE27" s="9">
        <f t="shared" si="2"/>
        <v>0.69943815184608438</v>
      </c>
      <c r="AF27" s="9">
        <f t="shared" si="2"/>
        <v>0.81357095486866948</v>
      </c>
      <c r="AG27" s="9">
        <f t="shared" si="2"/>
        <v>0.81353304779811608</v>
      </c>
      <c r="AH27" s="9">
        <f t="shared" si="2"/>
        <v>0.76361775818639799</v>
      </c>
      <c r="AI27" s="9">
        <f t="shared" si="2"/>
        <v>0.76361775818639799</v>
      </c>
      <c r="AJ27" s="9">
        <f t="shared" si="2"/>
        <v>0.57699060325238549</v>
      </c>
      <c r="AK27" s="9">
        <f t="shared" si="3"/>
        <v>0.64000319961604613</v>
      </c>
      <c r="AL27" s="9">
        <f t="shared" si="3"/>
        <v>0.89217464173815264</v>
      </c>
      <c r="AM27" s="9">
        <f t="shared" si="3"/>
        <v>0.9394546937595778</v>
      </c>
      <c r="AN27" s="9">
        <f t="shared" si="3"/>
        <v>0.93944047763575544</v>
      </c>
      <c r="AO27" s="9">
        <f t="shared" si="3"/>
        <v>0.91991129372321767</v>
      </c>
      <c r="AP27" s="9">
        <f t="shared" si="3"/>
        <v>0.91991129372321767</v>
      </c>
      <c r="AQ27" s="9">
        <f t="shared" si="3"/>
        <v>0.82905672470889857</v>
      </c>
      <c r="AR27" s="9">
        <f t="shared" si="4"/>
        <v>0.82314046096504423</v>
      </c>
      <c r="AS27" s="9">
        <f t="shared" si="4"/>
        <v>0.89720333542459563</v>
      </c>
      <c r="AT27" s="9">
        <f t="shared" si="4"/>
        <v>0.89718028440216135</v>
      </c>
      <c r="AU27" s="9">
        <f t="shared" si="4"/>
        <v>0.86596741798705645</v>
      </c>
      <c r="AV27" s="9">
        <f t="shared" si="4"/>
        <v>0.86596741798705645</v>
      </c>
      <c r="AW27" s="9">
        <f t="shared" si="4"/>
        <v>0.73176162503746067</v>
      </c>
      <c r="AX27" s="9">
        <f t="shared" si="5"/>
        <v>0.6522079276773296</v>
      </c>
      <c r="AY27" s="9">
        <f t="shared" si="5"/>
        <v>0.65215123859191659</v>
      </c>
      <c r="AZ27" s="9">
        <f t="shared" si="5"/>
        <v>0.58127105088685482</v>
      </c>
      <c r="BA27" s="9">
        <f t="shared" si="6"/>
        <v>0.58127105088685482</v>
      </c>
      <c r="BB27" s="9">
        <f t="shared" si="6"/>
        <v>0.36953964773796549</v>
      </c>
      <c r="BC27" s="9">
        <f t="shared" si="7"/>
        <v>0.49993752342871428</v>
      </c>
      <c r="BD27" s="9">
        <f t="shared" si="7"/>
        <v>0.42537042238394329</v>
      </c>
      <c r="BE27" s="9">
        <f t="shared" si="7"/>
        <v>0.42537042238394329</v>
      </c>
      <c r="BF27" s="9">
        <f t="shared" si="8"/>
        <v>0.23813151471272795</v>
      </c>
      <c r="BG27" s="9">
        <f t="shared" si="9"/>
        <v>0.42543150822299242</v>
      </c>
      <c r="BH27" s="9">
        <f t="shared" si="9"/>
        <v>0.42543150822299242</v>
      </c>
      <c r="BI27" s="9">
        <f t="shared" si="10"/>
        <v>0.23817685690193294</v>
      </c>
      <c r="BJ27" s="9">
        <f t="shared" si="11"/>
        <v>0.5</v>
      </c>
      <c r="BK27" s="9">
        <f t="shared" si="11"/>
        <v>0.29688291426826374</v>
      </c>
      <c r="BL27" s="9">
        <f t="shared" si="13"/>
        <v>0.29688291426826374</v>
      </c>
    </row>
    <row r="28" spans="1:66" ht="31.5" x14ac:dyDescent="0.25">
      <c r="B28" s="14" t="s">
        <v>82</v>
      </c>
      <c r="C28" s="14" t="s">
        <v>81</v>
      </c>
      <c r="D28" s="14" t="s">
        <v>80</v>
      </c>
      <c r="E28" s="13" t="s">
        <v>84</v>
      </c>
      <c r="F28" s="12">
        <f>'[1]DDX full'!F28/100+0.0001</f>
        <v>1E-4</v>
      </c>
      <c r="G28" s="12">
        <f>'[1]DDX full'!G28/100+0.0001</f>
        <v>1E-4</v>
      </c>
      <c r="H28" s="12">
        <f>'[1]DDX full'!H28/100+0.0001</f>
        <v>1E-4</v>
      </c>
      <c r="I28" s="12">
        <f>'[1]DDX full'!I28/100+0.0001</f>
        <v>1E-4</v>
      </c>
      <c r="J28" s="12">
        <f>'[1]DDX full'!J28/100+0.0001</f>
        <v>1E-4</v>
      </c>
      <c r="K28" s="12">
        <f>'[1]DDX full'!K28/100+0.0001</f>
        <v>0.10010000000000001</v>
      </c>
      <c r="L28" s="12">
        <f>'[1]DDX full'!L28/100+0.0001</f>
        <v>1E-4</v>
      </c>
      <c r="M28" s="12">
        <f>'[1]DDX full'!M28/100+0.0001</f>
        <v>1E-4</v>
      </c>
      <c r="N28" s="12">
        <f>'[1]DDX full'!N28/100+0.0001</f>
        <v>0.40010000000000001</v>
      </c>
      <c r="O28" s="28"/>
      <c r="P28" s="29" t="s">
        <v>186</v>
      </c>
      <c r="R28" s="11">
        <f t="shared" si="14"/>
        <v>0.11368905752061829</v>
      </c>
      <c r="S28" s="11">
        <f t="shared" si="14"/>
        <v>0.40423337372401597</v>
      </c>
      <c r="T28" s="11">
        <f t="shared" si="14"/>
        <v>0.22737811504123659</v>
      </c>
      <c r="U28" s="11">
        <f t="shared" si="14"/>
        <v>4.8854345667425504E-2</v>
      </c>
      <c r="V28" s="11">
        <f t="shared" si="14"/>
        <v>2.6051744237687517E-2</v>
      </c>
      <c r="W28" s="11">
        <f t="shared" si="14"/>
        <v>2.6058255545919874E-2</v>
      </c>
      <c r="X28" s="11">
        <f t="shared" si="14"/>
        <v>3.5193097591425297E-2</v>
      </c>
      <c r="Y28" s="11">
        <f t="shared" si="14"/>
        <v>3.5193097591425297E-2</v>
      </c>
      <c r="Z28" s="11">
        <f t="shared" si="14"/>
        <v>8.3348913080245668E-2</v>
      </c>
      <c r="AA28" s="10">
        <f t="shared" si="1"/>
        <v>1</v>
      </c>
      <c r="AC28" s="9">
        <f t="shared" si="2"/>
        <v>0.21950981587611271</v>
      </c>
      <c r="AD28" s="9">
        <f t="shared" si="2"/>
        <v>0.33333333333333337</v>
      </c>
      <c r="AE28" s="9">
        <f t="shared" si="2"/>
        <v>0.69943815184608438</v>
      </c>
      <c r="AF28" s="9">
        <f t="shared" si="2"/>
        <v>0.81357095486866948</v>
      </c>
      <c r="AG28" s="9">
        <f t="shared" si="2"/>
        <v>0.81353304779811608</v>
      </c>
      <c r="AH28" s="9">
        <f t="shared" si="2"/>
        <v>0.76361775818639799</v>
      </c>
      <c r="AI28" s="9">
        <f t="shared" si="2"/>
        <v>0.76361775818639799</v>
      </c>
      <c r="AJ28" s="9">
        <f t="shared" si="2"/>
        <v>0.57699060325238549</v>
      </c>
      <c r="AK28" s="9">
        <f t="shared" si="3"/>
        <v>0.64000319961604613</v>
      </c>
      <c r="AL28" s="9">
        <f t="shared" si="3"/>
        <v>0.89217464173815264</v>
      </c>
      <c r="AM28" s="9">
        <f t="shared" si="3"/>
        <v>0.9394546937595778</v>
      </c>
      <c r="AN28" s="9">
        <f t="shared" si="3"/>
        <v>0.93944047763575544</v>
      </c>
      <c r="AO28" s="9">
        <f t="shared" si="3"/>
        <v>0.91991129372321767</v>
      </c>
      <c r="AP28" s="9">
        <f t="shared" si="3"/>
        <v>0.91991129372321767</v>
      </c>
      <c r="AQ28" s="9">
        <f t="shared" si="3"/>
        <v>0.82905672470889857</v>
      </c>
      <c r="AR28" s="9">
        <f t="shared" si="4"/>
        <v>0.82314046096504423</v>
      </c>
      <c r="AS28" s="9">
        <f t="shared" si="4"/>
        <v>0.89720333542459563</v>
      </c>
      <c r="AT28" s="9">
        <f t="shared" si="4"/>
        <v>0.89718028440216135</v>
      </c>
      <c r="AU28" s="9">
        <f t="shared" si="4"/>
        <v>0.86596741798705645</v>
      </c>
      <c r="AV28" s="9">
        <f t="shared" si="4"/>
        <v>0.86596741798705645</v>
      </c>
      <c r="AW28" s="9">
        <f t="shared" si="4"/>
        <v>0.73176162503746067</v>
      </c>
      <c r="AX28" s="9">
        <f t="shared" si="5"/>
        <v>0.6522079276773296</v>
      </c>
      <c r="AY28" s="9">
        <f t="shared" si="5"/>
        <v>0.65215123859191659</v>
      </c>
      <c r="AZ28" s="9">
        <f t="shared" si="5"/>
        <v>0.58127105088685482</v>
      </c>
      <c r="BA28" s="9">
        <f t="shared" si="6"/>
        <v>0.58127105088685482</v>
      </c>
      <c r="BB28" s="9">
        <f t="shared" si="6"/>
        <v>0.36953964773796549</v>
      </c>
      <c r="BC28" s="9">
        <f t="shared" si="7"/>
        <v>0.49993752342871428</v>
      </c>
      <c r="BD28" s="9">
        <f t="shared" si="7"/>
        <v>0.42537042238394329</v>
      </c>
      <c r="BE28" s="9">
        <f t="shared" si="7"/>
        <v>0.42537042238394329</v>
      </c>
      <c r="BF28" s="9">
        <f t="shared" si="8"/>
        <v>0.23813151471272795</v>
      </c>
      <c r="BG28" s="9">
        <f t="shared" si="9"/>
        <v>0.42543150822299242</v>
      </c>
      <c r="BH28" s="9">
        <f t="shared" si="9"/>
        <v>0.42543150822299242</v>
      </c>
      <c r="BI28" s="9">
        <f t="shared" si="10"/>
        <v>0.23817685690193294</v>
      </c>
      <c r="BJ28" s="9">
        <f t="shared" si="11"/>
        <v>0.5</v>
      </c>
      <c r="BK28" s="9">
        <f t="shared" si="11"/>
        <v>0.29688291426826374</v>
      </c>
      <c r="BL28" s="9">
        <f t="shared" si="13"/>
        <v>0.29688291426826374</v>
      </c>
    </row>
    <row r="29" spans="1:66" ht="31.5" x14ac:dyDescent="0.25">
      <c r="B29" s="14" t="s">
        <v>82</v>
      </c>
      <c r="C29" s="14" t="s">
        <v>81</v>
      </c>
      <c r="D29" s="14" t="s">
        <v>80</v>
      </c>
      <c r="E29" s="13" t="s">
        <v>83</v>
      </c>
      <c r="F29" s="12">
        <f>'[1]DDX full'!F29/100+0.0001</f>
        <v>0.50009999999999999</v>
      </c>
      <c r="G29" s="12">
        <f>'[1]DDX full'!G29/100+0.0001</f>
        <v>0.2001</v>
      </c>
      <c r="H29" s="12">
        <f>'[1]DDX full'!H29/100+0.0001</f>
        <v>0.10010000000000001</v>
      </c>
      <c r="I29" s="12">
        <f>'[1]DDX full'!I29/100+0.0001</f>
        <v>0.10010000000000001</v>
      </c>
      <c r="J29" s="12">
        <f>'[1]DDX full'!J29/100+0.0001</f>
        <v>5.0100000000000006E-2</v>
      </c>
      <c r="K29" s="12">
        <f>'[1]DDX full'!K29/100+0.0001</f>
        <v>0.80010000000000003</v>
      </c>
      <c r="L29" s="12">
        <f>'[1]DDX full'!L29/100+0.0001</f>
        <v>0.10010000000000001</v>
      </c>
      <c r="M29" s="12">
        <f>'[1]DDX full'!M29/100+0.0001</f>
        <v>0.10010000000000001</v>
      </c>
      <c r="N29" s="12">
        <f>'[1]DDX full'!N29/100+0.0001</f>
        <v>0.40010000000000001</v>
      </c>
      <c r="O29" s="28"/>
      <c r="P29" s="29" t="s">
        <v>186</v>
      </c>
      <c r="R29" s="11">
        <f t="shared" si="14"/>
        <v>0.11368905752061829</v>
      </c>
      <c r="S29" s="11">
        <f t="shared" si="14"/>
        <v>0.40423337372401597</v>
      </c>
      <c r="T29" s="11">
        <f t="shared" si="14"/>
        <v>0.22737811504123659</v>
      </c>
      <c r="U29" s="11">
        <f t="shared" si="14"/>
        <v>4.8854345667425504E-2</v>
      </c>
      <c r="V29" s="11">
        <f t="shared" si="14"/>
        <v>2.6051744237687517E-2</v>
      </c>
      <c r="W29" s="11">
        <f t="shared" si="14"/>
        <v>2.6058255545919874E-2</v>
      </c>
      <c r="X29" s="11">
        <f t="shared" si="14"/>
        <v>3.5193097591425297E-2</v>
      </c>
      <c r="Y29" s="11">
        <f t="shared" si="14"/>
        <v>3.5193097591425297E-2</v>
      </c>
      <c r="Z29" s="11">
        <f t="shared" si="14"/>
        <v>8.3348913080245668E-2</v>
      </c>
      <c r="AA29" s="10">
        <f t="shared" si="1"/>
        <v>1</v>
      </c>
      <c r="AC29" s="9">
        <f t="shared" si="2"/>
        <v>0.21950981587611271</v>
      </c>
      <c r="AD29" s="9">
        <f t="shared" si="2"/>
        <v>0.33333333333333337</v>
      </c>
      <c r="AE29" s="9">
        <f t="shared" si="2"/>
        <v>0.69943815184608438</v>
      </c>
      <c r="AF29" s="9">
        <f t="shared" si="2"/>
        <v>0.81357095486866948</v>
      </c>
      <c r="AG29" s="9">
        <f t="shared" si="2"/>
        <v>0.81353304779811608</v>
      </c>
      <c r="AH29" s="9">
        <f t="shared" si="2"/>
        <v>0.76361775818639799</v>
      </c>
      <c r="AI29" s="9">
        <f t="shared" si="2"/>
        <v>0.76361775818639799</v>
      </c>
      <c r="AJ29" s="9">
        <f t="shared" si="2"/>
        <v>0.57699060325238549</v>
      </c>
      <c r="AK29" s="9">
        <f t="shared" si="3"/>
        <v>0.64000319961604613</v>
      </c>
      <c r="AL29" s="9">
        <f t="shared" si="3"/>
        <v>0.89217464173815264</v>
      </c>
      <c r="AM29" s="9">
        <f t="shared" si="3"/>
        <v>0.9394546937595778</v>
      </c>
      <c r="AN29" s="9">
        <f t="shared" si="3"/>
        <v>0.93944047763575544</v>
      </c>
      <c r="AO29" s="9">
        <f t="shared" si="3"/>
        <v>0.91991129372321767</v>
      </c>
      <c r="AP29" s="9">
        <f t="shared" si="3"/>
        <v>0.91991129372321767</v>
      </c>
      <c r="AQ29" s="9">
        <f t="shared" si="3"/>
        <v>0.82905672470889857</v>
      </c>
      <c r="AR29" s="9">
        <f t="shared" si="4"/>
        <v>0.82314046096504423</v>
      </c>
      <c r="AS29" s="9">
        <f t="shared" si="4"/>
        <v>0.89720333542459563</v>
      </c>
      <c r="AT29" s="9">
        <f t="shared" si="4"/>
        <v>0.89718028440216135</v>
      </c>
      <c r="AU29" s="9">
        <f t="shared" si="4"/>
        <v>0.86596741798705645</v>
      </c>
      <c r="AV29" s="9">
        <f t="shared" si="4"/>
        <v>0.86596741798705645</v>
      </c>
      <c r="AW29" s="9">
        <f t="shared" si="4"/>
        <v>0.73176162503746067</v>
      </c>
      <c r="AX29" s="9">
        <f t="shared" si="5"/>
        <v>0.6522079276773296</v>
      </c>
      <c r="AY29" s="9">
        <f t="shared" si="5"/>
        <v>0.65215123859191659</v>
      </c>
      <c r="AZ29" s="9">
        <f t="shared" si="5"/>
        <v>0.58127105088685482</v>
      </c>
      <c r="BA29" s="9">
        <f t="shared" si="6"/>
        <v>0.58127105088685482</v>
      </c>
      <c r="BB29" s="9">
        <f t="shared" si="6"/>
        <v>0.36953964773796549</v>
      </c>
      <c r="BC29" s="9">
        <f t="shared" si="7"/>
        <v>0.49993752342871428</v>
      </c>
      <c r="BD29" s="9">
        <f t="shared" si="7"/>
        <v>0.42537042238394329</v>
      </c>
      <c r="BE29" s="9">
        <f t="shared" si="7"/>
        <v>0.42537042238394329</v>
      </c>
      <c r="BF29" s="9">
        <f t="shared" si="8"/>
        <v>0.23813151471272795</v>
      </c>
      <c r="BG29" s="9">
        <f t="shared" si="9"/>
        <v>0.42543150822299242</v>
      </c>
      <c r="BH29" s="9">
        <f t="shared" si="9"/>
        <v>0.42543150822299242</v>
      </c>
      <c r="BI29" s="9">
        <f t="shared" si="10"/>
        <v>0.23817685690193294</v>
      </c>
      <c r="BJ29" s="9">
        <f t="shared" si="11"/>
        <v>0.5</v>
      </c>
      <c r="BK29" s="9">
        <f t="shared" si="11"/>
        <v>0.29688291426826374</v>
      </c>
      <c r="BL29" s="9">
        <f t="shared" si="13"/>
        <v>0.29688291426826374</v>
      </c>
    </row>
    <row r="30" spans="1:66" ht="31.5" x14ac:dyDescent="0.25">
      <c r="B30" s="14" t="s">
        <v>82</v>
      </c>
      <c r="C30" s="14" t="s">
        <v>81</v>
      </c>
      <c r="D30" s="14" t="s">
        <v>80</v>
      </c>
      <c r="E30" s="13" t="s">
        <v>79</v>
      </c>
      <c r="F30" s="12">
        <f>'[1]DDX full'!F30/100+0.0001</f>
        <v>0.25009999999999999</v>
      </c>
      <c r="G30" s="12">
        <f>'[1]DDX full'!G30/100+0.0001</f>
        <v>0.10010000000000001</v>
      </c>
      <c r="H30" s="12">
        <f>'[1]DDX full'!H30/100+0.0001</f>
        <v>0.2001</v>
      </c>
      <c r="I30" s="12">
        <f>'[1]DDX full'!I30/100+0.0001</f>
        <v>5.0100000000000006E-2</v>
      </c>
      <c r="J30" s="12">
        <f>'[1]DDX full'!J30/100+0.0001</f>
        <v>5.0100000000000006E-2</v>
      </c>
      <c r="K30" s="12">
        <f>'[1]DDX full'!K30/100+0.0001</f>
        <v>0.2001</v>
      </c>
      <c r="L30" s="12">
        <f>'[1]DDX full'!L30/100+0.0001</f>
        <v>0.90010000000000001</v>
      </c>
      <c r="M30" s="12">
        <f>'[1]DDX full'!M30/100+0.0001</f>
        <v>5.0100000000000006E-2</v>
      </c>
      <c r="N30" s="12">
        <f>'[1]DDX full'!N30/100+0.0001</f>
        <v>0.60009999999999997</v>
      </c>
      <c r="O30" s="28"/>
      <c r="P30" s="29" t="s">
        <v>186</v>
      </c>
      <c r="R30" s="11">
        <f t="shared" si="14"/>
        <v>0.11368905752061829</v>
      </c>
      <c r="S30" s="11">
        <f t="shared" si="14"/>
        <v>0.40423337372401597</v>
      </c>
      <c r="T30" s="11">
        <f t="shared" si="14"/>
        <v>0.22737811504123659</v>
      </c>
      <c r="U30" s="11">
        <f t="shared" si="14"/>
        <v>4.8854345667425504E-2</v>
      </c>
      <c r="V30" s="11">
        <f t="shared" si="14"/>
        <v>2.6051744237687517E-2</v>
      </c>
      <c r="W30" s="11">
        <f t="shared" si="14"/>
        <v>2.6058255545919874E-2</v>
      </c>
      <c r="X30" s="11">
        <f t="shared" si="14"/>
        <v>3.5193097591425297E-2</v>
      </c>
      <c r="Y30" s="11">
        <f t="shared" si="14"/>
        <v>3.5193097591425297E-2</v>
      </c>
      <c r="Z30" s="11">
        <f t="shared" si="14"/>
        <v>8.3348913080245668E-2</v>
      </c>
      <c r="AA30" s="10">
        <f t="shared" si="1"/>
        <v>1</v>
      </c>
      <c r="AC30" s="9">
        <f t="shared" si="2"/>
        <v>0.21950981587611271</v>
      </c>
      <c r="AD30" s="9">
        <f t="shared" si="2"/>
        <v>0.33333333333333337</v>
      </c>
      <c r="AE30" s="9">
        <f t="shared" si="2"/>
        <v>0.69943815184608438</v>
      </c>
      <c r="AF30" s="9">
        <f t="shared" si="2"/>
        <v>0.81357095486866948</v>
      </c>
      <c r="AG30" s="9">
        <f t="shared" si="2"/>
        <v>0.81353304779811608</v>
      </c>
      <c r="AH30" s="9">
        <f t="shared" si="2"/>
        <v>0.76361775818639799</v>
      </c>
      <c r="AI30" s="9">
        <f t="shared" si="2"/>
        <v>0.76361775818639799</v>
      </c>
      <c r="AJ30" s="9">
        <f t="shared" si="2"/>
        <v>0.57699060325238549</v>
      </c>
      <c r="AK30" s="9">
        <f t="shared" si="3"/>
        <v>0.64000319961604613</v>
      </c>
      <c r="AL30" s="9">
        <f t="shared" si="3"/>
        <v>0.89217464173815264</v>
      </c>
      <c r="AM30" s="9">
        <f t="shared" si="3"/>
        <v>0.9394546937595778</v>
      </c>
      <c r="AN30" s="9">
        <f t="shared" si="3"/>
        <v>0.93944047763575544</v>
      </c>
      <c r="AO30" s="9">
        <f t="shared" si="3"/>
        <v>0.91991129372321767</v>
      </c>
      <c r="AP30" s="9">
        <f t="shared" si="3"/>
        <v>0.91991129372321767</v>
      </c>
      <c r="AQ30" s="9">
        <f t="shared" si="3"/>
        <v>0.82905672470889857</v>
      </c>
      <c r="AR30" s="9">
        <f t="shared" si="4"/>
        <v>0.82314046096504423</v>
      </c>
      <c r="AS30" s="9">
        <f t="shared" si="4"/>
        <v>0.89720333542459563</v>
      </c>
      <c r="AT30" s="9">
        <f t="shared" si="4"/>
        <v>0.89718028440216135</v>
      </c>
      <c r="AU30" s="9">
        <f t="shared" si="4"/>
        <v>0.86596741798705645</v>
      </c>
      <c r="AV30" s="9">
        <f t="shared" si="4"/>
        <v>0.86596741798705645</v>
      </c>
      <c r="AW30" s="9">
        <f t="shared" si="4"/>
        <v>0.73176162503746067</v>
      </c>
      <c r="AX30" s="9">
        <f t="shared" si="5"/>
        <v>0.6522079276773296</v>
      </c>
      <c r="AY30" s="9">
        <f t="shared" si="5"/>
        <v>0.65215123859191659</v>
      </c>
      <c r="AZ30" s="9">
        <f t="shared" si="5"/>
        <v>0.58127105088685482</v>
      </c>
      <c r="BA30" s="9">
        <f t="shared" si="6"/>
        <v>0.58127105088685482</v>
      </c>
      <c r="BB30" s="9">
        <f t="shared" si="6"/>
        <v>0.36953964773796549</v>
      </c>
      <c r="BC30" s="9">
        <f t="shared" si="7"/>
        <v>0.49993752342871428</v>
      </c>
      <c r="BD30" s="9">
        <f t="shared" si="7"/>
        <v>0.42537042238394329</v>
      </c>
      <c r="BE30" s="9">
        <f t="shared" si="7"/>
        <v>0.42537042238394329</v>
      </c>
      <c r="BF30" s="9">
        <f t="shared" si="8"/>
        <v>0.23813151471272795</v>
      </c>
      <c r="BG30" s="9">
        <f t="shared" si="9"/>
        <v>0.42543150822299242</v>
      </c>
      <c r="BH30" s="9">
        <f t="shared" si="9"/>
        <v>0.42543150822299242</v>
      </c>
      <c r="BI30" s="9">
        <f t="shared" si="10"/>
        <v>0.23817685690193294</v>
      </c>
      <c r="BJ30" s="9">
        <f t="shared" si="11"/>
        <v>0.5</v>
      </c>
      <c r="BK30" s="9">
        <f t="shared" si="11"/>
        <v>0.29688291426826374</v>
      </c>
      <c r="BL30" s="9">
        <f t="shared" si="13"/>
        <v>0.29688291426826374</v>
      </c>
    </row>
    <row r="31" spans="1:66" ht="31.5" x14ac:dyDescent="0.25">
      <c r="B31" s="14" t="s">
        <v>52</v>
      </c>
      <c r="C31" s="14" t="s">
        <v>51</v>
      </c>
      <c r="D31" s="14" t="s">
        <v>76</v>
      </c>
      <c r="E31" s="13" t="s">
        <v>78</v>
      </c>
      <c r="F31" s="12">
        <f>'[1]DDX full'!F31/100+0.0001</f>
        <v>0.35009999999999997</v>
      </c>
      <c r="G31" s="12">
        <f>'[1]DDX full'!G31/100+0.0001</f>
        <v>5.0100000000000006E-2</v>
      </c>
      <c r="H31" s="12">
        <f>'[1]DDX full'!H31/100+0.0001</f>
        <v>0.35009999999999997</v>
      </c>
      <c r="I31" s="12">
        <f>'[1]DDX full'!I31/100+0.0001</f>
        <v>1E-4</v>
      </c>
      <c r="J31" s="12">
        <f>'[1]DDX full'!J31/100+0.0001</f>
        <v>1E-4</v>
      </c>
      <c r="K31" s="12">
        <f>'[1]DDX full'!K31/100+0.0001</f>
        <v>0.2001</v>
      </c>
      <c r="L31" s="12">
        <f>'[1]DDX full'!L31/100+0.0001</f>
        <v>1E-4</v>
      </c>
      <c r="M31" s="12">
        <f>'[1]DDX full'!M31/100+0.0001</f>
        <v>1E-4</v>
      </c>
      <c r="N31" s="12">
        <f>'[1]DDX full'!N31/100+0.0001</f>
        <v>0.35009999999999997</v>
      </c>
      <c r="O31" s="28"/>
      <c r="P31" s="29" t="s">
        <v>186</v>
      </c>
      <c r="R31" s="11">
        <f t="shared" si="14"/>
        <v>0.11368905752061829</v>
      </c>
      <c r="S31" s="11">
        <f t="shared" si="14"/>
        <v>0.40423337372401597</v>
      </c>
      <c r="T31" s="11">
        <f t="shared" si="14"/>
        <v>0.22737811504123659</v>
      </c>
      <c r="U31" s="11">
        <f t="shared" si="14"/>
        <v>4.8854345667425504E-2</v>
      </c>
      <c r="V31" s="11">
        <f t="shared" si="14"/>
        <v>2.6051744237687517E-2</v>
      </c>
      <c r="W31" s="11">
        <f t="shared" si="14"/>
        <v>2.6058255545919874E-2</v>
      </c>
      <c r="X31" s="11">
        <f t="shared" si="14"/>
        <v>3.5193097591425297E-2</v>
      </c>
      <c r="Y31" s="11">
        <f t="shared" si="14"/>
        <v>3.5193097591425297E-2</v>
      </c>
      <c r="Z31" s="11">
        <f t="shared" si="14"/>
        <v>8.3348913080245668E-2</v>
      </c>
      <c r="AA31" s="10">
        <f t="shared" si="1"/>
        <v>1</v>
      </c>
      <c r="AC31" s="9">
        <f t="shared" si="2"/>
        <v>0.21950981587611271</v>
      </c>
      <c r="AD31" s="9">
        <f t="shared" si="2"/>
        <v>0.33333333333333337</v>
      </c>
      <c r="AE31" s="9">
        <f t="shared" si="2"/>
        <v>0.69943815184608438</v>
      </c>
      <c r="AF31" s="9">
        <f t="shared" si="2"/>
        <v>0.81357095486866948</v>
      </c>
      <c r="AG31" s="9">
        <f t="shared" si="2"/>
        <v>0.81353304779811608</v>
      </c>
      <c r="AH31" s="9">
        <f t="shared" si="2"/>
        <v>0.76361775818639799</v>
      </c>
      <c r="AI31" s="9">
        <f t="shared" si="2"/>
        <v>0.76361775818639799</v>
      </c>
      <c r="AJ31" s="9">
        <f t="shared" si="2"/>
        <v>0.57699060325238549</v>
      </c>
      <c r="AK31" s="9">
        <f t="shared" si="3"/>
        <v>0.64000319961604613</v>
      </c>
      <c r="AL31" s="9">
        <f t="shared" si="3"/>
        <v>0.89217464173815264</v>
      </c>
      <c r="AM31" s="9">
        <f t="shared" si="3"/>
        <v>0.9394546937595778</v>
      </c>
      <c r="AN31" s="9">
        <f t="shared" si="3"/>
        <v>0.93944047763575544</v>
      </c>
      <c r="AO31" s="9">
        <f t="shared" si="3"/>
        <v>0.91991129372321767</v>
      </c>
      <c r="AP31" s="9">
        <f t="shared" si="3"/>
        <v>0.91991129372321767</v>
      </c>
      <c r="AQ31" s="9">
        <f t="shared" si="3"/>
        <v>0.82905672470889857</v>
      </c>
      <c r="AR31" s="9">
        <f t="shared" si="4"/>
        <v>0.82314046096504423</v>
      </c>
      <c r="AS31" s="9">
        <f t="shared" si="4"/>
        <v>0.89720333542459563</v>
      </c>
      <c r="AT31" s="9">
        <f t="shared" si="4"/>
        <v>0.89718028440216135</v>
      </c>
      <c r="AU31" s="9">
        <f t="shared" si="4"/>
        <v>0.86596741798705645</v>
      </c>
      <c r="AV31" s="9">
        <f t="shared" si="4"/>
        <v>0.86596741798705645</v>
      </c>
      <c r="AW31" s="9">
        <f t="shared" si="4"/>
        <v>0.73176162503746067</v>
      </c>
      <c r="AX31" s="9">
        <f t="shared" si="5"/>
        <v>0.6522079276773296</v>
      </c>
      <c r="AY31" s="9">
        <f t="shared" si="5"/>
        <v>0.65215123859191659</v>
      </c>
      <c r="AZ31" s="9">
        <f t="shared" si="5"/>
        <v>0.58127105088685482</v>
      </c>
      <c r="BA31" s="9">
        <f t="shared" si="6"/>
        <v>0.58127105088685482</v>
      </c>
      <c r="BB31" s="9">
        <f t="shared" si="6"/>
        <v>0.36953964773796549</v>
      </c>
      <c r="BC31" s="9">
        <f t="shared" si="7"/>
        <v>0.49993752342871428</v>
      </c>
      <c r="BD31" s="9">
        <f t="shared" si="7"/>
        <v>0.42537042238394329</v>
      </c>
      <c r="BE31" s="9">
        <f t="shared" si="7"/>
        <v>0.42537042238394329</v>
      </c>
      <c r="BF31" s="9">
        <f t="shared" si="8"/>
        <v>0.23813151471272795</v>
      </c>
      <c r="BG31" s="9">
        <f t="shared" si="9"/>
        <v>0.42543150822299242</v>
      </c>
      <c r="BH31" s="9">
        <f t="shared" si="9"/>
        <v>0.42543150822299242</v>
      </c>
      <c r="BI31" s="9">
        <f t="shared" si="10"/>
        <v>0.23817685690193294</v>
      </c>
      <c r="BJ31" s="9">
        <f t="shared" si="11"/>
        <v>0.5</v>
      </c>
      <c r="BK31" s="9">
        <f t="shared" si="11"/>
        <v>0.29688291426826374</v>
      </c>
      <c r="BL31" s="9">
        <f t="shared" si="13"/>
        <v>0.29688291426826374</v>
      </c>
    </row>
    <row r="32" spans="1:66" ht="31.5" x14ac:dyDescent="0.25">
      <c r="B32" s="14" t="s">
        <v>52</v>
      </c>
      <c r="C32" s="14" t="s">
        <v>51</v>
      </c>
      <c r="D32" s="14" t="s">
        <v>76</v>
      </c>
      <c r="E32" s="13" t="s">
        <v>77</v>
      </c>
      <c r="F32" s="12">
        <f>'[1]DDX full'!F32/100+0.0001</f>
        <v>0.25009999999999999</v>
      </c>
      <c r="G32" s="12">
        <f>'[1]DDX full'!G32/100+0.0001</f>
        <v>5.0100000000000006E-2</v>
      </c>
      <c r="H32" s="12">
        <f>'[1]DDX full'!H32/100+0.0001</f>
        <v>0.50009999999999999</v>
      </c>
      <c r="I32" s="12">
        <f>'[1]DDX full'!I32/100+0.0001</f>
        <v>1E-4</v>
      </c>
      <c r="J32" s="12">
        <f>'[1]DDX full'!J32/100+0.0001</f>
        <v>1E-4</v>
      </c>
      <c r="K32" s="12">
        <f>'[1]DDX full'!K32/100+0.0001</f>
        <v>5.0100000000000006E-2</v>
      </c>
      <c r="L32" s="12">
        <f>'[1]DDX full'!L32/100+0.0001</f>
        <v>5.0100000000000006E-2</v>
      </c>
      <c r="M32" s="12">
        <f>'[1]DDX full'!M32/100+0.0001</f>
        <v>1E-4</v>
      </c>
      <c r="N32" s="12">
        <f>'[1]DDX full'!N32/100+0.0001</f>
        <v>0.25009999999999999</v>
      </c>
      <c r="O32" s="28"/>
      <c r="P32" s="29" t="s">
        <v>186</v>
      </c>
      <c r="R32" s="11">
        <f t="shared" si="14"/>
        <v>0.11368905752061829</v>
      </c>
      <c r="S32" s="11">
        <f t="shared" si="14"/>
        <v>0.40423337372401597</v>
      </c>
      <c r="T32" s="11">
        <f t="shared" si="14"/>
        <v>0.22737811504123659</v>
      </c>
      <c r="U32" s="11">
        <f t="shared" si="14"/>
        <v>4.8854345667425504E-2</v>
      </c>
      <c r="V32" s="11">
        <f t="shared" si="14"/>
        <v>2.6051744237687517E-2</v>
      </c>
      <c r="W32" s="11">
        <f t="shared" si="14"/>
        <v>2.6058255545919874E-2</v>
      </c>
      <c r="X32" s="11">
        <f t="shared" si="14"/>
        <v>3.5193097591425297E-2</v>
      </c>
      <c r="Y32" s="11">
        <f t="shared" si="14"/>
        <v>3.5193097591425297E-2</v>
      </c>
      <c r="Z32" s="11">
        <f t="shared" si="14"/>
        <v>8.3348913080245668E-2</v>
      </c>
      <c r="AA32" s="10">
        <f t="shared" si="1"/>
        <v>1</v>
      </c>
      <c r="AC32" s="9">
        <f t="shared" si="2"/>
        <v>0.21950981587611271</v>
      </c>
      <c r="AD32" s="9">
        <f t="shared" si="2"/>
        <v>0.33333333333333337</v>
      </c>
      <c r="AE32" s="9">
        <f t="shared" si="2"/>
        <v>0.69943815184608438</v>
      </c>
      <c r="AF32" s="9">
        <f t="shared" si="2"/>
        <v>0.81357095486866948</v>
      </c>
      <c r="AG32" s="9">
        <f t="shared" si="2"/>
        <v>0.81353304779811608</v>
      </c>
      <c r="AH32" s="9">
        <f t="shared" si="2"/>
        <v>0.76361775818639799</v>
      </c>
      <c r="AI32" s="9">
        <f t="shared" si="2"/>
        <v>0.76361775818639799</v>
      </c>
      <c r="AJ32" s="9">
        <f t="shared" si="2"/>
        <v>0.57699060325238549</v>
      </c>
      <c r="AK32" s="9">
        <f t="shared" si="3"/>
        <v>0.64000319961604613</v>
      </c>
      <c r="AL32" s="9">
        <f t="shared" si="3"/>
        <v>0.89217464173815264</v>
      </c>
      <c r="AM32" s="9">
        <f t="shared" si="3"/>
        <v>0.9394546937595778</v>
      </c>
      <c r="AN32" s="9">
        <f t="shared" si="3"/>
        <v>0.93944047763575544</v>
      </c>
      <c r="AO32" s="9">
        <f t="shared" si="3"/>
        <v>0.91991129372321767</v>
      </c>
      <c r="AP32" s="9">
        <f t="shared" si="3"/>
        <v>0.91991129372321767</v>
      </c>
      <c r="AQ32" s="9">
        <f t="shared" si="3"/>
        <v>0.82905672470889857</v>
      </c>
      <c r="AR32" s="9">
        <f t="shared" si="4"/>
        <v>0.82314046096504423</v>
      </c>
      <c r="AS32" s="9">
        <f t="shared" si="4"/>
        <v>0.89720333542459563</v>
      </c>
      <c r="AT32" s="9">
        <f t="shared" si="4"/>
        <v>0.89718028440216135</v>
      </c>
      <c r="AU32" s="9">
        <f t="shared" si="4"/>
        <v>0.86596741798705645</v>
      </c>
      <c r="AV32" s="9">
        <f t="shared" si="4"/>
        <v>0.86596741798705645</v>
      </c>
      <c r="AW32" s="9">
        <f t="shared" si="4"/>
        <v>0.73176162503746067</v>
      </c>
      <c r="AX32" s="9">
        <f t="shared" si="5"/>
        <v>0.6522079276773296</v>
      </c>
      <c r="AY32" s="9">
        <f t="shared" si="5"/>
        <v>0.65215123859191659</v>
      </c>
      <c r="AZ32" s="9">
        <f t="shared" si="5"/>
        <v>0.58127105088685482</v>
      </c>
      <c r="BA32" s="9">
        <f t="shared" si="6"/>
        <v>0.58127105088685482</v>
      </c>
      <c r="BB32" s="9">
        <f t="shared" si="6"/>
        <v>0.36953964773796549</v>
      </c>
      <c r="BC32" s="9">
        <f t="shared" si="7"/>
        <v>0.49993752342871428</v>
      </c>
      <c r="BD32" s="9">
        <f t="shared" si="7"/>
        <v>0.42537042238394329</v>
      </c>
      <c r="BE32" s="9">
        <f t="shared" si="7"/>
        <v>0.42537042238394329</v>
      </c>
      <c r="BF32" s="9">
        <f t="shared" si="8"/>
        <v>0.23813151471272795</v>
      </c>
      <c r="BG32" s="9">
        <f t="shared" si="9"/>
        <v>0.42543150822299242</v>
      </c>
      <c r="BH32" s="9">
        <f t="shared" si="9"/>
        <v>0.42543150822299242</v>
      </c>
      <c r="BI32" s="9">
        <f t="shared" si="10"/>
        <v>0.23817685690193294</v>
      </c>
      <c r="BJ32" s="9">
        <f t="shared" si="11"/>
        <v>0.5</v>
      </c>
      <c r="BK32" s="9">
        <f t="shared" si="11"/>
        <v>0.29688291426826374</v>
      </c>
      <c r="BL32" s="9">
        <f t="shared" si="13"/>
        <v>0.29688291426826374</v>
      </c>
    </row>
    <row r="33" spans="1:64" ht="31.5" x14ac:dyDescent="0.25">
      <c r="B33" s="14" t="s">
        <v>52</v>
      </c>
      <c r="C33" s="14" t="s">
        <v>51</v>
      </c>
      <c r="D33" s="14" t="s">
        <v>76</v>
      </c>
      <c r="E33" s="13" t="s">
        <v>75</v>
      </c>
      <c r="F33" s="12">
        <f>'[1]DDX full'!F33/100+0.0001</f>
        <v>5.0100000000000006E-2</v>
      </c>
      <c r="G33" s="12">
        <f>'[1]DDX full'!G33/100+0.0001</f>
        <v>2.01E-2</v>
      </c>
      <c r="H33" s="12">
        <f>'[1]DDX full'!H33/100+0.0001</f>
        <v>2.01E-2</v>
      </c>
      <c r="I33" s="12">
        <f>'[1]DDX full'!I33/100+0.0001</f>
        <v>1E-4</v>
      </c>
      <c r="J33" s="12">
        <f>'[1]DDX full'!J33/100+0.0001</f>
        <v>1E-4</v>
      </c>
      <c r="K33" s="12">
        <f>'[1]DDX full'!K33/100+0.0001</f>
        <v>5.0100000000000006E-2</v>
      </c>
      <c r="L33" s="12">
        <f>'[1]DDX full'!L33/100+0.0001</f>
        <v>5.0100000000000006E-2</v>
      </c>
      <c r="M33" s="12">
        <f>'[1]DDX full'!M33/100+0.0001</f>
        <v>1E-4</v>
      </c>
      <c r="N33" s="12">
        <f>'[1]DDX full'!N33/100+0.0001</f>
        <v>0.25009999999999999</v>
      </c>
      <c r="O33" s="28"/>
      <c r="P33" s="29" t="s">
        <v>186</v>
      </c>
      <c r="R33" s="11">
        <f t="shared" si="14"/>
        <v>0.11368905752061829</v>
      </c>
      <c r="S33" s="11">
        <f t="shared" si="14"/>
        <v>0.40423337372401597</v>
      </c>
      <c r="T33" s="11">
        <f t="shared" si="14"/>
        <v>0.22737811504123659</v>
      </c>
      <c r="U33" s="11">
        <f t="shared" si="14"/>
        <v>4.8854345667425504E-2</v>
      </c>
      <c r="V33" s="11">
        <f t="shared" si="14"/>
        <v>2.6051744237687517E-2</v>
      </c>
      <c r="W33" s="11">
        <f t="shared" si="14"/>
        <v>2.6058255545919874E-2</v>
      </c>
      <c r="X33" s="11">
        <f t="shared" si="14"/>
        <v>3.5193097591425297E-2</v>
      </c>
      <c r="Y33" s="11">
        <f t="shared" si="14"/>
        <v>3.5193097591425297E-2</v>
      </c>
      <c r="Z33" s="11">
        <f t="shared" si="14"/>
        <v>8.3348913080245668E-2</v>
      </c>
      <c r="AA33" s="10">
        <f t="shared" si="1"/>
        <v>1</v>
      </c>
      <c r="AC33" s="9">
        <f t="shared" si="2"/>
        <v>0.21950981587611271</v>
      </c>
      <c r="AD33" s="9">
        <f t="shared" si="2"/>
        <v>0.33333333333333337</v>
      </c>
      <c r="AE33" s="9">
        <f t="shared" si="2"/>
        <v>0.69943815184608438</v>
      </c>
      <c r="AF33" s="9">
        <f t="shared" si="2"/>
        <v>0.81357095486866948</v>
      </c>
      <c r="AG33" s="9">
        <f t="shared" si="2"/>
        <v>0.81353304779811608</v>
      </c>
      <c r="AH33" s="9">
        <f t="shared" si="2"/>
        <v>0.76361775818639799</v>
      </c>
      <c r="AI33" s="9">
        <f t="shared" si="2"/>
        <v>0.76361775818639799</v>
      </c>
      <c r="AJ33" s="9">
        <f t="shared" si="2"/>
        <v>0.57699060325238549</v>
      </c>
      <c r="AK33" s="9">
        <f t="shared" si="3"/>
        <v>0.64000319961604613</v>
      </c>
      <c r="AL33" s="9">
        <f t="shared" si="3"/>
        <v>0.89217464173815264</v>
      </c>
      <c r="AM33" s="9">
        <f t="shared" si="3"/>
        <v>0.9394546937595778</v>
      </c>
      <c r="AN33" s="9">
        <f t="shared" si="3"/>
        <v>0.93944047763575544</v>
      </c>
      <c r="AO33" s="9">
        <f t="shared" si="3"/>
        <v>0.91991129372321767</v>
      </c>
      <c r="AP33" s="9">
        <f t="shared" si="3"/>
        <v>0.91991129372321767</v>
      </c>
      <c r="AQ33" s="9">
        <f t="shared" si="3"/>
        <v>0.82905672470889857</v>
      </c>
      <c r="AR33" s="9">
        <f t="shared" si="4"/>
        <v>0.82314046096504423</v>
      </c>
      <c r="AS33" s="9">
        <f t="shared" si="4"/>
        <v>0.89720333542459563</v>
      </c>
      <c r="AT33" s="9">
        <f t="shared" si="4"/>
        <v>0.89718028440216135</v>
      </c>
      <c r="AU33" s="9">
        <f t="shared" si="4"/>
        <v>0.86596741798705645</v>
      </c>
      <c r="AV33" s="9">
        <f t="shared" si="4"/>
        <v>0.86596741798705645</v>
      </c>
      <c r="AW33" s="9">
        <f t="shared" si="4"/>
        <v>0.73176162503746067</v>
      </c>
      <c r="AX33" s="9">
        <f t="shared" si="5"/>
        <v>0.6522079276773296</v>
      </c>
      <c r="AY33" s="9">
        <f t="shared" si="5"/>
        <v>0.65215123859191659</v>
      </c>
      <c r="AZ33" s="9">
        <f t="shared" si="5"/>
        <v>0.58127105088685482</v>
      </c>
      <c r="BA33" s="9">
        <f t="shared" si="6"/>
        <v>0.58127105088685482</v>
      </c>
      <c r="BB33" s="9">
        <f t="shared" si="6"/>
        <v>0.36953964773796549</v>
      </c>
      <c r="BC33" s="9">
        <f t="shared" si="7"/>
        <v>0.49993752342871428</v>
      </c>
      <c r="BD33" s="9">
        <f t="shared" si="7"/>
        <v>0.42537042238394329</v>
      </c>
      <c r="BE33" s="9">
        <f t="shared" si="7"/>
        <v>0.42537042238394329</v>
      </c>
      <c r="BF33" s="9">
        <f t="shared" si="8"/>
        <v>0.23813151471272795</v>
      </c>
      <c r="BG33" s="9">
        <f t="shared" si="9"/>
        <v>0.42543150822299242</v>
      </c>
      <c r="BH33" s="9">
        <f t="shared" si="9"/>
        <v>0.42543150822299242</v>
      </c>
      <c r="BI33" s="9">
        <f t="shared" si="10"/>
        <v>0.23817685690193294</v>
      </c>
      <c r="BJ33" s="9">
        <f t="shared" si="11"/>
        <v>0.5</v>
      </c>
      <c r="BK33" s="9">
        <f t="shared" si="11"/>
        <v>0.29688291426826374</v>
      </c>
      <c r="BL33" s="9">
        <f t="shared" si="13"/>
        <v>0.29688291426826374</v>
      </c>
    </row>
    <row r="34" spans="1:64" ht="15.75" x14ac:dyDescent="0.25">
      <c r="B34" s="14" t="s">
        <v>52</v>
      </c>
      <c r="C34" s="14" t="s">
        <v>51</v>
      </c>
      <c r="D34" s="14" t="s">
        <v>74</v>
      </c>
      <c r="E34" s="13" t="s">
        <v>73</v>
      </c>
      <c r="F34" s="12">
        <f>'[1]DDX full'!F34/100+0.0001</f>
        <v>1E-4</v>
      </c>
      <c r="G34" s="12">
        <f>'[1]DDX full'!G34/100+0.0001</f>
        <v>1E-4</v>
      </c>
      <c r="H34" s="12">
        <f>'[1]DDX full'!H34/100+0.0001</f>
        <v>1E-4</v>
      </c>
      <c r="I34" s="12">
        <f>'[1]DDX full'!I34/100+0.0001</f>
        <v>0.80010000000000003</v>
      </c>
      <c r="J34" s="12">
        <f>'[1]DDX full'!J34/100+0.0001</f>
        <v>1E-4</v>
      </c>
      <c r="K34" s="12">
        <f>'[1]DDX full'!K34/100+0.0001</f>
        <v>0.90010000000000001</v>
      </c>
      <c r="L34" s="12">
        <f>'[1]DDX full'!L34/100+0.0001</f>
        <v>1E-4</v>
      </c>
      <c r="M34" s="12">
        <f>'[1]DDX full'!M34/100+0.0001</f>
        <v>5.0100000000000006E-2</v>
      </c>
      <c r="N34" s="12">
        <f>'[1]DDX full'!N34/100+0.0001</f>
        <v>0.2001</v>
      </c>
      <c r="O34" s="28"/>
      <c r="P34" s="29" t="s">
        <v>186</v>
      </c>
      <c r="R34" s="11">
        <f t="shared" si="14"/>
        <v>0.11368905752061829</v>
      </c>
      <c r="S34" s="11">
        <f t="shared" si="14"/>
        <v>0.40423337372401597</v>
      </c>
      <c r="T34" s="11">
        <f t="shared" si="14"/>
        <v>0.22737811504123659</v>
      </c>
      <c r="U34" s="11">
        <f t="shared" si="14"/>
        <v>4.8854345667425504E-2</v>
      </c>
      <c r="V34" s="11">
        <f t="shared" si="14"/>
        <v>2.6051744237687517E-2</v>
      </c>
      <c r="W34" s="11">
        <f t="shared" si="14"/>
        <v>2.6058255545919874E-2</v>
      </c>
      <c r="X34" s="11">
        <f t="shared" si="14"/>
        <v>3.5193097591425297E-2</v>
      </c>
      <c r="Y34" s="11">
        <f t="shared" si="14"/>
        <v>3.5193097591425297E-2</v>
      </c>
      <c r="Z34" s="11">
        <f t="shared" si="14"/>
        <v>8.3348913080245668E-2</v>
      </c>
      <c r="AA34" s="10">
        <f t="shared" si="1"/>
        <v>1</v>
      </c>
      <c r="AC34" s="9">
        <f t="shared" si="2"/>
        <v>0.21950981587611271</v>
      </c>
      <c r="AD34" s="9">
        <f t="shared" si="2"/>
        <v>0.33333333333333337</v>
      </c>
      <c r="AE34" s="9">
        <f t="shared" si="2"/>
        <v>0.69943815184608438</v>
      </c>
      <c r="AF34" s="9">
        <f t="shared" si="2"/>
        <v>0.81357095486866948</v>
      </c>
      <c r="AG34" s="9">
        <f t="shared" si="2"/>
        <v>0.81353304779811608</v>
      </c>
      <c r="AH34" s="9">
        <f t="shared" si="2"/>
        <v>0.76361775818639799</v>
      </c>
      <c r="AI34" s="9">
        <f t="shared" si="2"/>
        <v>0.76361775818639799</v>
      </c>
      <c r="AJ34" s="9">
        <f t="shared" si="2"/>
        <v>0.57699060325238549</v>
      </c>
      <c r="AK34" s="9">
        <f t="shared" si="3"/>
        <v>0.64000319961604613</v>
      </c>
      <c r="AL34" s="9">
        <f t="shared" si="3"/>
        <v>0.89217464173815264</v>
      </c>
      <c r="AM34" s="9">
        <f t="shared" si="3"/>
        <v>0.9394546937595778</v>
      </c>
      <c r="AN34" s="9">
        <f t="shared" si="3"/>
        <v>0.93944047763575544</v>
      </c>
      <c r="AO34" s="9">
        <f t="shared" si="3"/>
        <v>0.91991129372321767</v>
      </c>
      <c r="AP34" s="9">
        <f t="shared" si="3"/>
        <v>0.91991129372321767</v>
      </c>
      <c r="AQ34" s="9">
        <f t="shared" si="3"/>
        <v>0.82905672470889857</v>
      </c>
      <c r="AR34" s="9">
        <f t="shared" si="4"/>
        <v>0.82314046096504423</v>
      </c>
      <c r="AS34" s="9">
        <f t="shared" si="4"/>
        <v>0.89720333542459563</v>
      </c>
      <c r="AT34" s="9">
        <f t="shared" si="4"/>
        <v>0.89718028440216135</v>
      </c>
      <c r="AU34" s="9">
        <f t="shared" si="4"/>
        <v>0.86596741798705645</v>
      </c>
      <c r="AV34" s="9">
        <f t="shared" si="4"/>
        <v>0.86596741798705645</v>
      </c>
      <c r="AW34" s="9">
        <f t="shared" si="4"/>
        <v>0.73176162503746067</v>
      </c>
      <c r="AX34" s="9">
        <f t="shared" si="5"/>
        <v>0.6522079276773296</v>
      </c>
      <c r="AY34" s="9">
        <f t="shared" si="5"/>
        <v>0.65215123859191659</v>
      </c>
      <c r="AZ34" s="9">
        <f t="shared" si="5"/>
        <v>0.58127105088685482</v>
      </c>
      <c r="BA34" s="9">
        <f t="shared" si="6"/>
        <v>0.58127105088685482</v>
      </c>
      <c r="BB34" s="9">
        <f t="shared" si="6"/>
        <v>0.36953964773796549</v>
      </c>
      <c r="BC34" s="9">
        <f t="shared" si="7"/>
        <v>0.49993752342871428</v>
      </c>
      <c r="BD34" s="9">
        <f t="shared" si="7"/>
        <v>0.42537042238394329</v>
      </c>
      <c r="BE34" s="9">
        <f t="shared" si="7"/>
        <v>0.42537042238394329</v>
      </c>
      <c r="BF34" s="9">
        <f t="shared" si="8"/>
        <v>0.23813151471272795</v>
      </c>
      <c r="BG34" s="9">
        <f t="shared" si="9"/>
        <v>0.42543150822299242</v>
      </c>
      <c r="BH34" s="9">
        <f t="shared" si="9"/>
        <v>0.42543150822299242</v>
      </c>
      <c r="BI34" s="9">
        <f t="shared" si="10"/>
        <v>0.23817685690193294</v>
      </c>
      <c r="BJ34" s="9">
        <f t="shared" si="11"/>
        <v>0.5</v>
      </c>
      <c r="BK34" s="9">
        <f t="shared" si="11"/>
        <v>0.29688291426826374</v>
      </c>
      <c r="BL34" s="9">
        <f t="shared" si="13"/>
        <v>0.29688291426826374</v>
      </c>
    </row>
    <row r="35" spans="1:64" ht="31.5" x14ac:dyDescent="0.25">
      <c r="B35" s="14" t="s">
        <v>52</v>
      </c>
      <c r="C35" s="14" t="s">
        <v>51</v>
      </c>
      <c r="D35" s="14" t="s">
        <v>61</v>
      </c>
      <c r="E35" s="13" t="s">
        <v>72</v>
      </c>
      <c r="F35" s="12">
        <f>'[1]DDX full'!F35/100+0.0001</f>
        <v>0.25009999999999999</v>
      </c>
      <c r="G35" s="12">
        <f>'[1]DDX full'!G35/100+0.0001</f>
        <v>5.0100000000000006E-2</v>
      </c>
      <c r="H35" s="12">
        <f>'[1]DDX full'!H35/100+0.0001</f>
        <v>1E-4</v>
      </c>
      <c r="I35" s="12">
        <f>'[1]DDX full'!I35/100+0.0001</f>
        <v>1E-4</v>
      </c>
      <c r="J35" s="12">
        <f>'[1]DDX full'!J35/100+0.0001</f>
        <v>1E-4</v>
      </c>
      <c r="K35" s="12">
        <f>'[1]DDX full'!K35/100+0.0001</f>
        <v>0.25009999999999999</v>
      </c>
      <c r="L35" s="12">
        <f>'[1]DDX full'!L35/100+0.0001</f>
        <v>5.0100000000000006E-2</v>
      </c>
      <c r="M35" s="12">
        <f>'[1]DDX full'!M35/100+0.0001</f>
        <v>1E-4</v>
      </c>
      <c r="N35" s="12">
        <f>'[1]DDX full'!N35/100+0.0001</f>
        <v>5.0100000000000006E-2</v>
      </c>
      <c r="O35" s="28"/>
      <c r="P35" s="29" t="s">
        <v>186</v>
      </c>
      <c r="R35" s="11">
        <f t="shared" si="14"/>
        <v>0.11368905752061829</v>
      </c>
      <c r="S35" s="11">
        <f t="shared" si="14"/>
        <v>0.40423337372401597</v>
      </c>
      <c r="T35" s="11">
        <f t="shared" si="14"/>
        <v>0.22737811504123659</v>
      </c>
      <c r="U35" s="11">
        <f t="shared" si="14"/>
        <v>4.8854345667425504E-2</v>
      </c>
      <c r="V35" s="11">
        <f t="shared" si="14"/>
        <v>2.6051744237687517E-2</v>
      </c>
      <c r="W35" s="11">
        <f t="shared" si="14"/>
        <v>2.6058255545919874E-2</v>
      </c>
      <c r="X35" s="11">
        <f t="shared" si="14"/>
        <v>3.5193097591425297E-2</v>
      </c>
      <c r="Y35" s="11">
        <f t="shared" si="14"/>
        <v>3.5193097591425297E-2</v>
      </c>
      <c r="Z35" s="11">
        <f t="shared" si="14"/>
        <v>8.3348913080245668E-2</v>
      </c>
      <c r="AA35" s="10">
        <f t="shared" si="1"/>
        <v>1</v>
      </c>
      <c r="AC35" s="9">
        <f t="shared" si="2"/>
        <v>0.21950981587611271</v>
      </c>
      <c r="AD35" s="9">
        <f t="shared" si="2"/>
        <v>0.33333333333333337</v>
      </c>
      <c r="AE35" s="9">
        <f t="shared" si="2"/>
        <v>0.69943815184608438</v>
      </c>
      <c r="AF35" s="9">
        <f t="shared" si="2"/>
        <v>0.81357095486866948</v>
      </c>
      <c r="AG35" s="9">
        <f t="shared" si="2"/>
        <v>0.81353304779811608</v>
      </c>
      <c r="AH35" s="9">
        <f t="shared" si="2"/>
        <v>0.76361775818639799</v>
      </c>
      <c r="AI35" s="9">
        <f t="shared" si="2"/>
        <v>0.76361775818639799</v>
      </c>
      <c r="AJ35" s="9">
        <f t="shared" si="2"/>
        <v>0.57699060325238549</v>
      </c>
      <c r="AK35" s="9">
        <f t="shared" si="3"/>
        <v>0.64000319961604613</v>
      </c>
      <c r="AL35" s="9">
        <f t="shared" si="3"/>
        <v>0.89217464173815264</v>
      </c>
      <c r="AM35" s="9">
        <f t="shared" si="3"/>
        <v>0.9394546937595778</v>
      </c>
      <c r="AN35" s="9">
        <f t="shared" si="3"/>
        <v>0.93944047763575544</v>
      </c>
      <c r="AO35" s="9">
        <f t="shared" si="3"/>
        <v>0.91991129372321767</v>
      </c>
      <c r="AP35" s="9">
        <f t="shared" si="3"/>
        <v>0.91991129372321767</v>
      </c>
      <c r="AQ35" s="9">
        <f t="shared" si="3"/>
        <v>0.82905672470889857</v>
      </c>
      <c r="AR35" s="9">
        <f t="shared" si="4"/>
        <v>0.82314046096504423</v>
      </c>
      <c r="AS35" s="9">
        <f t="shared" si="4"/>
        <v>0.89720333542459563</v>
      </c>
      <c r="AT35" s="9">
        <f t="shared" si="4"/>
        <v>0.89718028440216135</v>
      </c>
      <c r="AU35" s="9">
        <f t="shared" si="4"/>
        <v>0.86596741798705645</v>
      </c>
      <c r="AV35" s="9">
        <f t="shared" si="4"/>
        <v>0.86596741798705645</v>
      </c>
      <c r="AW35" s="9">
        <f t="shared" si="4"/>
        <v>0.73176162503746067</v>
      </c>
      <c r="AX35" s="9">
        <f t="shared" si="5"/>
        <v>0.6522079276773296</v>
      </c>
      <c r="AY35" s="9">
        <f t="shared" si="5"/>
        <v>0.65215123859191659</v>
      </c>
      <c r="AZ35" s="9">
        <f t="shared" si="5"/>
        <v>0.58127105088685482</v>
      </c>
      <c r="BA35" s="9">
        <f t="shared" si="6"/>
        <v>0.58127105088685482</v>
      </c>
      <c r="BB35" s="9">
        <f t="shared" si="6"/>
        <v>0.36953964773796549</v>
      </c>
      <c r="BC35" s="9">
        <f t="shared" si="7"/>
        <v>0.49993752342871428</v>
      </c>
      <c r="BD35" s="9">
        <f t="shared" si="7"/>
        <v>0.42537042238394329</v>
      </c>
      <c r="BE35" s="9">
        <f t="shared" si="7"/>
        <v>0.42537042238394329</v>
      </c>
      <c r="BF35" s="9">
        <f t="shared" si="8"/>
        <v>0.23813151471272795</v>
      </c>
      <c r="BG35" s="9">
        <f t="shared" si="9"/>
        <v>0.42543150822299242</v>
      </c>
      <c r="BH35" s="9">
        <f t="shared" si="9"/>
        <v>0.42543150822299242</v>
      </c>
      <c r="BI35" s="9">
        <f t="shared" si="10"/>
        <v>0.23817685690193294</v>
      </c>
      <c r="BJ35" s="9">
        <f t="shared" si="11"/>
        <v>0.5</v>
      </c>
      <c r="BK35" s="9">
        <f t="shared" si="11"/>
        <v>0.29688291426826374</v>
      </c>
      <c r="BL35" s="9">
        <f t="shared" si="13"/>
        <v>0.29688291426826374</v>
      </c>
    </row>
    <row r="36" spans="1:64" ht="31.5" x14ac:dyDescent="0.25">
      <c r="B36" s="14" t="s">
        <v>52</v>
      </c>
      <c r="C36" s="14" t="s">
        <v>51</v>
      </c>
      <c r="D36" s="14" t="s">
        <v>61</v>
      </c>
      <c r="E36" s="13" t="s">
        <v>71</v>
      </c>
      <c r="F36" s="12">
        <f>'[1]DDX full'!F36/100+0.0001</f>
        <v>0.30009999999999998</v>
      </c>
      <c r="G36" s="12">
        <f>'[1]DDX full'!G36/100+0.0001</f>
        <v>5.0100000000000006E-2</v>
      </c>
      <c r="H36" s="12">
        <f>'[1]DDX full'!H36/100+0.0001</f>
        <v>1E-4</v>
      </c>
      <c r="I36" s="12">
        <f>'[1]DDX full'!I36/100+0.0001</f>
        <v>1E-4</v>
      </c>
      <c r="J36" s="12">
        <f>'[1]DDX full'!J36/100+0.0001</f>
        <v>1E-4</v>
      </c>
      <c r="K36" s="12">
        <f>'[1]DDX full'!K36/100+0.0001</f>
        <v>0.90010000000000001</v>
      </c>
      <c r="L36" s="12">
        <f>'[1]DDX full'!L36/100+0.0001</f>
        <v>5.0100000000000006E-2</v>
      </c>
      <c r="M36" s="12">
        <f>'[1]DDX full'!M36/100+0.0001</f>
        <v>1E-4</v>
      </c>
      <c r="N36" s="12">
        <f>'[1]DDX full'!N36/100+0.0001</f>
        <v>0.2001</v>
      </c>
      <c r="O36" s="28"/>
      <c r="P36" s="29" t="s">
        <v>186</v>
      </c>
      <c r="R36" s="11">
        <f t="shared" si="14"/>
        <v>0.11368905752061829</v>
      </c>
      <c r="S36" s="11">
        <f t="shared" si="14"/>
        <v>0.40423337372401597</v>
      </c>
      <c r="T36" s="11">
        <f t="shared" si="14"/>
        <v>0.22737811504123659</v>
      </c>
      <c r="U36" s="11">
        <f t="shared" si="14"/>
        <v>4.8854345667425504E-2</v>
      </c>
      <c r="V36" s="11">
        <f t="shared" si="14"/>
        <v>2.6051744237687517E-2</v>
      </c>
      <c r="W36" s="11">
        <f t="shared" si="14"/>
        <v>2.6058255545919874E-2</v>
      </c>
      <c r="X36" s="11">
        <f t="shared" si="14"/>
        <v>3.5193097591425297E-2</v>
      </c>
      <c r="Y36" s="11">
        <f t="shared" si="14"/>
        <v>3.5193097591425297E-2</v>
      </c>
      <c r="Z36" s="11">
        <f t="shared" si="14"/>
        <v>8.3348913080245668E-2</v>
      </c>
      <c r="AA36" s="10">
        <f t="shared" si="1"/>
        <v>1</v>
      </c>
      <c r="AC36" s="9">
        <f t="shared" si="2"/>
        <v>0.21950981587611271</v>
      </c>
      <c r="AD36" s="9">
        <f t="shared" si="2"/>
        <v>0.33333333333333337</v>
      </c>
      <c r="AE36" s="9">
        <f t="shared" si="2"/>
        <v>0.69943815184608438</v>
      </c>
      <c r="AF36" s="9">
        <f t="shared" si="2"/>
        <v>0.81357095486866948</v>
      </c>
      <c r="AG36" s="9">
        <f t="shared" si="2"/>
        <v>0.81353304779811608</v>
      </c>
      <c r="AH36" s="9">
        <f t="shared" si="2"/>
        <v>0.76361775818639799</v>
      </c>
      <c r="AI36" s="9">
        <f t="shared" si="2"/>
        <v>0.76361775818639799</v>
      </c>
      <c r="AJ36" s="9">
        <f t="shared" ref="AJ36:AJ54" si="15">$R36/($R36+Z36)</f>
        <v>0.57699060325238549</v>
      </c>
      <c r="AK36" s="9">
        <f t="shared" si="3"/>
        <v>0.64000319961604613</v>
      </c>
      <c r="AL36" s="9">
        <f t="shared" si="3"/>
        <v>0.89217464173815264</v>
      </c>
      <c r="AM36" s="9">
        <f t="shared" si="3"/>
        <v>0.9394546937595778</v>
      </c>
      <c r="AN36" s="9">
        <f t="shared" si="3"/>
        <v>0.93944047763575544</v>
      </c>
      <c r="AO36" s="9">
        <f t="shared" si="3"/>
        <v>0.91991129372321767</v>
      </c>
      <c r="AP36" s="9">
        <f t="shared" si="3"/>
        <v>0.91991129372321767</v>
      </c>
      <c r="AQ36" s="9">
        <f t="shared" si="3"/>
        <v>0.82905672470889857</v>
      </c>
      <c r="AR36" s="9">
        <f t="shared" si="4"/>
        <v>0.82314046096504423</v>
      </c>
      <c r="AS36" s="9">
        <f t="shared" si="4"/>
        <v>0.89720333542459563</v>
      </c>
      <c r="AT36" s="9">
        <f t="shared" si="4"/>
        <v>0.89718028440216135</v>
      </c>
      <c r="AU36" s="9">
        <f t="shared" si="4"/>
        <v>0.86596741798705645</v>
      </c>
      <c r="AV36" s="9">
        <f t="shared" si="4"/>
        <v>0.86596741798705645</v>
      </c>
      <c r="AW36" s="9">
        <f t="shared" si="4"/>
        <v>0.73176162503746067</v>
      </c>
      <c r="AX36" s="9">
        <f t="shared" si="5"/>
        <v>0.6522079276773296</v>
      </c>
      <c r="AY36" s="9">
        <f t="shared" si="5"/>
        <v>0.65215123859191659</v>
      </c>
      <c r="AZ36" s="9">
        <f t="shared" si="5"/>
        <v>0.58127105088685482</v>
      </c>
      <c r="BA36" s="9">
        <f t="shared" si="6"/>
        <v>0.58127105088685482</v>
      </c>
      <c r="BB36" s="9">
        <f t="shared" si="6"/>
        <v>0.36953964773796549</v>
      </c>
      <c r="BC36" s="9">
        <f t="shared" si="7"/>
        <v>0.49993752342871428</v>
      </c>
      <c r="BD36" s="9">
        <f t="shared" si="7"/>
        <v>0.42537042238394329</v>
      </c>
      <c r="BE36" s="9">
        <f t="shared" si="7"/>
        <v>0.42537042238394329</v>
      </c>
      <c r="BF36" s="9">
        <f t="shared" si="8"/>
        <v>0.23813151471272795</v>
      </c>
      <c r="BG36" s="9">
        <f t="shared" si="9"/>
        <v>0.42543150822299242</v>
      </c>
      <c r="BH36" s="9">
        <f t="shared" si="9"/>
        <v>0.42543150822299242</v>
      </c>
      <c r="BI36" s="9">
        <f t="shared" si="10"/>
        <v>0.23817685690193294</v>
      </c>
      <c r="BJ36" s="9">
        <f t="shared" si="11"/>
        <v>0.5</v>
      </c>
      <c r="BK36" s="9">
        <f t="shared" si="11"/>
        <v>0.29688291426826374</v>
      </c>
      <c r="BL36" s="9">
        <f t="shared" si="13"/>
        <v>0.29688291426826374</v>
      </c>
    </row>
    <row r="37" spans="1:64" ht="31.5" x14ac:dyDescent="0.25">
      <c r="B37" s="14" t="s">
        <v>52</v>
      </c>
      <c r="C37" s="14" t="s">
        <v>51</v>
      </c>
      <c r="D37" s="14" t="s">
        <v>61</v>
      </c>
      <c r="E37" s="13" t="s">
        <v>70</v>
      </c>
      <c r="F37" s="12">
        <f>'[1]DDX full'!F37/100+0.0001</f>
        <v>5.0100000000000006E-2</v>
      </c>
      <c r="G37" s="12">
        <f>'[1]DDX full'!G37/100+0.0001</f>
        <v>5.0100000000000006E-2</v>
      </c>
      <c r="H37" s="12">
        <f>'[1]DDX full'!H37/100+0.0001</f>
        <v>1E-4</v>
      </c>
      <c r="I37" s="12">
        <f>'[1]DDX full'!I37/100+0.0001</f>
        <v>1E-4</v>
      </c>
      <c r="J37" s="12">
        <f>'[1]DDX full'!J37/100+0.0001</f>
        <v>1E-4</v>
      </c>
      <c r="K37" s="12">
        <f>'[1]DDX full'!K37/100+0.0001</f>
        <v>0.80010000000000003</v>
      </c>
      <c r="L37" s="12">
        <f>'[1]DDX full'!L37/100+0.0001</f>
        <v>5.0100000000000006E-2</v>
      </c>
      <c r="M37" s="12">
        <f>'[1]DDX full'!M37/100+0.0001</f>
        <v>1E-4</v>
      </c>
      <c r="N37" s="12">
        <f>'[1]DDX full'!N37/100+0.0001</f>
        <v>5.0100000000000006E-2</v>
      </c>
      <c r="O37" s="28"/>
      <c r="P37" s="29" t="s">
        <v>186</v>
      </c>
      <c r="R37" s="11">
        <f t="shared" si="14"/>
        <v>0.11368905752061829</v>
      </c>
      <c r="S37" s="11">
        <f t="shared" si="14"/>
        <v>0.40423337372401597</v>
      </c>
      <c r="T37" s="11">
        <f t="shared" si="14"/>
        <v>0.22737811504123659</v>
      </c>
      <c r="U37" s="11">
        <f t="shared" si="14"/>
        <v>4.8854345667425504E-2</v>
      </c>
      <c r="V37" s="11">
        <f t="shared" si="14"/>
        <v>2.6051744237687517E-2</v>
      </c>
      <c r="W37" s="11">
        <f t="shared" si="14"/>
        <v>2.6058255545919874E-2</v>
      </c>
      <c r="X37" s="11">
        <f t="shared" si="14"/>
        <v>3.5193097591425297E-2</v>
      </c>
      <c r="Y37" s="11">
        <f t="shared" si="14"/>
        <v>3.5193097591425297E-2</v>
      </c>
      <c r="Z37" s="11">
        <f t="shared" si="14"/>
        <v>8.3348913080245668E-2</v>
      </c>
      <c r="AA37" s="10">
        <f t="shared" si="1"/>
        <v>1</v>
      </c>
      <c r="AC37" s="9">
        <f t="shared" ref="AC37:AI54" si="16">$R37/($R37+S37)</f>
        <v>0.21950981587611271</v>
      </c>
      <c r="AD37" s="9">
        <f t="shared" si="16"/>
        <v>0.33333333333333337</v>
      </c>
      <c r="AE37" s="9">
        <f t="shared" si="16"/>
        <v>0.69943815184608438</v>
      </c>
      <c r="AF37" s="9">
        <f t="shared" si="16"/>
        <v>0.81357095486866948</v>
      </c>
      <c r="AG37" s="9">
        <f t="shared" si="16"/>
        <v>0.81353304779811608</v>
      </c>
      <c r="AH37" s="9">
        <f t="shared" si="16"/>
        <v>0.76361775818639799</v>
      </c>
      <c r="AI37" s="9">
        <f t="shared" si="16"/>
        <v>0.76361775818639799</v>
      </c>
      <c r="AJ37" s="9">
        <f t="shared" si="15"/>
        <v>0.57699060325238549</v>
      </c>
      <c r="AK37" s="9">
        <f t="shared" ref="AK37:AQ54" si="17">$S37/($S37+T37)</f>
        <v>0.64000319961604613</v>
      </c>
      <c r="AL37" s="9">
        <f t="shared" si="17"/>
        <v>0.89217464173815264</v>
      </c>
      <c r="AM37" s="9">
        <f t="shared" si="17"/>
        <v>0.9394546937595778</v>
      </c>
      <c r="AN37" s="9">
        <f t="shared" si="17"/>
        <v>0.93944047763575544</v>
      </c>
      <c r="AO37" s="9">
        <f t="shared" si="17"/>
        <v>0.91991129372321767</v>
      </c>
      <c r="AP37" s="9">
        <f t="shared" si="17"/>
        <v>0.91991129372321767</v>
      </c>
      <c r="AQ37" s="9">
        <f t="shared" si="17"/>
        <v>0.82905672470889857</v>
      </c>
      <c r="AR37" s="9">
        <f t="shared" ref="AR37:AW54" si="18">$T37/($T37+U37)</f>
        <v>0.82314046096504423</v>
      </c>
      <c r="AS37" s="9">
        <f t="shared" si="18"/>
        <v>0.89720333542459563</v>
      </c>
      <c r="AT37" s="9">
        <f t="shared" si="18"/>
        <v>0.89718028440216135</v>
      </c>
      <c r="AU37" s="9">
        <f t="shared" si="18"/>
        <v>0.86596741798705645</v>
      </c>
      <c r="AV37" s="9">
        <f t="shared" si="18"/>
        <v>0.86596741798705645</v>
      </c>
      <c r="AW37" s="9">
        <f t="shared" si="18"/>
        <v>0.73176162503746067</v>
      </c>
      <c r="AX37" s="9">
        <f t="shared" si="5"/>
        <v>0.6522079276773296</v>
      </c>
      <c r="AY37" s="9">
        <f t="shared" si="5"/>
        <v>0.65215123859191659</v>
      </c>
      <c r="AZ37" s="9">
        <f t="shared" si="5"/>
        <v>0.58127105088685482</v>
      </c>
      <c r="BA37" s="9">
        <f t="shared" si="6"/>
        <v>0.58127105088685482</v>
      </c>
      <c r="BB37" s="9">
        <f t="shared" si="6"/>
        <v>0.36953964773796549</v>
      </c>
      <c r="BC37" s="9">
        <f t="shared" si="7"/>
        <v>0.49993752342871428</v>
      </c>
      <c r="BD37" s="9">
        <f t="shared" si="7"/>
        <v>0.42537042238394329</v>
      </c>
      <c r="BE37" s="9">
        <f t="shared" si="7"/>
        <v>0.42537042238394329</v>
      </c>
      <c r="BF37" s="9">
        <f t="shared" si="8"/>
        <v>0.23813151471272795</v>
      </c>
      <c r="BG37" s="9">
        <f t="shared" si="9"/>
        <v>0.42543150822299242</v>
      </c>
      <c r="BH37" s="9">
        <f t="shared" si="9"/>
        <v>0.42543150822299242</v>
      </c>
      <c r="BI37" s="9">
        <f t="shared" si="10"/>
        <v>0.23817685690193294</v>
      </c>
      <c r="BJ37" s="9">
        <f t="shared" ref="BJ37:BK54" si="19">$X37/($X37+Y37)</f>
        <v>0.5</v>
      </c>
      <c r="BK37" s="9">
        <f t="shared" si="19"/>
        <v>0.29688291426826374</v>
      </c>
      <c r="BL37" s="9">
        <f t="shared" si="13"/>
        <v>0.29688291426826374</v>
      </c>
    </row>
    <row r="38" spans="1:64" ht="31.5" x14ac:dyDescent="0.25">
      <c r="B38" s="14" t="s">
        <v>52</v>
      </c>
      <c r="C38" s="14" t="s">
        <v>51</v>
      </c>
      <c r="D38" s="14" t="s">
        <v>61</v>
      </c>
      <c r="E38" s="13" t="s">
        <v>69</v>
      </c>
      <c r="F38" s="12">
        <f>'[1]DDX full'!F38/100+0.0001</f>
        <v>1E-4</v>
      </c>
      <c r="G38" s="12">
        <f>'[1]DDX full'!G38/100+0.0001</f>
        <v>1E-4</v>
      </c>
      <c r="H38" s="12">
        <f>'[1]DDX full'!H38/100+0.0001</f>
        <v>1E-4</v>
      </c>
      <c r="I38" s="12">
        <f>'[1]DDX full'!I38/100+0.0001</f>
        <v>5.0100000000000006E-2</v>
      </c>
      <c r="J38" s="12">
        <f>'[1]DDX full'!J38/100+0.0001</f>
        <v>1E-4</v>
      </c>
      <c r="K38" s="12">
        <f>'[1]DDX full'!K38/100+0.0001</f>
        <v>0.75009999999999999</v>
      </c>
      <c r="L38" s="12">
        <f>'[1]DDX full'!L38/100+0.0001</f>
        <v>1E-4</v>
      </c>
      <c r="M38" s="12">
        <f>'[1]DDX full'!M38/100+0.0001</f>
        <v>1E-4</v>
      </c>
      <c r="N38" s="12">
        <f>'[1]DDX full'!N38/100+0.0001</f>
        <v>0.10010000000000001</v>
      </c>
      <c r="O38" s="28"/>
      <c r="P38" s="29" t="s">
        <v>186</v>
      </c>
      <c r="R38" s="11">
        <f t="shared" ref="R38:Z53" si="20">IF($P38=1, (R37*F38) / ($R37*$F38+$S37*$G38+$T37*$H38+$U37*$I38+$V37*$J38+$W37*$K38 +$X37*$L38+$Y37*$M38 +$Z37*$N38), IF($P38=0, (R37*(1-F38)) / ($R37*(1-$F38) + $S37*(1-$G38) + $T37*(1-$H38) + $U37*(1-$I38) + $V37*(1-$J38)+ $W37*(1-$K38)+ $X37*(1-$L38)+ $Y37*(1-$M38) + $Z37*(1-$N38)), R37))</f>
        <v>0.11368905752061829</v>
      </c>
      <c r="S38" s="11">
        <f t="shared" si="20"/>
        <v>0.40423337372401597</v>
      </c>
      <c r="T38" s="11">
        <f t="shared" si="20"/>
        <v>0.22737811504123659</v>
      </c>
      <c r="U38" s="11">
        <f t="shared" si="20"/>
        <v>4.8854345667425504E-2</v>
      </c>
      <c r="V38" s="11">
        <f t="shared" si="20"/>
        <v>2.6051744237687517E-2</v>
      </c>
      <c r="W38" s="11">
        <f t="shared" si="20"/>
        <v>2.6058255545919874E-2</v>
      </c>
      <c r="X38" s="11">
        <f t="shared" si="20"/>
        <v>3.5193097591425297E-2</v>
      </c>
      <c r="Y38" s="11">
        <f t="shared" si="20"/>
        <v>3.5193097591425297E-2</v>
      </c>
      <c r="Z38" s="11">
        <f t="shared" si="20"/>
        <v>8.3348913080245668E-2</v>
      </c>
      <c r="AA38" s="10">
        <f t="shared" si="1"/>
        <v>1</v>
      </c>
      <c r="AC38" s="9">
        <f t="shared" si="16"/>
        <v>0.21950981587611271</v>
      </c>
      <c r="AD38" s="9">
        <f t="shared" si="16"/>
        <v>0.33333333333333337</v>
      </c>
      <c r="AE38" s="9">
        <f t="shared" si="16"/>
        <v>0.69943815184608438</v>
      </c>
      <c r="AF38" s="9">
        <f t="shared" si="16"/>
        <v>0.81357095486866948</v>
      </c>
      <c r="AG38" s="9">
        <f t="shared" si="16"/>
        <v>0.81353304779811608</v>
      </c>
      <c r="AH38" s="9">
        <f t="shared" si="16"/>
        <v>0.76361775818639799</v>
      </c>
      <c r="AI38" s="9">
        <f t="shared" si="16"/>
        <v>0.76361775818639799</v>
      </c>
      <c r="AJ38" s="9">
        <f t="shared" si="15"/>
        <v>0.57699060325238549</v>
      </c>
      <c r="AK38" s="9">
        <f t="shared" si="17"/>
        <v>0.64000319961604613</v>
      </c>
      <c r="AL38" s="9">
        <f t="shared" si="17"/>
        <v>0.89217464173815264</v>
      </c>
      <c r="AM38" s="9">
        <f t="shared" si="17"/>
        <v>0.9394546937595778</v>
      </c>
      <c r="AN38" s="9">
        <f t="shared" si="17"/>
        <v>0.93944047763575544</v>
      </c>
      <c r="AO38" s="9">
        <f t="shared" si="17"/>
        <v>0.91991129372321767</v>
      </c>
      <c r="AP38" s="9">
        <f t="shared" si="17"/>
        <v>0.91991129372321767</v>
      </c>
      <c r="AQ38" s="9">
        <f t="shared" si="17"/>
        <v>0.82905672470889857</v>
      </c>
      <c r="AR38" s="9">
        <f t="shared" si="18"/>
        <v>0.82314046096504423</v>
      </c>
      <c r="AS38" s="9">
        <f t="shared" si="18"/>
        <v>0.89720333542459563</v>
      </c>
      <c r="AT38" s="9">
        <f t="shared" si="18"/>
        <v>0.89718028440216135</v>
      </c>
      <c r="AU38" s="9">
        <f t="shared" si="18"/>
        <v>0.86596741798705645</v>
      </c>
      <c r="AV38" s="9">
        <f t="shared" si="18"/>
        <v>0.86596741798705645</v>
      </c>
      <c r="AW38" s="9">
        <f t="shared" si="18"/>
        <v>0.73176162503746067</v>
      </c>
      <c r="AX38" s="9">
        <f t="shared" si="5"/>
        <v>0.6522079276773296</v>
      </c>
      <c r="AY38" s="9">
        <f t="shared" si="5"/>
        <v>0.65215123859191659</v>
      </c>
      <c r="AZ38" s="9">
        <f t="shared" si="5"/>
        <v>0.58127105088685482</v>
      </c>
      <c r="BA38" s="9">
        <f t="shared" si="6"/>
        <v>0.58127105088685482</v>
      </c>
      <c r="BB38" s="9">
        <f t="shared" si="6"/>
        <v>0.36953964773796549</v>
      </c>
      <c r="BC38" s="9">
        <f t="shared" si="7"/>
        <v>0.49993752342871428</v>
      </c>
      <c r="BD38" s="9">
        <f t="shared" si="7"/>
        <v>0.42537042238394329</v>
      </c>
      <c r="BE38" s="9">
        <f t="shared" si="7"/>
        <v>0.42537042238394329</v>
      </c>
      <c r="BF38" s="9">
        <f t="shared" si="8"/>
        <v>0.23813151471272795</v>
      </c>
      <c r="BG38" s="9">
        <f t="shared" si="9"/>
        <v>0.42543150822299242</v>
      </c>
      <c r="BH38" s="9">
        <f t="shared" si="9"/>
        <v>0.42543150822299242</v>
      </c>
      <c r="BI38" s="9">
        <f t="shared" si="10"/>
        <v>0.23817685690193294</v>
      </c>
      <c r="BJ38" s="9">
        <f t="shared" si="19"/>
        <v>0.5</v>
      </c>
      <c r="BK38" s="9">
        <f t="shared" si="19"/>
        <v>0.29688291426826374</v>
      </c>
      <c r="BL38" s="9">
        <f t="shared" si="13"/>
        <v>0.29688291426826374</v>
      </c>
    </row>
    <row r="39" spans="1:64" ht="31.5" x14ac:dyDescent="0.25">
      <c r="B39" s="14" t="s">
        <v>52</v>
      </c>
      <c r="C39" s="14" t="s">
        <v>51</v>
      </c>
      <c r="D39" s="14" t="s">
        <v>61</v>
      </c>
      <c r="E39" s="13" t="s">
        <v>68</v>
      </c>
      <c r="F39" s="12">
        <f>'[1]DDX full'!F39/100+0.0001</f>
        <v>1E-4</v>
      </c>
      <c r="G39" s="12">
        <f>'[1]DDX full'!G39/100+0.0001</f>
        <v>1E-4</v>
      </c>
      <c r="H39" s="12">
        <f>'[1]DDX full'!H39/100+0.0001</f>
        <v>1E-4</v>
      </c>
      <c r="I39" s="12">
        <f>'[1]DDX full'!I39/100+0.0001</f>
        <v>1E-4</v>
      </c>
      <c r="J39" s="12">
        <f>'[1]DDX full'!J39/100+0.0001</f>
        <v>1E-4</v>
      </c>
      <c r="K39" s="12">
        <f>'[1]DDX full'!K39/100+0.0001</f>
        <v>2.01E-2</v>
      </c>
      <c r="L39" s="12">
        <f>'[1]DDX full'!L39/100+0.0001</f>
        <v>1E-4</v>
      </c>
      <c r="M39" s="12">
        <f>'[1]DDX full'!M39/100+0.0001</f>
        <v>1E-4</v>
      </c>
      <c r="N39" s="12">
        <f>'[1]DDX full'!N39/100+0.0001</f>
        <v>0.10010000000000001</v>
      </c>
      <c r="O39" s="28"/>
      <c r="P39" s="29" t="s">
        <v>186</v>
      </c>
      <c r="R39" s="11">
        <f t="shared" si="20"/>
        <v>0.11368905752061829</v>
      </c>
      <c r="S39" s="11">
        <f t="shared" si="20"/>
        <v>0.40423337372401597</v>
      </c>
      <c r="T39" s="11">
        <f t="shared" si="20"/>
        <v>0.22737811504123659</v>
      </c>
      <c r="U39" s="11">
        <f t="shared" si="20"/>
        <v>4.8854345667425504E-2</v>
      </c>
      <c r="V39" s="11">
        <f t="shared" si="20"/>
        <v>2.6051744237687517E-2</v>
      </c>
      <c r="W39" s="11">
        <f t="shared" si="20"/>
        <v>2.6058255545919874E-2</v>
      </c>
      <c r="X39" s="11">
        <f t="shared" si="20"/>
        <v>3.5193097591425297E-2</v>
      </c>
      <c r="Y39" s="11">
        <f t="shared" si="20"/>
        <v>3.5193097591425297E-2</v>
      </c>
      <c r="Z39" s="11">
        <f t="shared" si="20"/>
        <v>8.3348913080245668E-2</v>
      </c>
      <c r="AA39" s="10">
        <f t="shared" si="1"/>
        <v>1</v>
      </c>
      <c r="AC39" s="9">
        <f t="shared" si="16"/>
        <v>0.21950981587611271</v>
      </c>
      <c r="AD39" s="9">
        <f t="shared" si="16"/>
        <v>0.33333333333333337</v>
      </c>
      <c r="AE39" s="9">
        <f t="shared" si="16"/>
        <v>0.69943815184608438</v>
      </c>
      <c r="AF39" s="9">
        <f t="shared" si="16"/>
        <v>0.81357095486866948</v>
      </c>
      <c r="AG39" s="9">
        <f t="shared" si="16"/>
        <v>0.81353304779811608</v>
      </c>
      <c r="AH39" s="9">
        <f t="shared" si="16"/>
        <v>0.76361775818639799</v>
      </c>
      <c r="AI39" s="9">
        <f t="shared" si="16"/>
        <v>0.76361775818639799</v>
      </c>
      <c r="AJ39" s="9">
        <f t="shared" si="15"/>
        <v>0.57699060325238549</v>
      </c>
      <c r="AK39" s="9">
        <f t="shared" si="17"/>
        <v>0.64000319961604613</v>
      </c>
      <c r="AL39" s="9">
        <f t="shared" si="17"/>
        <v>0.89217464173815264</v>
      </c>
      <c r="AM39" s="9">
        <f t="shared" si="17"/>
        <v>0.9394546937595778</v>
      </c>
      <c r="AN39" s="9">
        <f t="shared" si="17"/>
        <v>0.93944047763575544</v>
      </c>
      <c r="AO39" s="9">
        <f t="shared" si="17"/>
        <v>0.91991129372321767</v>
      </c>
      <c r="AP39" s="9">
        <f t="shared" si="17"/>
        <v>0.91991129372321767</v>
      </c>
      <c r="AQ39" s="9">
        <f t="shared" si="17"/>
        <v>0.82905672470889857</v>
      </c>
      <c r="AR39" s="9">
        <f t="shared" si="18"/>
        <v>0.82314046096504423</v>
      </c>
      <c r="AS39" s="9">
        <f t="shared" si="18"/>
        <v>0.89720333542459563</v>
      </c>
      <c r="AT39" s="9">
        <f t="shared" si="18"/>
        <v>0.89718028440216135</v>
      </c>
      <c r="AU39" s="9">
        <f t="shared" si="18"/>
        <v>0.86596741798705645</v>
      </c>
      <c r="AV39" s="9">
        <f t="shared" si="18"/>
        <v>0.86596741798705645</v>
      </c>
      <c r="AW39" s="9">
        <f t="shared" si="18"/>
        <v>0.73176162503746067</v>
      </c>
      <c r="AX39" s="9">
        <f t="shared" si="5"/>
        <v>0.6522079276773296</v>
      </c>
      <c r="AY39" s="9">
        <f t="shared" si="5"/>
        <v>0.65215123859191659</v>
      </c>
      <c r="AZ39" s="9">
        <f t="shared" si="5"/>
        <v>0.58127105088685482</v>
      </c>
      <c r="BA39" s="9">
        <f t="shared" si="6"/>
        <v>0.58127105088685482</v>
      </c>
      <c r="BB39" s="9">
        <f t="shared" si="6"/>
        <v>0.36953964773796549</v>
      </c>
      <c r="BC39" s="9">
        <f t="shared" si="7"/>
        <v>0.49993752342871428</v>
      </c>
      <c r="BD39" s="9">
        <f t="shared" si="7"/>
        <v>0.42537042238394329</v>
      </c>
      <c r="BE39" s="9">
        <f t="shared" si="7"/>
        <v>0.42537042238394329</v>
      </c>
      <c r="BF39" s="9">
        <f t="shared" si="8"/>
        <v>0.23813151471272795</v>
      </c>
      <c r="BG39" s="9">
        <f t="shared" si="9"/>
        <v>0.42543150822299242</v>
      </c>
      <c r="BH39" s="9">
        <f t="shared" si="9"/>
        <v>0.42543150822299242</v>
      </c>
      <c r="BI39" s="9">
        <f t="shared" si="10"/>
        <v>0.23817685690193294</v>
      </c>
      <c r="BJ39" s="9">
        <f t="shared" si="19"/>
        <v>0.5</v>
      </c>
      <c r="BK39" s="9">
        <f t="shared" si="19"/>
        <v>0.29688291426826374</v>
      </c>
      <c r="BL39" s="9">
        <f t="shared" si="13"/>
        <v>0.29688291426826374</v>
      </c>
    </row>
    <row r="40" spans="1:64" ht="31.5" x14ac:dyDescent="0.25">
      <c r="B40" s="14" t="s">
        <v>52</v>
      </c>
      <c r="C40" s="14" t="s">
        <v>51</v>
      </c>
      <c r="D40" s="14" t="s">
        <v>61</v>
      </c>
      <c r="E40" s="13" t="s">
        <v>67</v>
      </c>
      <c r="F40" s="12">
        <f>'[1]DDX full'!F40/100+0.0001</f>
        <v>5.0100000000000006E-2</v>
      </c>
      <c r="G40" s="12">
        <f>'[1]DDX full'!G40/100+0.0001</f>
        <v>1E-4</v>
      </c>
      <c r="H40" s="12">
        <f>'[1]DDX full'!H40/100+0.0001</f>
        <v>1E-4</v>
      </c>
      <c r="I40" s="12">
        <f>'[1]DDX full'!I40/100+0.0001</f>
        <v>1E-4</v>
      </c>
      <c r="J40" s="12">
        <f>'[1]DDX full'!J40/100+0.0001</f>
        <v>1E-4</v>
      </c>
      <c r="K40" s="12">
        <f>'[1]DDX full'!K40/100+0.0001</f>
        <v>0.70009999999999994</v>
      </c>
      <c r="L40" s="12">
        <f>'[1]DDX full'!L40/100+0.0001</f>
        <v>0.80010000000000003</v>
      </c>
      <c r="M40" s="12">
        <f>'[1]DDX full'!M40/100+0.0001</f>
        <v>1E-4</v>
      </c>
      <c r="N40" s="12">
        <f>'[1]DDX full'!N40/100+0.0001</f>
        <v>0.10010000000000001</v>
      </c>
      <c r="O40" s="28"/>
      <c r="P40" s="29" t="s">
        <v>186</v>
      </c>
      <c r="R40" s="11">
        <f t="shared" si="20"/>
        <v>0.11368905752061829</v>
      </c>
      <c r="S40" s="11">
        <f t="shared" si="20"/>
        <v>0.40423337372401597</v>
      </c>
      <c r="T40" s="11">
        <f t="shared" si="20"/>
        <v>0.22737811504123659</v>
      </c>
      <c r="U40" s="11">
        <f t="shared" si="20"/>
        <v>4.8854345667425504E-2</v>
      </c>
      <c r="V40" s="11">
        <f t="shared" si="20"/>
        <v>2.6051744237687517E-2</v>
      </c>
      <c r="W40" s="11">
        <f t="shared" si="20"/>
        <v>2.6058255545919874E-2</v>
      </c>
      <c r="X40" s="11">
        <f t="shared" si="20"/>
        <v>3.5193097591425297E-2</v>
      </c>
      <c r="Y40" s="11">
        <f t="shared" si="20"/>
        <v>3.5193097591425297E-2</v>
      </c>
      <c r="Z40" s="11">
        <f t="shared" si="20"/>
        <v>8.3348913080245668E-2</v>
      </c>
      <c r="AA40" s="10">
        <f t="shared" si="1"/>
        <v>1</v>
      </c>
      <c r="AC40" s="9">
        <f t="shared" si="16"/>
        <v>0.21950981587611271</v>
      </c>
      <c r="AD40" s="9">
        <f t="shared" si="16"/>
        <v>0.33333333333333337</v>
      </c>
      <c r="AE40" s="9">
        <f t="shared" si="16"/>
        <v>0.69943815184608438</v>
      </c>
      <c r="AF40" s="9">
        <f t="shared" si="16"/>
        <v>0.81357095486866948</v>
      </c>
      <c r="AG40" s="9">
        <f t="shared" si="16"/>
        <v>0.81353304779811608</v>
      </c>
      <c r="AH40" s="9">
        <f t="shared" si="16"/>
        <v>0.76361775818639799</v>
      </c>
      <c r="AI40" s="9">
        <f t="shared" si="16"/>
        <v>0.76361775818639799</v>
      </c>
      <c r="AJ40" s="9">
        <f t="shared" si="15"/>
        <v>0.57699060325238549</v>
      </c>
      <c r="AK40" s="9">
        <f t="shared" si="17"/>
        <v>0.64000319961604613</v>
      </c>
      <c r="AL40" s="9">
        <f t="shared" si="17"/>
        <v>0.89217464173815264</v>
      </c>
      <c r="AM40" s="9">
        <f t="shared" si="17"/>
        <v>0.9394546937595778</v>
      </c>
      <c r="AN40" s="9">
        <f t="shared" si="17"/>
        <v>0.93944047763575544</v>
      </c>
      <c r="AO40" s="9">
        <f t="shared" si="17"/>
        <v>0.91991129372321767</v>
      </c>
      <c r="AP40" s="9">
        <f t="shared" si="17"/>
        <v>0.91991129372321767</v>
      </c>
      <c r="AQ40" s="9">
        <f t="shared" si="17"/>
        <v>0.82905672470889857</v>
      </c>
      <c r="AR40" s="9">
        <f t="shared" si="18"/>
        <v>0.82314046096504423</v>
      </c>
      <c r="AS40" s="9">
        <f t="shared" si="18"/>
        <v>0.89720333542459563</v>
      </c>
      <c r="AT40" s="9">
        <f t="shared" si="18"/>
        <v>0.89718028440216135</v>
      </c>
      <c r="AU40" s="9">
        <f t="shared" si="18"/>
        <v>0.86596741798705645</v>
      </c>
      <c r="AV40" s="9">
        <f t="shared" si="18"/>
        <v>0.86596741798705645</v>
      </c>
      <c r="AW40" s="9">
        <f t="shared" si="18"/>
        <v>0.73176162503746067</v>
      </c>
      <c r="AX40" s="9">
        <f t="shared" si="5"/>
        <v>0.6522079276773296</v>
      </c>
      <c r="AY40" s="9">
        <f t="shared" si="5"/>
        <v>0.65215123859191659</v>
      </c>
      <c r="AZ40" s="9">
        <f t="shared" si="5"/>
        <v>0.58127105088685482</v>
      </c>
      <c r="BA40" s="9">
        <f t="shared" si="6"/>
        <v>0.58127105088685482</v>
      </c>
      <c r="BB40" s="9">
        <f t="shared" si="6"/>
        <v>0.36953964773796549</v>
      </c>
      <c r="BC40" s="9">
        <f t="shared" si="7"/>
        <v>0.49993752342871428</v>
      </c>
      <c r="BD40" s="9">
        <f t="shared" si="7"/>
        <v>0.42537042238394329</v>
      </c>
      <c r="BE40" s="9">
        <f t="shared" si="7"/>
        <v>0.42537042238394329</v>
      </c>
      <c r="BF40" s="9">
        <f t="shared" si="8"/>
        <v>0.23813151471272795</v>
      </c>
      <c r="BG40" s="9">
        <f t="shared" si="9"/>
        <v>0.42543150822299242</v>
      </c>
      <c r="BH40" s="9">
        <f t="shared" si="9"/>
        <v>0.42543150822299242</v>
      </c>
      <c r="BI40" s="9">
        <f t="shared" si="10"/>
        <v>0.23817685690193294</v>
      </c>
      <c r="BJ40" s="9">
        <f t="shared" si="19"/>
        <v>0.5</v>
      </c>
      <c r="BK40" s="9">
        <f t="shared" si="19"/>
        <v>0.29688291426826374</v>
      </c>
      <c r="BL40" s="9">
        <f t="shared" si="13"/>
        <v>0.29688291426826374</v>
      </c>
    </row>
    <row r="41" spans="1:64" ht="31.5" x14ac:dyDescent="0.25">
      <c r="B41" s="14" t="s">
        <v>52</v>
      </c>
      <c r="C41" s="14" t="s">
        <v>51</v>
      </c>
      <c r="D41" s="14" t="s">
        <v>61</v>
      </c>
      <c r="E41" s="13" t="s">
        <v>66</v>
      </c>
      <c r="F41" s="12">
        <f>'[1]DDX full'!F41/100+0.0001</f>
        <v>1E-4</v>
      </c>
      <c r="G41" s="12">
        <f>'[1]DDX full'!G41/100+0.0001</f>
        <v>1E-4</v>
      </c>
      <c r="H41" s="12">
        <f>'[1]DDX full'!H41/100+0.0001</f>
        <v>1E-4</v>
      </c>
      <c r="I41" s="12">
        <f>'[1]DDX full'!I41/100+0.0001</f>
        <v>1E-4</v>
      </c>
      <c r="J41" s="12">
        <f>'[1]DDX full'!J41/100+0.0001</f>
        <v>1E-4</v>
      </c>
      <c r="K41" s="12">
        <f>'[1]DDX full'!K41/100+0.0001</f>
        <v>1E-4</v>
      </c>
      <c r="L41" s="12">
        <f>'[1]DDX full'!L41/100+0.0001</f>
        <v>0.80010000000000003</v>
      </c>
      <c r="M41" s="12">
        <f>'[1]DDX full'!M41/100+0.0001</f>
        <v>1E-4</v>
      </c>
      <c r="N41" s="12">
        <f>'[1]DDX full'!N41/100+0.0001</f>
        <v>1E-4</v>
      </c>
      <c r="O41" s="28"/>
      <c r="P41" s="29" t="s">
        <v>186</v>
      </c>
      <c r="R41" s="11">
        <f t="shared" si="20"/>
        <v>0.11368905752061829</v>
      </c>
      <c r="S41" s="11">
        <f t="shared" si="20"/>
        <v>0.40423337372401597</v>
      </c>
      <c r="T41" s="11">
        <f t="shared" si="20"/>
        <v>0.22737811504123659</v>
      </c>
      <c r="U41" s="11">
        <f t="shared" si="20"/>
        <v>4.8854345667425504E-2</v>
      </c>
      <c r="V41" s="11">
        <f t="shared" si="20"/>
        <v>2.6051744237687517E-2</v>
      </c>
      <c r="W41" s="11">
        <f t="shared" si="20"/>
        <v>2.6058255545919874E-2</v>
      </c>
      <c r="X41" s="11">
        <f t="shared" si="20"/>
        <v>3.5193097591425297E-2</v>
      </c>
      <c r="Y41" s="11">
        <f t="shared" si="20"/>
        <v>3.5193097591425297E-2</v>
      </c>
      <c r="Z41" s="11">
        <f t="shared" si="20"/>
        <v>8.3348913080245668E-2</v>
      </c>
      <c r="AA41" s="10">
        <f t="shared" si="1"/>
        <v>1</v>
      </c>
      <c r="AC41" s="9">
        <f t="shared" si="16"/>
        <v>0.21950981587611271</v>
      </c>
      <c r="AD41" s="9">
        <f t="shared" si="16"/>
        <v>0.33333333333333337</v>
      </c>
      <c r="AE41" s="9">
        <f t="shared" si="16"/>
        <v>0.69943815184608438</v>
      </c>
      <c r="AF41" s="9">
        <f t="shared" si="16"/>
        <v>0.81357095486866948</v>
      </c>
      <c r="AG41" s="9">
        <f t="shared" si="16"/>
        <v>0.81353304779811608</v>
      </c>
      <c r="AH41" s="9">
        <f t="shared" si="16"/>
        <v>0.76361775818639799</v>
      </c>
      <c r="AI41" s="9">
        <f t="shared" si="16"/>
        <v>0.76361775818639799</v>
      </c>
      <c r="AJ41" s="9">
        <f t="shared" si="15"/>
        <v>0.57699060325238549</v>
      </c>
      <c r="AK41" s="9">
        <f t="shared" si="17"/>
        <v>0.64000319961604613</v>
      </c>
      <c r="AL41" s="9">
        <f t="shared" si="17"/>
        <v>0.89217464173815264</v>
      </c>
      <c r="AM41" s="9">
        <f t="shared" si="17"/>
        <v>0.9394546937595778</v>
      </c>
      <c r="AN41" s="9">
        <f t="shared" si="17"/>
        <v>0.93944047763575544</v>
      </c>
      <c r="AO41" s="9">
        <f t="shared" si="17"/>
        <v>0.91991129372321767</v>
      </c>
      <c r="AP41" s="9">
        <f t="shared" si="17"/>
        <v>0.91991129372321767</v>
      </c>
      <c r="AQ41" s="9">
        <f t="shared" si="17"/>
        <v>0.82905672470889857</v>
      </c>
      <c r="AR41" s="9">
        <f t="shared" si="18"/>
        <v>0.82314046096504423</v>
      </c>
      <c r="AS41" s="9">
        <f t="shared" si="18"/>
        <v>0.89720333542459563</v>
      </c>
      <c r="AT41" s="9">
        <f t="shared" si="18"/>
        <v>0.89718028440216135</v>
      </c>
      <c r="AU41" s="9">
        <f t="shared" si="18"/>
        <v>0.86596741798705645</v>
      </c>
      <c r="AV41" s="9">
        <f t="shared" si="18"/>
        <v>0.86596741798705645</v>
      </c>
      <c r="AW41" s="9">
        <f t="shared" si="18"/>
        <v>0.73176162503746067</v>
      </c>
      <c r="AX41" s="9">
        <f t="shared" si="5"/>
        <v>0.6522079276773296</v>
      </c>
      <c r="AY41" s="9">
        <f t="shared" si="5"/>
        <v>0.65215123859191659</v>
      </c>
      <c r="AZ41" s="9">
        <f t="shared" si="5"/>
        <v>0.58127105088685482</v>
      </c>
      <c r="BA41" s="9">
        <f t="shared" si="6"/>
        <v>0.58127105088685482</v>
      </c>
      <c r="BB41" s="9">
        <f t="shared" si="6"/>
        <v>0.36953964773796549</v>
      </c>
      <c r="BC41" s="9">
        <f t="shared" si="7"/>
        <v>0.49993752342871428</v>
      </c>
      <c r="BD41" s="9">
        <f t="shared" si="7"/>
        <v>0.42537042238394329</v>
      </c>
      <c r="BE41" s="9">
        <f t="shared" si="7"/>
        <v>0.42537042238394329</v>
      </c>
      <c r="BF41" s="9">
        <f t="shared" si="8"/>
        <v>0.23813151471272795</v>
      </c>
      <c r="BG41" s="9">
        <f t="shared" si="9"/>
        <v>0.42543150822299242</v>
      </c>
      <c r="BH41" s="9">
        <f t="shared" si="9"/>
        <v>0.42543150822299242</v>
      </c>
      <c r="BI41" s="9">
        <f t="shared" si="10"/>
        <v>0.23817685690193294</v>
      </c>
      <c r="BJ41" s="9">
        <f t="shared" si="19"/>
        <v>0.5</v>
      </c>
      <c r="BK41" s="9">
        <f t="shared" si="19"/>
        <v>0.29688291426826374</v>
      </c>
      <c r="BL41" s="9">
        <f t="shared" si="13"/>
        <v>0.29688291426826374</v>
      </c>
    </row>
    <row r="42" spans="1:64" ht="31.5" x14ac:dyDescent="0.25">
      <c r="B42" s="14" t="s">
        <v>52</v>
      </c>
      <c r="C42" s="14" t="s">
        <v>51</v>
      </c>
      <c r="D42" s="14" t="s">
        <v>61</v>
      </c>
      <c r="E42" s="13" t="s">
        <v>65</v>
      </c>
      <c r="F42" s="12">
        <f>'[1]DDX full'!F42/100+0.0001</f>
        <v>0.2001</v>
      </c>
      <c r="G42" s="12">
        <f>'[1]DDX full'!G42/100+0.0001</f>
        <v>5.0100000000000006E-2</v>
      </c>
      <c r="H42" s="12">
        <f>'[1]DDX full'!H42/100+0.0001</f>
        <v>0.50009999999999999</v>
      </c>
      <c r="I42" s="12">
        <f>'[1]DDX full'!I42/100+0.0001</f>
        <v>0.10010000000000001</v>
      </c>
      <c r="J42" s="12">
        <f>'[1]DDX full'!J42/100+0.0001</f>
        <v>0.10010000000000001</v>
      </c>
      <c r="K42" s="12">
        <f>'[1]DDX full'!K42/100+0.0001</f>
        <v>0.70009999999999994</v>
      </c>
      <c r="L42" s="12">
        <f>'[1]DDX full'!L42/100+0.0001</f>
        <v>0.90010000000000001</v>
      </c>
      <c r="M42" s="12">
        <f>'[1]DDX full'!M42/100+0.0001</f>
        <v>1E-4</v>
      </c>
      <c r="N42" s="12">
        <f>'[1]DDX full'!N42/100+0.0001</f>
        <v>0.70009999999999994</v>
      </c>
      <c r="O42" s="28"/>
      <c r="P42" s="29" t="s">
        <v>186</v>
      </c>
      <c r="R42" s="11">
        <f t="shared" si="20"/>
        <v>0.11368905752061829</v>
      </c>
      <c r="S42" s="11">
        <f t="shared" si="20"/>
        <v>0.40423337372401597</v>
      </c>
      <c r="T42" s="11">
        <f t="shared" si="20"/>
        <v>0.22737811504123659</v>
      </c>
      <c r="U42" s="11">
        <f t="shared" si="20"/>
        <v>4.8854345667425504E-2</v>
      </c>
      <c r="V42" s="11">
        <f t="shared" si="20"/>
        <v>2.6051744237687517E-2</v>
      </c>
      <c r="W42" s="11">
        <f t="shared" si="20"/>
        <v>2.6058255545919874E-2</v>
      </c>
      <c r="X42" s="11">
        <f t="shared" si="20"/>
        <v>3.5193097591425297E-2</v>
      </c>
      <c r="Y42" s="11">
        <f t="shared" si="20"/>
        <v>3.5193097591425297E-2</v>
      </c>
      <c r="Z42" s="11">
        <f t="shared" si="20"/>
        <v>8.3348913080245668E-2</v>
      </c>
      <c r="AA42" s="10">
        <f t="shared" si="1"/>
        <v>1</v>
      </c>
      <c r="AC42" s="9">
        <f t="shared" si="16"/>
        <v>0.21950981587611271</v>
      </c>
      <c r="AD42" s="9">
        <f t="shared" si="16"/>
        <v>0.33333333333333337</v>
      </c>
      <c r="AE42" s="9">
        <f t="shared" si="16"/>
        <v>0.69943815184608438</v>
      </c>
      <c r="AF42" s="9">
        <f t="shared" si="16"/>
        <v>0.81357095486866948</v>
      </c>
      <c r="AG42" s="9">
        <f t="shared" si="16"/>
        <v>0.81353304779811608</v>
      </c>
      <c r="AH42" s="9">
        <f t="shared" si="16"/>
        <v>0.76361775818639799</v>
      </c>
      <c r="AI42" s="9">
        <f t="shared" si="16"/>
        <v>0.76361775818639799</v>
      </c>
      <c r="AJ42" s="9">
        <f t="shared" si="15"/>
        <v>0.57699060325238549</v>
      </c>
      <c r="AK42" s="9">
        <f t="shared" si="17"/>
        <v>0.64000319961604613</v>
      </c>
      <c r="AL42" s="9">
        <f t="shared" si="17"/>
        <v>0.89217464173815264</v>
      </c>
      <c r="AM42" s="9">
        <f t="shared" si="17"/>
        <v>0.9394546937595778</v>
      </c>
      <c r="AN42" s="9">
        <f t="shared" si="17"/>
        <v>0.93944047763575544</v>
      </c>
      <c r="AO42" s="9">
        <f t="shared" si="17"/>
        <v>0.91991129372321767</v>
      </c>
      <c r="AP42" s="9">
        <f t="shared" si="17"/>
        <v>0.91991129372321767</v>
      </c>
      <c r="AQ42" s="9">
        <f t="shared" si="17"/>
        <v>0.82905672470889857</v>
      </c>
      <c r="AR42" s="9">
        <f t="shared" si="18"/>
        <v>0.82314046096504423</v>
      </c>
      <c r="AS42" s="9">
        <f t="shared" si="18"/>
        <v>0.89720333542459563</v>
      </c>
      <c r="AT42" s="9">
        <f t="shared" si="18"/>
        <v>0.89718028440216135</v>
      </c>
      <c r="AU42" s="9">
        <f t="shared" si="18"/>
        <v>0.86596741798705645</v>
      </c>
      <c r="AV42" s="9">
        <f t="shared" si="18"/>
        <v>0.86596741798705645</v>
      </c>
      <c r="AW42" s="9">
        <f t="shared" si="18"/>
        <v>0.73176162503746067</v>
      </c>
      <c r="AX42" s="9">
        <f t="shared" si="5"/>
        <v>0.6522079276773296</v>
      </c>
      <c r="AY42" s="9">
        <f t="shared" si="5"/>
        <v>0.65215123859191659</v>
      </c>
      <c r="AZ42" s="9">
        <f t="shared" si="5"/>
        <v>0.58127105088685482</v>
      </c>
      <c r="BA42" s="9">
        <f t="shared" si="6"/>
        <v>0.58127105088685482</v>
      </c>
      <c r="BB42" s="9">
        <f t="shared" si="6"/>
        <v>0.36953964773796549</v>
      </c>
      <c r="BC42" s="9">
        <f t="shared" si="7"/>
        <v>0.49993752342871428</v>
      </c>
      <c r="BD42" s="9">
        <f t="shared" si="7"/>
        <v>0.42537042238394329</v>
      </c>
      <c r="BE42" s="9">
        <f t="shared" si="7"/>
        <v>0.42537042238394329</v>
      </c>
      <c r="BF42" s="9">
        <f t="shared" si="8"/>
        <v>0.23813151471272795</v>
      </c>
      <c r="BG42" s="9">
        <f t="shared" si="9"/>
        <v>0.42543150822299242</v>
      </c>
      <c r="BH42" s="9">
        <f t="shared" si="9"/>
        <v>0.42543150822299242</v>
      </c>
      <c r="BI42" s="9">
        <f t="shared" si="10"/>
        <v>0.23817685690193294</v>
      </c>
      <c r="BJ42" s="9">
        <f t="shared" si="19"/>
        <v>0.5</v>
      </c>
      <c r="BK42" s="9">
        <f t="shared" si="19"/>
        <v>0.29688291426826374</v>
      </c>
      <c r="BL42" s="9">
        <f t="shared" si="13"/>
        <v>0.29688291426826374</v>
      </c>
    </row>
    <row r="43" spans="1:64" ht="31.5" x14ac:dyDescent="0.25">
      <c r="B43" s="14" t="s">
        <v>52</v>
      </c>
      <c r="C43" s="14" t="s">
        <v>51</v>
      </c>
      <c r="D43" s="14" t="s">
        <v>61</v>
      </c>
      <c r="E43" s="13" t="s">
        <v>64</v>
      </c>
      <c r="F43" s="12">
        <f>'[1]DDX full'!F43/100+0.0001</f>
        <v>2.01E-2</v>
      </c>
      <c r="G43" s="12">
        <f>'[1]DDX full'!G43/100+0.0001</f>
        <v>2.01E-2</v>
      </c>
      <c r="H43" s="12">
        <f>'[1]DDX full'!H43/100+0.0001</f>
        <v>2.01E-2</v>
      </c>
      <c r="I43" s="12">
        <f>'[1]DDX full'!I43/100+0.0001</f>
        <v>1E-4</v>
      </c>
      <c r="J43" s="12">
        <f>'[1]DDX full'!J43/100+0.0001</f>
        <v>0.98009999999999997</v>
      </c>
      <c r="K43" s="12">
        <f>'[1]DDX full'!K43/100+0.0001</f>
        <v>1E-4</v>
      </c>
      <c r="L43" s="12">
        <f>'[1]DDX full'!L43/100+0.0001</f>
        <v>1E-4</v>
      </c>
      <c r="M43" s="12">
        <f>'[1]DDX full'!M43/100+0.0001</f>
        <v>1E-4</v>
      </c>
      <c r="N43" s="12">
        <f>'[1]DDX full'!N43/100+0.0001</f>
        <v>1E-4</v>
      </c>
      <c r="O43" s="28"/>
      <c r="P43" s="29" t="s">
        <v>186</v>
      </c>
      <c r="R43" s="11">
        <f t="shared" si="20"/>
        <v>0.11368905752061829</v>
      </c>
      <c r="S43" s="11">
        <f t="shared" si="20"/>
        <v>0.40423337372401597</v>
      </c>
      <c r="T43" s="11">
        <f t="shared" si="20"/>
        <v>0.22737811504123659</v>
      </c>
      <c r="U43" s="11">
        <f t="shared" si="20"/>
        <v>4.8854345667425504E-2</v>
      </c>
      <c r="V43" s="11">
        <f t="shared" si="20"/>
        <v>2.6051744237687517E-2</v>
      </c>
      <c r="W43" s="11">
        <f t="shared" si="20"/>
        <v>2.6058255545919874E-2</v>
      </c>
      <c r="X43" s="11">
        <f t="shared" si="20"/>
        <v>3.5193097591425297E-2</v>
      </c>
      <c r="Y43" s="11">
        <f t="shared" si="20"/>
        <v>3.5193097591425297E-2</v>
      </c>
      <c r="Z43" s="11">
        <f t="shared" si="20"/>
        <v>8.3348913080245668E-2</v>
      </c>
      <c r="AA43" s="10">
        <f t="shared" si="1"/>
        <v>1</v>
      </c>
      <c r="AC43" s="9">
        <f t="shared" si="16"/>
        <v>0.21950981587611271</v>
      </c>
      <c r="AD43" s="9">
        <f t="shared" si="16"/>
        <v>0.33333333333333337</v>
      </c>
      <c r="AE43" s="9">
        <f t="shared" si="16"/>
        <v>0.69943815184608438</v>
      </c>
      <c r="AF43" s="9">
        <f t="shared" si="16"/>
        <v>0.81357095486866948</v>
      </c>
      <c r="AG43" s="9">
        <f t="shared" si="16"/>
        <v>0.81353304779811608</v>
      </c>
      <c r="AH43" s="9">
        <f t="shared" si="16"/>
        <v>0.76361775818639799</v>
      </c>
      <c r="AI43" s="9">
        <f t="shared" si="16"/>
        <v>0.76361775818639799</v>
      </c>
      <c r="AJ43" s="9">
        <f t="shared" si="15"/>
        <v>0.57699060325238549</v>
      </c>
      <c r="AK43" s="9">
        <f t="shared" si="17"/>
        <v>0.64000319961604613</v>
      </c>
      <c r="AL43" s="9">
        <f t="shared" si="17"/>
        <v>0.89217464173815264</v>
      </c>
      <c r="AM43" s="9">
        <f t="shared" si="17"/>
        <v>0.9394546937595778</v>
      </c>
      <c r="AN43" s="9">
        <f t="shared" si="17"/>
        <v>0.93944047763575544</v>
      </c>
      <c r="AO43" s="9">
        <f t="shared" si="17"/>
        <v>0.91991129372321767</v>
      </c>
      <c r="AP43" s="9">
        <f t="shared" si="17"/>
        <v>0.91991129372321767</v>
      </c>
      <c r="AQ43" s="9">
        <f t="shared" si="17"/>
        <v>0.82905672470889857</v>
      </c>
      <c r="AR43" s="9">
        <f t="shared" si="18"/>
        <v>0.82314046096504423</v>
      </c>
      <c r="AS43" s="9">
        <f t="shared" si="18"/>
        <v>0.89720333542459563</v>
      </c>
      <c r="AT43" s="9">
        <f t="shared" si="18"/>
        <v>0.89718028440216135</v>
      </c>
      <c r="AU43" s="9">
        <f t="shared" si="18"/>
        <v>0.86596741798705645</v>
      </c>
      <c r="AV43" s="9">
        <f t="shared" si="18"/>
        <v>0.86596741798705645</v>
      </c>
      <c r="AW43" s="9">
        <f t="shared" si="18"/>
        <v>0.73176162503746067</v>
      </c>
      <c r="AX43" s="9">
        <f t="shared" si="5"/>
        <v>0.6522079276773296</v>
      </c>
      <c r="AY43" s="9">
        <f t="shared" si="5"/>
        <v>0.65215123859191659</v>
      </c>
      <c r="AZ43" s="9">
        <f t="shared" si="5"/>
        <v>0.58127105088685482</v>
      </c>
      <c r="BA43" s="9">
        <f t="shared" si="6"/>
        <v>0.58127105088685482</v>
      </c>
      <c r="BB43" s="9">
        <f t="shared" si="6"/>
        <v>0.36953964773796549</v>
      </c>
      <c r="BC43" s="9">
        <f t="shared" si="7"/>
        <v>0.49993752342871428</v>
      </c>
      <c r="BD43" s="9">
        <f t="shared" si="7"/>
        <v>0.42537042238394329</v>
      </c>
      <c r="BE43" s="9">
        <f t="shared" si="7"/>
        <v>0.42537042238394329</v>
      </c>
      <c r="BF43" s="9">
        <f t="shared" si="8"/>
        <v>0.23813151471272795</v>
      </c>
      <c r="BG43" s="9">
        <f t="shared" si="9"/>
        <v>0.42543150822299242</v>
      </c>
      <c r="BH43" s="9">
        <f t="shared" si="9"/>
        <v>0.42543150822299242</v>
      </c>
      <c r="BI43" s="9">
        <f t="shared" si="10"/>
        <v>0.23817685690193294</v>
      </c>
      <c r="BJ43" s="9">
        <f t="shared" si="19"/>
        <v>0.5</v>
      </c>
      <c r="BK43" s="9">
        <f t="shared" si="19"/>
        <v>0.29688291426826374</v>
      </c>
      <c r="BL43" s="9">
        <f t="shared" si="13"/>
        <v>0.29688291426826374</v>
      </c>
    </row>
    <row r="44" spans="1:64" s="15" customFormat="1" ht="31.5" x14ac:dyDescent="0.25">
      <c r="A44" s="30"/>
      <c r="B44" s="18" t="s">
        <v>52</v>
      </c>
      <c r="C44" s="18" t="s">
        <v>51</v>
      </c>
      <c r="D44" s="18" t="s">
        <v>61</v>
      </c>
      <c r="E44" s="17" t="s">
        <v>63</v>
      </c>
      <c r="F44" s="12">
        <f>'[1]DDX full'!F44/100+0.0001</f>
        <v>1E-4</v>
      </c>
      <c r="G44" s="12">
        <f>'[1]DDX full'!G44/100+0.0001</f>
        <v>1E-4</v>
      </c>
      <c r="H44" s="12">
        <f>'[1]DDX full'!H44/100+0.0001</f>
        <v>1E-4</v>
      </c>
      <c r="I44" s="12">
        <f>'[1]DDX full'!I44/100+0.0001</f>
        <v>1E-4</v>
      </c>
      <c r="J44" s="12">
        <f>'[1]DDX full'!J44/100+0.0001</f>
        <v>1E-4</v>
      </c>
      <c r="K44" s="12">
        <f>'[1]DDX full'!K44/100+0.0001</f>
        <v>1E-4</v>
      </c>
      <c r="L44" s="12">
        <f>'[1]DDX full'!L44/100+0.0001</f>
        <v>1E-4</v>
      </c>
      <c r="M44" s="12">
        <f>'[1]DDX full'!M44/100+0.0001</f>
        <v>0.98009999999999997</v>
      </c>
      <c r="N44" s="12">
        <f>'[1]DDX full'!N44/100+0.0001</f>
        <v>1E-4</v>
      </c>
      <c r="O44" s="31"/>
      <c r="P44" s="29" t="s">
        <v>186</v>
      </c>
      <c r="Q44" s="30"/>
      <c r="R44" s="11">
        <f t="shared" si="20"/>
        <v>0.11368905752061829</v>
      </c>
      <c r="S44" s="11">
        <f t="shared" si="20"/>
        <v>0.40423337372401597</v>
      </c>
      <c r="T44" s="11">
        <f t="shared" si="20"/>
        <v>0.22737811504123659</v>
      </c>
      <c r="U44" s="11">
        <f t="shared" si="20"/>
        <v>4.8854345667425504E-2</v>
      </c>
      <c r="V44" s="11">
        <f t="shared" si="20"/>
        <v>2.6051744237687517E-2</v>
      </c>
      <c r="W44" s="11">
        <f t="shared" si="20"/>
        <v>2.6058255545919874E-2</v>
      </c>
      <c r="X44" s="11">
        <f t="shared" si="20"/>
        <v>3.5193097591425297E-2</v>
      </c>
      <c r="Y44" s="11">
        <f t="shared" si="20"/>
        <v>3.5193097591425297E-2</v>
      </c>
      <c r="Z44" s="11">
        <f t="shared" si="20"/>
        <v>8.3348913080245668E-2</v>
      </c>
      <c r="AA44" s="16">
        <f t="shared" si="1"/>
        <v>1</v>
      </c>
      <c r="AC44" s="9">
        <f t="shared" si="16"/>
        <v>0.21950981587611271</v>
      </c>
      <c r="AD44" s="9">
        <f t="shared" si="16"/>
        <v>0.33333333333333337</v>
      </c>
      <c r="AE44" s="9">
        <f t="shared" si="16"/>
        <v>0.69943815184608438</v>
      </c>
      <c r="AF44" s="9">
        <f t="shared" si="16"/>
        <v>0.81357095486866948</v>
      </c>
      <c r="AG44" s="9">
        <f t="shared" si="16"/>
        <v>0.81353304779811608</v>
      </c>
      <c r="AH44" s="9">
        <f t="shared" si="16"/>
        <v>0.76361775818639799</v>
      </c>
      <c r="AI44" s="9">
        <f t="shared" si="16"/>
        <v>0.76361775818639799</v>
      </c>
      <c r="AJ44" s="9">
        <f t="shared" si="15"/>
        <v>0.57699060325238549</v>
      </c>
      <c r="AK44" s="9">
        <f t="shared" si="17"/>
        <v>0.64000319961604613</v>
      </c>
      <c r="AL44" s="9">
        <f t="shared" si="17"/>
        <v>0.89217464173815264</v>
      </c>
      <c r="AM44" s="9">
        <f t="shared" si="17"/>
        <v>0.9394546937595778</v>
      </c>
      <c r="AN44" s="9">
        <f t="shared" si="17"/>
        <v>0.93944047763575544</v>
      </c>
      <c r="AO44" s="9">
        <f t="shared" si="17"/>
        <v>0.91991129372321767</v>
      </c>
      <c r="AP44" s="9">
        <f t="shared" si="17"/>
        <v>0.91991129372321767</v>
      </c>
      <c r="AQ44" s="9">
        <f t="shared" si="17"/>
        <v>0.82905672470889857</v>
      </c>
      <c r="AR44" s="9">
        <f t="shared" si="18"/>
        <v>0.82314046096504423</v>
      </c>
      <c r="AS44" s="9">
        <f t="shared" si="18"/>
        <v>0.89720333542459563</v>
      </c>
      <c r="AT44" s="9">
        <f t="shared" si="18"/>
        <v>0.89718028440216135</v>
      </c>
      <c r="AU44" s="9">
        <f t="shared" si="18"/>
        <v>0.86596741798705645</v>
      </c>
      <c r="AV44" s="9">
        <f t="shared" si="18"/>
        <v>0.86596741798705645</v>
      </c>
      <c r="AW44" s="9">
        <f t="shared" si="18"/>
        <v>0.73176162503746067</v>
      </c>
      <c r="AX44" s="9">
        <f t="shared" si="5"/>
        <v>0.6522079276773296</v>
      </c>
      <c r="AY44" s="9">
        <f t="shared" si="5"/>
        <v>0.65215123859191659</v>
      </c>
      <c r="AZ44" s="9">
        <f t="shared" si="5"/>
        <v>0.58127105088685482</v>
      </c>
      <c r="BA44" s="9">
        <f t="shared" si="6"/>
        <v>0.58127105088685482</v>
      </c>
      <c r="BB44" s="9">
        <f t="shared" si="6"/>
        <v>0.36953964773796549</v>
      </c>
      <c r="BC44" s="9">
        <f t="shared" si="7"/>
        <v>0.49993752342871428</v>
      </c>
      <c r="BD44" s="9">
        <f t="shared" si="7"/>
        <v>0.42537042238394329</v>
      </c>
      <c r="BE44" s="9">
        <f t="shared" si="7"/>
        <v>0.42537042238394329</v>
      </c>
      <c r="BF44" s="9">
        <f t="shared" si="8"/>
        <v>0.23813151471272795</v>
      </c>
      <c r="BG44" s="9">
        <f t="shared" si="9"/>
        <v>0.42543150822299242</v>
      </c>
      <c r="BH44" s="9">
        <f t="shared" si="9"/>
        <v>0.42543150822299242</v>
      </c>
      <c r="BI44" s="9">
        <f t="shared" si="10"/>
        <v>0.23817685690193294</v>
      </c>
      <c r="BJ44" s="9">
        <f t="shared" si="19"/>
        <v>0.5</v>
      </c>
      <c r="BK44" s="9">
        <f t="shared" si="19"/>
        <v>0.29688291426826374</v>
      </c>
      <c r="BL44" s="9">
        <f t="shared" si="13"/>
        <v>0.29688291426826374</v>
      </c>
    </row>
    <row r="45" spans="1:64" ht="31.5" x14ac:dyDescent="0.25">
      <c r="B45" s="14" t="s">
        <v>52</v>
      </c>
      <c r="C45" s="14" t="s">
        <v>51</v>
      </c>
      <c r="D45" s="14" t="s">
        <v>61</v>
      </c>
      <c r="E45" s="13" t="s">
        <v>62</v>
      </c>
      <c r="F45" s="12">
        <f>'[1]DDX full'!F45/100+0.0001</f>
        <v>1E-4</v>
      </c>
      <c r="G45" s="12">
        <f>'[1]DDX full'!G45/100+0.0001</f>
        <v>1E-4</v>
      </c>
      <c r="H45" s="12">
        <f>'[1]DDX full'!H45/100+0.0001</f>
        <v>1E-4</v>
      </c>
      <c r="I45" s="12">
        <f>'[1]DDX full'!I45/100+0.0001</f>
        <v>0.10010000000000001</v>
      </c>
      <c r="J45" s="12">
        <f>'[1]DDX full'!J45/100+0.0001</f>
        <v>1E-4</v>
      </c>
      <c r="K45" s="12">
        <f>'[1]DDX full'!K45/100+0.0001</f>
        <v>0.25009999999999999</v>
      </c>
      <c r="L45" s="12">
        <f>'[1]DDX full'!L45/100+0.0001</f>
        <v>0.2001</v>
      </c>
      <c r="M45" s="12">
        <f>'[1]DDX full'!M45/100+0.0001</f>
        <v>0.95009999999999994</v>
      </c>
      <c r="N45" s="12">
        <f>'[1]DDX full'!N45/100+0.0001</f>
        <v>5.0100000000000006E-2</v>
      </c>
      <c r="O45" s="28"/>
      <c r="P45" s="29" t="s">
        <v>186</v>
      </c>
      <c r="R45" s="11">
        <f t="shared" si="20"/>
        <v>0.11368905752061829</v>
      </c>
      <c r="S45" s="11">
        <f t="shared" si="20"/>
        <v>0.40423337372401597</v>
      </c>
      <c r="T45" s="11">
        <f t="shared" si="20"/>
        <v>0.22737811504123659</v>
      </c>
      <c r="U45" s="11">
        <f t="shared" si="20"/>
        <v>4.8854345667425504E-2</v>
      </c>
      <c r="V45" s="11">
        <f t="shared" si="20"/>
        <v>2.6051744237687517E-2</v>
      </c>
      <c r="W45" s="11">
        <f t="shared" si="20"/>
        <v>2.6058255545919874E-2</v>
      </c>
      <c r="X45" s="11">
        <f t="shared" si="20"/>
        <v>3.5193097591425297E-2</v>
      </c>
      <c r="Y45" s="11">
        <f t="shared" si="20"/>
        <v>3.5193097591425297E-2</v>
      </c>
      <c r="Z45" s="11">
        <f t="shared" si="20"/>
        <v>8.3348913080245668E-2</v>
      </c>
      <c r="AA45" s="10">
        <f t="shared" si="1"/>
        <v>1</v>
      </c>
      <c r="AC45" s="9">
        <f t="shared" si="16"/>
        <v>0.21950981587611271</v>
      </c>
      <c r="AD45" s="9">
        <f t="shared" si="16"/>
        <v>0.33333333333333337</v>
      </c>
      <c r="AE45" s="9">
        <f t="shared" si="16"/>
        <v>0.69943815184608438</v>
      </c>
      <c r="AF45" s="9">
        <f t="shared" si="16"/>
        <v>0.81357095486866948</v>
      </c>
      <c r="AG45" s="9">
        <f t="shared" si="16"/>
        <v>0.81353304779811608</v>
      </c>
      <c r="AH45" s="9">
        <f t="shared" si="16"/>
        <v>0.76361775818639799</v>
      </c>
      <c r="AI45" s="9">
        <f t="shared" si="16"/>
        <v>0.76361775818639799</v>
      </c>
      <c r="AJ45" s="9">
        <f t="shared" si="15"/>
        <v>0.57699060325238549</v>
      </c>
      <c r="AK45" s="9">
        <f t="shared" si="17"/>
        <v>0.64000319961604613</v>
      </c>
      <c r="AL45" s="9">
        <f t="shared" si="17"/>
        <v>0.89217464173815264</v>
      </c>
      <c r="AM45" s="9">
        <f t="shared" si="17"/>
        <v>0.9394546937595778</v>
      </c>
      <c r="AN45" s="9">
        <f t="shared" si="17"/>
        <v>0.93944047763575544</v>
      </c>
      <c r="AO45" s="9">
        <f t="shared" si="17"/>
        <v>0.91991129372321767</v>
      </c>
      <c r="AP45" s="9">
        <f t="shared" si="17"/>
        <v>0.91991129372321767</v>
      </c>
      <c r="AQ45" s="9">
        <f t="shared" si="17"/>
        <v>0.82905672470889857</v>
      </c>
      <c r="AR45" s="9">
        <f t="shared" si="18"/>
        <v>0.82314046096504423</v>
      </c>
      <c r="AS45" s="9">
        <f t="shared" si="18"/>
        <v>0.89720333542459563</v>
      </c>
      <c r="AT45" s="9">
        <f t="shared" si="18"/>
        <v>0.89718028440216135</v>
      </c>
      <c r="AU45" s="9">
        <f t="shared" si="18"/>
        <v>0.86596741798705645</v>
      </c>
      <c r="AV45" s="9">
        <f t="shared" si="18"/>
        <v>0.86596741798705645</v>
      </c>
      <c r="AW45" s="9">
        <f t="shared" si="18"/>
        <v>0.73176162503746067</v>
      </c>
      <c r="AX45" s="9">
        <f t="shared" si="5"/>
        <v>0.6522079276773296</v>
      </c>
      <c r="AY45" s="9">
        <f t="shared" si="5"/>
        <v>0.65215123859191659</v>
      </c>
      <c r="AZ45" s="9">
        <f t="shared" si="5"/>
        <v>0.58127105088685482</v>
      </c>
      <c r="BA45" s="9">
        <f t="shared" si="6"/>
        <v>0.58127105088685482</v>
      </c>
      <c r="BB45" s="9">
        <f t="shared" si="6"/>
        <v>0.36953964773796549</v>
      </c>
      <c r="BC45" s="9">
        <f t="shared" si="7"/>
        <v>0.49993752342871428</v>
      </c>
      <c r="BD45" s="9">
        <f t="shared" si="7"/>
        <v>0.42537042238394329</v>
      </c>
      <c r="BE45" s="9">
        <f t="shared" si="7"/>
        <v>0.42537042238394329</v>
      </c>
      <c r="BF45" s="9">
        <f t="shared" si="8"/>
        <v>0.23813151471272795</v>
      </c>
      <c r="BG45" s="9">
        <f t="shared" si="9"/>
        <v>0.42543150822299242</v>
      </c>
      <c r="BH45" s="9">
        <f t="shared" si="9"/>
        <v>0.42543150822299242</v>
      </c>
      <c r="BI45" s="9">
        <f t="shared" si="10"/>
        <v>0.23817685690193294</v>
      </c>
      <c r="BJ45" s="9">
        <f t="shared" si="19"/>
        <v>0.5</v>
      </c>
      <c r="BK45" s="9">
        <f t="shared" si="19"/>
        <v>0.29688291426826374</v>
      </c>
      <c r="BL45" s="9">
        <f t="shared" si="13"/>
        <v>0.29688291426826374</v>
      </c>
    </row>
    <row r="46" spans="1:64" ht="31.5" x14ac:dyDescent="0.25">
      <c r="B46" s="14" t="s">
        <v>52</v>
      </c>
      <c r="C46" s="14" t="s">
        <v>51</v>
      </c>
      <c r="D46" s="14" t="s">
        <v>61</v>
      </c>
      <c r="E46" s="13" t="s">
        <v>60</v>
      </c>
      <c r="F46" s="12">
        <f>'[1]DDX full'!F46/100+0.0001</f>
        <v>1E-4</v>
      </c>
      <c r="G46" s="12">
        <f>'[1]DDX full'!G46/100+0.0001</f>
        <v>1E-4</v>
      </c>
      <c r="H46" s="12">
        <f>'[1]DDX full'!H46/100+0.0001</f>
        <v>0.2001</v>
      </c>
      <c r="I46" s="12">
        <f>'[1]DDX full'!I46/100+0.0001</f>
        <v>1E-4</v>
      </c>
      <c r="J46" s="12">
        <f>'[1]DDX full'!J46/100+0.0001</f>
        <v>1E-4</v>
      </c>
      <c r="K46" s="12">
        <f>'[1]DDX full'!K46/100+0.0001</f>
        <v>1E-4</v>
      </c>
      <c r="L46" s="12">
        <f>'[1]DDX full'!L46/100+0.0001</f>
        <v>0.2001</v>
      </c>
      <c r="M46" s="12">
        <f>'[1]DDX full'!M46/100+0.0001</f>
        <v>5.0100000000000006E-2</v>
      </c>
      <c r="N46" s="12">
        <f>'[1]DDX full'!N46/100+0.0001</f>
        <v>1E-4</v>
      </c>
      <c r="O46" s="28"/>
      <c r="P46" s="29" t="s">
        <v>186</v>
      </c>
      <c r="R46" s="11">
        <f t="shared" si="20"/>
        <v>0.11368905752061829</v>
      </c>
      <c r="S46" s="11">
        <f t="shared" si="20"/>
        <v>0.40423337372401597</v>
      </c>
      <c r="T46" s="11">
        <f t="shared" si="20"/>
        <v>0.22737811504123659</v>
      </c>
      <c r="U46" s="11">
        <f t="shared" si="20"/>
        <v>4.8854345667425504E-2</v>
      </c>
      <c r="V46" s="11">
        <f t="shared" si="20"/>
        <v>2.6051744237687517E-2</v>
      </c>
      <c r="W46" s="11">
        <f t="shared" si="20"/>
        <v>2.6058255545919874E-2</v>
      </c>
      <c r="X46" s="11">
        <f t="shared" si="20"/>
        <v>3.5193097591425297E-2</v>
      </c>
      <c r="Y46" s="11">
        <f t="shared" si="20"/>
        <v>3.5193097591425297E-2</v>
      </c>
      <c r="Z46" s="11">
        <f t="shared" si="20"/>
        <v>8.3348913080245668E-2</v>
      </c>
      <c r="AA46" s="10">
        <f t="shared" si="1"/>
        <v>1</v>
      </c>
      <c r="AC46" s="9">
        <f t="shared" si="16"/>
        <v>0.21950981587611271</v>
      </c>
      <c r="AD46" s="9">
        <f t="shared" si="16"/>
        <v>0.33333333333333337</v>
      </c>
      <c r="AE46" s="9">
        <f t="shared" si="16"/>
        <v>0.69943815184608438</v>
      </c>
      <c r="AF46" s="9">
        <f t="shared" si="16"/>
        <v>0.81357095486866948</v>
      </c>
      <c r="AG46" s="9">
        <f t="shared" si="16"/>
        <v>0.81353304779811608</v>
      </c>
      <c r="AH46" s="9">
        <f t="shared" si="16"/>
        <v>0.76361775818639799</v>
      </c>
      <c r="AI46" s="9">
        <f t="shared" si="16"/>
        <v>0.76361775818639799</v>
      </c>
      <c r="AJ46" s="9">
        <f t="shared" si="15"/>
        <v>0.57699060325238549</v>
      </c>
      <c r="AK46" s="9">
        <f t="shared" si="17"/>
        <v>0.64000319961604613</v>
      </c>
      <c r="AL46" s="9">
        <f t="shared" si="17"/>
        <v>0.89217464173815264</v>
      </c>
      <c r="AM46" s="9">
        <f t="shared" si="17"/>
        <v>0.9394546937595778</v>
      </c>
      <c r="AN46" s="9">
        <f t="shared" si="17"/>
        <v>0.93944047763575544</v>
      </c>
      <c r="AO46" s="9">
        <f t="shared" si="17"/>
        <v>0.91991129372321767</v>
      </c>
      <c r="AP46" s="9">
        <f t="shared" si="17"/>
        <v>0.91991129372321767</v>
      </c>
      <c r="AQ46" s="9">
        <f t="shared" si="17"/>
        <v>0.82905672470889857</v>
      </c>
      <c r="AR46" s="9">
        <f t="shared" si="18"/>
        <v>0.82314046096504423</v>
      </c>
      <c r="AS46" s="9">
        <f t="shared" si="18"/>
        <v>0.89720333542459563</v>
      </c>
      <c r="AT46" s="9">
        <f t="shared" si="18"/>
        <v>0.89718028440216135</v>
      </c>
      <c r="AU46" s="9">
        <f t="shared" si="18"/>
        <v>0.86596741798705645</v>
      </c>
      <c r="AV46" s="9">
        <f t="shared" si="18"/>
        <v>0.86596741798705645</v>
      </c>
      <c r="AW46" s="9">
        <f t="shared" si="18"/>
        <v>0.73176162503746067</v>
      </c>
      <c r="AX46" s="9">
        <f t="shared" si="5"/>
        <v>0.6522079276773296</v>
      </c>
      <c r="AY46" s="9">
        <f t="shared" si="5"/>
        <v>0.65215123859191659</v>
      </c>
      <c r="AZ46" s="9">
        <f t="shared" si="5"/>
        <v>0.58127105088685482</v>
      </c>
      <c r="BA46" s="9">
        <f t="shared" si="6"/>
        <v>0.58127105088685482</v>
      </c>
      <c r="BB46" s="9">
        <f t="shared" si="6"/>
        <v>0.36953964773796549</v>
      </c>
      <c r="BC46" s="9">
        <f t="shared" si="7"/>
        <v>0.49993752342871428</v>
      </c>
      <c r="BD46" s="9">
        <f t="shared" si="7"/>
        <v>0.42537042238394329</v>
      </c>
      <c r="BE46" s="9">
        <f t="shared" si="7"/>
        <v>0.42537042238394329</v>
      </c>
      <c r="BF46" s="9">
        <f t="shared" si="8"/>
        <v>0.23813151471272795</v>
      </c>
      <c r="BG46" s="9">
        <f t="shared" si="9"/>
        <v>0.42543150822299242</v>
      </c>
      <c r="BH46" s="9">
        <f t="shared" si="9"/>
        <v>0.42543150822299242</v>
      </c>
      <c r="BI46" s="9">
        <f t="shared" si="10"/>
        <v>0.23817685690193294</v>
      </c>
      <c r="BJ46" s="9">
        <f t="shared" si="19"/>
        <v>0.5</v>
      </c>
      <c r="BK46" s="9">
        <f t="shared" si="19"/>
        <v>0.29688291426826374</v>
      </c>
      <c r="BL46" s="9">
        <f t="shared" si="13"/>
        <v>0.29688291426826374</v>
      </c>
    </row>
    <row r="47" spans="1:64" ht="31.5" x14ac:dyDescent="0.25">
      <c r="B47" s="14" t="s">
        <v>52</v>
      </c>
      <c r="C47" s="14" t="s">
        <v>51</v>
      </c>
      <c r="D47" s="14" t="s">
        <v>50</v>
      </c>
      <c r="E47" s="13" t="s">
        <v>59</v>
      </c>
      <c r="F47" s="12">
        <f>'[1]DDX full'!F47/100+0.0001</f>
        <v>0.2001</v>
      </c>
      <c r="G47" s="12">
        <f>'[1]DDX full'!G47/100+0.0001</f>
        <v>0.10010000000000001</v>
      </c>
      <c r="H47" s="12">
        <f>'[1]DDX full'!H47/100+0.0001</f>
        <v>0.50009999999999999</v>
      </c>
      <c r="I47" s="12">
        <f>'[1]DDX full'!I47/100+0.0001</f>
        <v>0.50009999999999999</v>
      </c>
      <c r="J47" s="12">
        <f>'[1]DDX full'!J47/100+0.0001</f>
        <v>5.0100000000000006E-2</v>
      </c>
      <c r="K47" s="12">
        <f>'[1]DDX full'!K47/100+0.0001</f>
        <v>0.95009999999999994</v>
      </c>
      <c r="L47" s="12">
        <f>'[1]DDX full'!L47/100+0.0001</f>
        <v>0.85009999999999997</v>
      </c>
      <c r="M47" s="12">
        <f>'[1]DDX full'!M47/100+0.0001</f>
        <v>5.0100000000000006E-2</v>
      </c>
      <c r="N47" s="12">
        <f>'[1]DDX full'!N47/100+0.0001</f>
        <v>0.40010000000000001</v>
      </c>
      <c r="O47" s="28"/>
      <c r="P47" s="29" t="s">
        <v>186</v>
      </c>
      <c r="R47" s="11">
        <f t="shared" si="20"/>
        <v>0.11368905752061829</v>
      </c>
      <c r="S47" s="11">
        <f t="shared" si="20"/>
        <v>0.40423337372401597</v>
      </c>
      <c r="T47" s="11">
        <f t="shared" si="20"/>
        <v>0.22737811504123659</v>
      </c>
      <c r="U47" s="11">
        <f t="shared" si="20"/>
        <v>4.8854345667425504E-2</v>
      </c>
      <c r="V47" s="11">
        <f t="shared" si="20"/>
        <v>2.6051744237687517E-2</v>
      </c>
      <c r="W47" s="11">
        <f t="shared" si="20"/>
        <v>2.6058255545919874E-2</v>
      </c>
      <c r="X47" s="11">
        <f t="shared" si="20"/>
        <v>3.5193097591425297E-2</v>
      </c>
      <c r="Y47" s="11">
        <f t="shared" si="20"/>
        <v>3.5193097591425297E-2</v>
      </c>
      <c r="Z47" s="11">
        <f t="shared" si="20"/>
        <v>8.3348913080245668E-2</v>
      </c>
      <c r="AA47" s="10">
        <f t="shared" si="1"/>
        <v>1</v>
      </c>
      <c r="AC47" s="9">
        <f t="shared" si="16"/>
        <v>0.21950981587611271</v>
      </c>
      <c r="AD47" s="9">
        <f t="shared" si="16"/>
        <v>0.33333333333333337</v>
      </c>
      <c r="AE47" s="9">
        <f t="shared" si="16"/>
        <v>0.69943815184608438</v>
      </c>
      <c r="AF47" s="9">
        <f t="shared" si="16"/>
        <v>0.81357095486866948</v>
      </c>
      <c r="AG47" s="9">
        <f t="shared" si="16"/>
        <v>0.81353304779811608</v>
      </c>
      <c r="AH47" s="9">
        <f t="shared" si="16"/>
        <v>0.76361775818639799</v>
      </c>
      <c r="AI47" s="9">
        <f t="shared" si="16"/>
        <v>0.76361775818639799</v>
      </c>
      <c r="AJ47" s="9">
        <f t="shared" si="15"/>
        <v>0.57699060325238549</v>
      </c>
      <c r="AK47" s="9">
        <f t="shared" si="17"/>
        <v>0.64000319961604613</v>
      </c>
      <c r="AL47" s="9">
        <f t="shared" si="17"/>
        <v>0.89217464173815264</v>
      </c>
      <c r="AM47" s="9">
        <f t="shared" si="17"/>
        <v>0.9394546937595778</v>
      </c>
      <c r="AN47" s="9">
        <f t="shared" si="17"/>
        <v>0.93944047763575544</v>
      </c>
      <c r="AO47" s="9">
        <f t="shared" si="17"/>
        <v>0.91991129372321767</v>
      </c>
      <c r="AP47" s="9">
        <f t="shared" si="17"/>
        <v>0.91991129372321767</v>
      </c>
      <c r="AQ47" s="9">
        <f t="shared" si="17"/>
        <v>0.82905672470889857</v>
      </c>
      <c r="AR47" s="9">
        <f t="shared" si="18"/>
        <v>0.82314046096504423</v>
      </c>
      <c r="AS47" s="9">
        <f t="shared" si="18"/>
        <v>0.89720333542459563</v>
      </c>
      <c r="AT47" s="9">
        <f t="shared" si="18"/>
        <v>0.89718028440216135</v>
      </c>
      <c r="AU47" s="9">
        <f t="shared" si="18"/>
        <v>0.86596741798705645</v>
      </c>
      <c r="AV47" s="9">
        <f t="shared" si="18"/>
        <v>0.86596741798705645</v>
      </c>
      <c r="AW47" s="9">
        <f t="shared" si="18"/>
        <v>0.73176162503746067</v>
      </c>
      <c r="AX47" s="9">
        <f t="shared" si="5"/>
        <v>0.6522079276773296</v>
      </c>
      <c r="AY47" s="9">
        <f t="shared" si="5"/>
        <v>0.65215123859191659</v>
      </c>
      <c r="AZ47" s="9">
        <f t="shared" si="5"/>
        <v>0.58127105088685482</v>
      </c>
      <c r="BA47" s="9">
        <f t="shared" si="6"/>
        <v>0.58127105088685482</v>
      </c>
      <c r="BB47" s="9">
        <f t="shared" si="6"/>
        <v>0.36953964773796549</v>
      </c>
      <c r="BC47" s="9">
        <f t="shared" si="7"/>
        <v>0.49993752342871428</v>
      </c>
      <c r="BD47" s="9">
        <f t="shared" si="7"/>
        <v>0.42537042238394329</v>
      </c>
      <c r="BE47" s="9">
        <f t="shared" si="7"/>
        <v>0.42537042238394329</v>
      </c>
      <c r="BF47" s="9">
        <f t="shared" si="8"/>
        <v>0.23813151471272795</v>
      </c>
      <c r="BG47" s="9">
        <f t="shared" si="9"/>
        <v>0.42543150822299242</v>
      </c>
      <c r="BH47" s="9">
        <f t="shared" si="9"/>
        <v>0.42543150822299242</v>
      </c>
      <c r="BI47" s="9">
        <f t="shared" si="10"/>
        <v>0.23817685690193294</v>
      </c>
      <c r="BJ47" s="9">
        <f t="shared" si="19"/>
        <v>0.5</v>
      </c>
      <c r="BK47" s="9">
        <f t="shared" si="19"/>
        <v>0.29688291426826374</v>
      </c>
      <c r="BL47" s="9">
        <f t="shared" si="13"/>
        <v>0.29688291426826374</v>
      </c>
    </row>
    <row r="48" spans="1:64" ht="31.5" x14ac:dyDescent="0.25">
      <c r="B48" s="14" t="s">
        <v>52</v>
      </c>
      <c r="C48" s="14" t="s">
        <v>51</v>
      </c>
      <c r="D48" s="14" t="s">
        <v>50</v>
      </c>
      <c r="E48" s="13" t="s">
        <v>58</v>
      </c>
      <c r="F48" s="12">
        <f>'[1]DDX full'!F48/100+0.0001</f>
        <v>0.25009999999999999</v>
      </c>
      <c r="G48" s="12">
        <f>'[1]DDX full'!G48/100+0.0001</f>
        <v>0.10010000000000001</v>
      </c>
      <c r="H48" s="12">
        <f>'[1]DDX full'!H48/100+0.0001</f>
        <v>5.0100000000000006E-2</v>
      </c>
      <c r="I48" s="12">
        <f>'[1]DDX full'!I48/100+0.0001</f>
        <v>1E-4</v>
      </c>
      <c r="J48" s="12">
        <f>'[1]DDX full'!J48/100+0.0001</f>
        <v>1E-4</v>
      </c>
      <c r="K48" s="12">
        <f>'[1]DDX full'!K48/100+0.0001</f>
        <v>0.10010000000000001</v>
      </c>
      <c r="L48" s="12">
        <f>'[1]DDX full'!L48/100+0.0001</f>
        <v>1E-4</v>
      </c>
      <c r="M48" s="12">
        <f>'[1]DDX full'!M48/100+0.0001</f>
        <v>1E-4</v>
      </c>
      <c r="N48" s="12">
        <f>'[1]DDX full'!N48/100+0.0001</f>
        <v>0.10010000000000001</v>
      </c>
      <c r="O48" s="28"/>
      <c r="P48" s="29" t="s">
        <v>186</v>
      </c>
      <c r="R48" s="11">
        <f t="shared" si="20"/>
        <v>0.11368905752061829</v>
      </c>
      <c r="S48" s="11">
        <f t="shared" si="20"/>
        <v>0.40423337372401597</v>
      </c>
      <c r="T48" s="11">
        <f t="shared" si="20"/>
        <v>0.22737811504123659</v>
      </c>
      <c r="U48" s="11">
        <f t="shared" si="20"/>
        <v>4.8854345667425504E-2</v>
      </c>
      <c r="V48" s="11">
        <f t="shared" si="20"/>
        <v>2.6051744237687517E-2</v>
      </c>
      <c r="W48" s="11">
        <f t="shared" si="20"/>
        <v>2.6058255545919874E-2</v>
      </c>
      <c r="X48" s="11">
        <f t="shared" si="20"/>
        <v>3.5193097591425297E-2</v>
      </c>
      <c r="Y48" s="11">
        <f t="shared" si="20"/>
        <v>3.5193097591425297E-2</v>
      </c>
      <c r="Z48" s="11">
        <f t="shared" si="20"/>
        <v>8.3348913080245668E-2</v>
      </c>
      <c r="AA48" s="10">
        <f t="shared" si="1"/>
        <v>1</v>
      </c>
      <c r="AC48" s="9">
        <f t="shared" si="16"/>
        <v>0.21950981587611271</v>
      </c>
      <c r="AD48" s="9">
        <f t="shared" si="16"/>
        <v>0.33333333333333337</v>
      </c>
      <c r="AE48" s="9">
        <f t="shared" si="16"/>
        <v>0.69943815184608438</v>
      </c>
      <c r="AF48" s="9">
        <f t="shared" si="16"/>
        <v>0.81357095486866948</v>
      </c>
      <c r="AG48" s="9">
        <f t="shared" si="16"/>
        <v>0.81353304779811608</v>
      </c>
      <c r="AH48" s="9">
        <f t="shared" si="16"/>
        <v>0.76361775818639799</v>
      </c>
      <c r="AI48" s="9">
        <f t="shared" si="16"/>
        <v>0.76361775818639799</v>
      </c>
      <c r="AJ48" s="9">
        <f t="shared" si="15"/>
        <v>0.57699060325238549</v>
      </c>
      <c r="AK48" s="9">
        <f t="shared" si="17"/>
        <v>0.64000319961604613</v>
      </c>
      <c r="AL48" s="9">
        <f t="shared" si="17"/>
        <v>0.89217464173815264</v>
      </c>
      <c r="AM48" s="9">
        <f t="shared" si="17"/>
        <v>0.9394546937595778</v>
      </c>
      <c r="AN48" s="9">
        <f t="shared" si="17"/>
        <v>0.93944047763575544</v>
      </c>
      <c r="AO48" s="9">
        <f t="shared" si="17"/>
        <v>0.91991129372321767</v>
      </c>
      <c r="AP48" s="9">
        <f t="shared" si="17"/>
        <v>0.91991129372321767</v>
      </c>
      <c r="AQ48" s="9">
        <f t="shared" si="17"/>
        <v>0.82905672470889857</v>
      </c>
      <c r="AR48" s="9">
        <f t="shared" si="18"/>
        <v>0.82314046096504423</v>
      </c>
      <c r="AS48" s="9">
        <f t="shared" si="18"/>
        <v>0.89720333542459563</v>
      </c>
      <c r="AT48" s="9">
        <f t="shared" si="18"/>
        <v>0.89718028440216135</v>
      </c>
      <c r="AU48" s="9">
        <f t="shared" si="18"/>
        <v>0.86596741798705645</v>
      </c>
      <c r="AV48" s="9">
        <f t="shared" si="18"/>
        <v>0.86596741798705645</v>
      </c>
      <c r="AW48" s="9">
        <f t="shared" si="18"/>
        <v>0.73176162503746067</v>
      </c>
      <c r="AX48" s="9">
        <f t="shared" si="5"/>
        <v>0.6522079276773296</v>
      </c>
      <c r="AY48" s="9">
        <f t="shared" si="5"/>
        <v>0.65215123859191659</v>
      </c>
      <c r="AZ48" s="9">
        <f t="shared" si="5"/>
        <v>0.58127105088685482</v>
      </c>
      <c r="BA48" s="9">
        <f t="shared" si="6"/>
        <v>0.58127105088685482</v>
      </c>
      <c r="BB48" s="9">
        <f t="shared" si="6"/>
        <v>0.36953964773796549</v>
      </c>
      <c r="BC48" s="9">
        <f t="shared" si="7"/>
        <v>0.49993752342871428</v>
      </c>
      <c r="BD48" s="9">
        <f t="shared" si="7"/>
        <v>0.42537042238394329</v>
      </c>
      <c r="BE48" s="9">
        <f t="shared" si="7"/>
        <v>0.42537042238394329</v>
      </c>
      <c r="BF48" s="9">
        <f t="shared" si="8"/>
        <v>0.23813151471272795</v>
      </c>
      <c r="BG48" s="9">
        <f t="shared" si="9"/>
        <v>0.42543150822299242</v>
      </c>
      <c r="BH48" s="9">
        <f t="shared" si="9"/>
        <v>0.42543150822299242</v>
      </c>
      <c r="BI48" s="9">
        <f t="shared" si="10"/>
        <v>0.23817685690193294</v>
      </c>
      <c r="BJ48" s="9">
        <f t="shared" si="19"/>
        <v>0.5</v>
      </c>
      <c r="BK48" s="9">
        <f t="shared" si="19"/>
        <v>0.29688291426826374</v>
      </c>
      <c r="BL48" s="9">
        <f t="shared" si="13"/>
        <v>0.29688291426826374</v>
      </c>
    </row>
    <row r="49" spans="2:64" ht="31.5" x14ac:dyDescent="0.25">
      <c r="B49" s="14" t="s">
        <v>52</v>
      </c>
      <c r="C49" s="14" t="s">
        <v>51</v>
      </c>
      <c r="D49" s="14" t="s">
        <v>50</v>
      </c>
      <c r="E49" s="13" t="s">
        <v>57</v>
      </c>
      <c r="F49" s="12">
        <f>'[1]DDX full'!F49/100+0.0001</f>
        <v>1E-4</v>
      </c>
      <c r="G49" s="12">
        <f>'[1]DDX full'!G49/100+0.0001</f>
        <v>1E-4</v>
      </c>
      <c r="H49" s="12">
        <f>'[1]DDX full'!H49/100+0.0001</f>
        <v>1E-4</v>
      </c>
      <c r="I49" s="12">
        <f>'[1]DDX full'!I49/100+0.0001</f>
        <v>0.40010000000000001</v>
      </c>
      <c r="J49" s="12">
        <f>'[1]DDX full'!J49/100+0.0001</f>
        <v>1E-4</v>
      </c>
      <c r="K49" s="12">
        <f>'[1]DDX full'!K49/100+0.0001</f>
        <v>5.0100000000000006E-2</v>
      </c>
      <c r="L49" s="12">
        <f>'[1]DDX full'!L49/100+0.0001</f>
        <v>1E-4</v>
      </c>
      <c r="M49" s="12">
        <f>'[1]DDX full'!M49/100+0.0001</f>
        <v>1E-4</v>
      </c>
      <c r="N49" s="12">
        <f>'[1]DDX full'!N49/100+0.0001</f>
        <v>1E-4</v>
      </c>
      <c r="O49" s="28"/>
      <c r="P49" s="29" t="s">
        <v>186</v>
      </c>
      <c r="R49" s="11">
        <f t="shared" si="20"/>
        <v>0.11368905752061829</v>
      </c>
      <c r="S49" s="11">
        <f t="shared" si="20"/>
        <v>0.40423337372401597</v>
      </c>
      <c r="T49" s="11">
        <f t="shared" si="20"/>
        <v>0.22737811504123659</v>
      </c>
      <c r="U49" s="11">
        <f t="shared" si="20"/>
        <v>4.8854345667425504E-2</v>
      </c>
      <c r="V49" s="11">
        <f t="shared" si="20"/>
        <v>2.6051744237687517E-2</v>
      </c>
      <c r="W49" s="11">
        <f t="shared" si="20"/>
        <v>2.6058255545919874E-2</v>
      </c>
      <c r="X49" s="11">
        <f t="shared" si="20"/>
        <v>3.5193097591425297E-2</v>
      </c>
      <c r="Y49" s="11">
        <f t="shared" si="20"/>
        <v>3.5193097591425297E-2</v>
      </c>
      <c r="Z49" s="11">
        <f t="shared" si="20"/>
        <v>8.3348913080245668E-2</v>
      </c>
      <c r="AA49" s="10">
        <f t="shared" si="1"/>
        <v>1</v>
      </c>
      <c r="AC49" s="9">
        <f t="shared" si="16"/>
        <v>0.21950981587611271</v>
      </c>
      <c r="AD49" s="9">
        <f t="shared" si="16"/>
        <v>0.33333333333333337</v>
      </c>
      <c r="AE49" s="9">
        <f t="shared" si="16"/>
        <v>0.69943815184608438</v>
      </c>
      <c r="AF49" s="9">
        <f t="shared" si="16"/>
        <v>0.81357095486866948</v>
      </c>
      <c r="AG49" s="9">
        <f t="shared" si="16"/>
        <v>0.81353304779811608</v>
      </c>
      <c r="AH49" s="9">
        <f t="shared" si="16"/>
        <v>0.76361775818639799</v>
      </c>
      <c r="AI49" s="9">
        <f t="shared" si="16"/>
        <v>0.76361775818639799</v>
      </c>
      <c r="AJ49" s="9">
        <f t="shared" si="15"/>
        <v>0.57699060325238549</v>
      </c>
      <c r="AK49" s="9">
        <f t="shared" si="17"/>
        <v>0.64000319961604613</v>
      </c>
      <c r="AL49" s="9">
        <f t="shared" si="17"/>
        <v>0.89217464173815264</v>
      </c>
      <c r="AM49" s="9">
        <f t="shared" si="17"/>
        <v>0.9394546937595778</v>
      </c>
      <c r="AN49" s="9">
        <f t="shared" si="17"/>
        <v>0.93944047763575544</v>
      </c>
      <c r="AO49" s="9">
        <f t="shared" si="17"/>
        <v>0.91991129372321767</v>
      </c>
      <c r="AP49" s="9">
        <f t="shared" si="17"/>
        <v>0.91991129372321767</v>
      </c>
      <c r="AQ49" s="9">
        <f t="shared" si="17"/>
        <v>0.82905672470889857</v>
      </c>
      <c r="AR49" s="9">
        <f t="shared" si="18"/>
        <v>0.82314046096504423</v>
      </c>
      <c r="AS49" s="9">
        <f t="shared" si="18"/>
        <v>0.89720333542459563</v>
      </c>
      <c r="AT49" s="9">
        <f t="shared" si="18"/>
        <v>0.89718028440216135</v>
      </c>
      <c r="AU49" s="9">
        <f t="shared" si="18"/>
        <v>0.86596741798705645</v>
      </c>
      <c r="AV49" s="9">
        <f t="shared" si="18"/>
        <v>0.86596741798705645</v>
      </c>
      <c r="AW49" s="9">
        <f t="shared" si="18"/>
        <v>0.73176162503746067</v>
      </c>
      <c r="AX49" s="9">
        <f t="shared" si="5"/>
        <v>0.6522079276773296</v>
      </c>
      <c r="AY49" s="9">
        <f t="shared" si="5"/>
        <v>0.65215123859191659</v>
      </c>
      <c r="AZ49" s="9">
        <f t="shared" si="5"/>
        <v>0.58127105088685482</v>
      </c>
      <c r="BA49" s="9">
        <f t="shared" si="6"/>
        <v>0.58127105088685482</v>
      </c>
      <c r="BB49" s="9">
        <f t="shared" si="6"/>
        <v>0.36953964773796549</v>
      </c>
      <c r="BC49" s="9">
        <f t="shared" si="7"/>
        <v>0.49993752342871428</v>
      </c>
      <c r="BD49" s="9">
        <f t="shared" si="7"/>
        <v>0.42537042238394329</v>
      </c>
      <c r="BE49" s="9">
        <f t="shared" si="7"/>
        <v>0.42537042238394329</v>
      </c>
      <c r="BF49" s="9">
        <f t="shared" si="8"/>
        <v>0.23813151471272795</v>
      </c>
      <c r="BG49" s="9">
        <f t="shared" si="9"/>
        <v>0.42543150822299242</v>
      </c>
      <c r="BH49" s="9">
        <f t="shared" si="9"/>
        <v>0.42543150822299242</v>
      </c>
      <c r="BI49" s="9">
        <f t="shared" si="10"/>
        <v>0.23817685690193294</v>
      </c>
      <c r="BJ49" s="9">
        <f t="shared" si="19"/>
        <v>0.5</v>
      </c>
      <c r="BK49" s="9">
        <f t="shared" si="19"/>
        <v>0.29688291426826374</v>
      </c>
      <c r="BL49" s="9">
        <f t="shared" si="13"/>
        <v>0.29688291426826374</v>
      </c>
    </row>
    <row r="50" spans="2:64" ht="31.5" x14ac:dyDescent="0.25">
      <c r="B50" s="14" t="s">
        <v>52</v>
      </c>
      <c r="C50" s="14" t="s">
        <v>51</v>
      </c>
      <c r="D50" s="14" t="s">
        <v>50</v>
      </c>
      <c r="E50" s="13" t="s">
        <v>56</v>
      </c>
      <c r="F50" s="12">
        <f>'[1]DDX full'!F50/100+0.0001</f>
        <v>1E-4</v>
      </c>
      <c r="G50" s="12">
        <f>'[1]DDX full'!G50/100+0.0001</f>
        <v>1E-4</v>
      </c>
      <c r="H50" s="12">
        <f>'[1]DDX full'!H50/100+0.0001</f>
        <v>1E-4</v>
      </c>
      <c r="I50" s="12">
        <f>'[1]DDX full'!I50/100+0.0001</f>
        <v>1E-4</v>
      </c>
      <c r="J50" s="12">
        <f>'[1]DDX full'!J50/100+0.0001</f>
        <v>1E-4</v>
      </c>
      <c r="K50" s="12">
        <f>'[1]DDX full'!K50/100+0.0001</f>
        <v>1E-4</v>
      </c>
      <c r="L50" s="12">
        <f>'[1]DDX full'!L50/100+0.0001</f>
        <v>1E-4</v>
      </c>
      <c r="M50" s="12">
        <f>'[1]DDX full'!M50/100+0.0001</f>
        <v>1E-4</v>
      </c>
      <c r="N50" s="12">
        <f>'[1]DDX full'!N50/100+0.0001</f>
        <v>0.10010000000000001</v>
      </c>
      <c r="O50" s="28"/>
      <c r="P50" s="29" t="s">
        <v>186</v>
      </c>
      <c r="R50" s="11">
        <f t="shared" si="20"/>
        <v>0.11368905752061829</v>
      </c>
      <c r="S50" s="11">
        <f t="shared" si="20"/>
        <v>0.40423337372401597</v>
      </c>
      <c r="T50" s="11">
        <f t="shared" si="20"/>
        <v>0.22737811504123659</v>
      </c>
      <c r="U50" s="11">
        <f t="shared" si="20"/>
        <v>4.8854345667425504E-2</v>
      </c>
      <c r="V50" s="11">
        <f t="shared" si="20"/>
        <v>2.6051744237687517E-2</v>
      </c>
      <c r="W50" s="11">
        <f t="shared" si="20"/>
        <v>2.6058255545919874E-2</v>
      </c>
      <c r="X50" s="11">
        <f t="shared" si="20"/>
        <v>3.5193097591425297E-2</v>
      </c>
      <c r="Y50" s="11">
        <f t="shared" si="20"/>
        <v>3.5193097591425297E-2</v>
      </c>
      <c r="Z50" s="11">
        <f t="shared" si="20"/>
        <v>8.3348913080245668E-2</v>
      </c>
      <c r="AA50" s="10">
        <f t="shared" si="1"/>
        <v>1</v>
      </c>
      <c r="AC50" s="9">
        <f t="shared" si="16"/>
        <v>0.21950981587611271</v>
      </c>
      <c r="AD50" s="9">
        <f t="shared" si="16"/>
        <v>0.33333333333333337</v>
      </c>
      <c r="AE50" s="9">
        <f t="shared" si="16"/>
        <v>0.69943815184608438</v>
      </c>
      <c r="AF50" s="9">
        <f t="shared" si="16"/>
        <v>0.81357095486866948</v>
      </c>
      <c r="AG50" s="9">
        <f t="shared" si="16"/>
        <v>0.81353304779811608</v>
      </c>
      <c r="AH50" s="9">
        <f t="shared" si="16"/>
        <v>0.76361775818639799</v>
      </c>
      <c r="AI50" s="9">
        <f t="shared" si="16"/>
        <v>0.76361775818639799</v>
      </c>
      <c r="AJ50" s="9">
        <f t="shared" si="15"/>
        <v>0.57699060325238549</v>
      </c>
      <c r="AK50" s="9">
        <f t="shared" si="17"/>
        <v>0.64000319961604613</v>
      </c>
      <c r="AL50" s="9">
        <f t="shared" si="17"/>
        <v>0.89217464173815264</v>
      </c>
      <c r="AM50" s="9">
        <f t="shared" si="17"/>
        <v>0.9394546937595778</v>
      </c>
      <c r="AN50" s="9">
        <f t="shared" si="17"/>
        <v>0.93944047763575544</v>
      </c>
      <c r="AO50" s="9">
        <f t="shared" si="17"/>
        <v>0.91991129372321767</v>
      </c>
      <c r="AP50" s="9">
        <f t="shared" si="17"/>
        <v>0.91991129372321767</v>
      </c>
      <c r="AQ50" s="9">
        <f t="shared" si="17"/>
        <v>0.82905672470889857</v>
      </c>
      <c r="AR50" s="9">
        <f t="shared" si="18"/>
        <v>0.82314046096504423</v>
      </c>
      <c r="AS50" s="9">
        <f t="shared" si="18"/>
        <v>0.89720333542459563</v>
      </c>
      <c r="AT50" s="9">
        <f t="shared" si="18"/>
        <v>0.89718028440216135</v>
      </c>
      <c r="AU50" s="9">
        <f t="shared" si="18"/>
        <v>0.86596741798705645</v>
      </c>
      <c r="AV50" s="9">
        <f t="shared" si="18"/>
        <v>0.86596741798705645</v>
      </c>
      <c r="AW50" s="9">
        <f t="shared" si="18"/>
        <v>0.73176162503746067</v>
      </c>
      <c r="AX50" s="9">
        <f t="shared" si="5"/>
        <v>0.6522079276773296</v>
      </c>
      <c r="AY50" s="9">
        <f t="shared" si="5"/>
        <v>0.65215123859191659</v>
      </c>
      <c r="AZ50" s="9">
        <f t="shared" si="5"/>
        <v>0.58127105088685482</v>
      </c>
      <c r="BA50" s="9">
        <f t="shared" si="6"/>
        <v>0.58127105088685482</v>
      </c>
      <c r="BB50" s="9">
        <f t="shared" si="6"/>
        <v>0.36953964773796549</v>
      </c>
      <c r="BC50" s="9">
        <f t="shared" si="7"/>
        <v>0.49993752342871428</v>
      </c>
      <c r="BD50" s="9">
        <f t="shared" si="7"/>
        <v>0.42537042238394329</v>
      </c>
      <c r="BE50" s="9">
        <f t="shared" si="7"/>
        <v>0.42537042238394329</v>
      </c>
      <c r="BF50" s="9">
        <f t="shared" si="8"/>
        <v>0.23813151471272795</v>
      </c>
      <c r="BG50" s="9">
        <f t="shared" si="9"/>
        <v>0.42543150822299242</v>
      </c>
      <c r="BH50" s="9">
        <f t="shared" si="9"/>
        <v>0.42543150822299242</v>
      </c>
      <c r="BI50" s="9">
        <f t="shared" si="10"/>
        <v>0.23817685690193294</v>
      </c>
      <c r="BJ50" s="9">
        <f t="shared" si="19"/>
        <v>0.5</v>
      </c>
      <c r="BK50" s="9">
        <f t="shared" si="19"/>
        <v>0.29688291426826374</v>
      </c>
      <c r="BL50" s="9">
        <f t="shared" si="13"/>
        <v>0.29688291426826374</v>
      </c>
    </row>
    <row r="51" spans="2:64" ht="31.5" x14ac:dyDescent="0.25">
      <c r="B51" s="14" t="s">
        <v>52</v>
      </c>
      <c r="C51" s="14" t="s">
        <v>51</v>
      </c>
      <c r="D51" s="14" t="s">
        <v>50</v>
      </c>
      <c r="E51" s="13" t="s">
        <v>55</v>
      </c>
      <c r="F51" s="12">
        <f>'[1]DDX full'!F51/100+0.0001</f>
        <v>2.01E-2</v>
      </c>
      <c r="G51" s="12">
        <f>'[1]DDX full'!G51/100+0.0001</f>
        <v>1E-4</v>
      </c>
      <c r="H51" s="12">
        <f>'[1]DDX full'!H51/100+0.0001</f>
        <v>0.10010000000000001</v>
      </c>
      <c r="I51" s="12">
        <f>'[1]DDX full'!I51/100+0.0001</f>
        <v>1E-4</v>
      </c>
      <c r="J51" s="12">
        <f>'[1]DDX full'!J51/100+0.0001</f>
        <v>1E-4</v>
      </c>
      <c r="K51" s="12">
        <f>'[1]DDX full'!K51/100+0.0001</f>
        <v>1E-4</v>
      </c>
      <c r="L51" s="12">
        <f>'[1]DDX full'!L51/100+0.0001</f>
        <v>1E-4</v>
      </c>
      <c r="M51" s="12">
        <f>'[1]DDX full'!M51/100+0.0001</f>
        <v>1E-4</v>
      </c>
      <c r="N51" s="12">
        <f>'[1]DDX full'!N51/100+0.0001</f>
        <v>1E-4</v>
      </c>
      <c r="O51" s="28"/>
      <c r="P51" s="29" t="s">
        <v>186</v>
      </c>
      <c r="R51" s="11">
        <f t="shared" si="20"/>
        <v>0.11368905752061829</v>
      </c>
      <c r="S51" s="11">
        <f t="shared" si="20"/>
        <v>0.40423337372401597</v>
      </c>
      <c r="T51" s="11">
        <f t="shared" si="20"/>
        <v>0.22737811504123659</v>
      </c>
      <c r="U51" s="11">
        <f t="shared" si="20"/>
        <v>4.8854345667425504E-2</v>
      </c>
      <c r="V51" s="11">
        <f t="shared" si="20"/>
        <v>2.6051744237687517E-2</v>
      </c>
      <c r="W51" s="11">
        <f t="shared" si="20"/>
        <v>2.6058255545919874E-2</v>
      </c>
      <c r="X51" s="11">
        <f t="shared" si="20"/>
        <v>3.5193097591425297E-2</v>
      </c>
      <c r="Y51" s="11">
        <f t="shared" si="20"/>
        <v>3.5193097591425297E-2</v>
      </c>
      <c r="Z51" s="11">
        <f t="shared" si="20"/>
        <v>8.3348913080245668E-2</v>
      </c>
      <c r="AA51" s="10">
        <f t="shared" si="1"/>
        <v>1</v>
      </c>
      <c r="AC51" s="9">
        <f t="shared" si="16"/>
        <v>0.21950981587611271</v>
      </c>
      <c r="AD51" s="9">
        <f t="shared" si="16"/>
        <v>0.33333333333333337</v>
      </c>
      <c r="AE51" s="9">
        <f t="shared" si="16"/>
        <v>0.69943815184608438</v>
      </c>
      <c r="AF51" s="9">
        <f t="shared" si="16"/>
        <v>0.81357095486866948</v>
      </c>
      <c r="AG51" s="9">
        <f t="shared" si="16"/>
        <v>0.81353304779811608</v>
      </c>
      <c r="AH51" s="9">
        <f t="shared" si="16"/>
        <v>0.76361775818639799</v>
      </c>
      <c r="AI51" s="9">
        <f t="shared" si="16"/>
        <v>0.76361775818639799</v>
      </c>
      <c r="AJ51" s="9">
        <f t="shared" si="15"/>
        <v>0.57699060325238549</v>
      </c>
      <c r="AK51" s="9">
        <f t="shared" si="17"/>
        <v>0.64000319961604613</v>
      </c>
      <c r="AL51" s="9">
        <f t="shared" si="17"/>
        <v>0.89217464173815264</v>
      </c>
      <c r="AM51" s="9">
        <f t="shared" si="17"/>
        <v>0.9394546937595778</v>
      </c>
      <c r="AN51" s="9">
        <f t="shared" si="17"/>
        <v>0.93944047763575544</v>
      </c>
      <c r="AO51" s="9">
        <f t="shared" si="17"/>
        <v>0.91991129372321767</v>
      </c>
      <c r="AP51" s="9">
        <f t="shared" si="17"/>
        <v>0.91991129372321767</v>
      </c>
      <c r="AQ51" s="9">
        <f t="shared" si="17"/>
        <v>0.82905672470889857</v>
      </c>
      <c r="AR51" s="9">
        <f t="shared" si="18"/>
        <v>0.82314046096504423</v>
      </c>
      <c r="AS51" s="9">
        <f t="shared" si="18"/>
        <v>0.89720333542459563</v>
      </c>
      <c r="AT51" s="9">
        <f t="shared" si="18"/>
        <v>0.89718028440216135</v>
      </c>
      <c r="AU51" s="9">
        <f t="shared" si="18"/>
        <v>0.86596741798705645</v>
      </c>
      <c r="AV51" s="9">
        <f t="shared" si="18"/>
        <v>0.86596741798705645</v>
      </c>
      <c r="AW51" s="9">
        <f t="shared" si="18"/>
        <v>0.73176162503746067</v>
      </c>
      <c r="AX51" s="9">
        <f t="shared" si="5"/>
        <v>0.6522079276773296</v>
      </c>
      <c r="AY51" s="9">
        <f t="shared" si="5"/>
        <v>0.65215123859191659</v>
      </c>
      <c r="AZ51" s="9">
        <f t="shared" si="5"/>
        <v>0.58127105088685482</v>
      </c>
      <c r="BA51" s="9">
        <f t="shared" si="6"/>
        <v>0.58127105088685482</v>
      </c>
      <c r="BB51" s="9">
        <f t="shared" si="6"/>
        <v>0.36953964773796549</v>
      </c>
      <c r="BC51" s="9">
        <f t="shared" si="7"/>
        <v>0.49993752342871428</v>
      </c>
      <c r="BD51" s="9">
        <f t="shared" si="7"/>
        <v>0.42537042238394329</v>
      </c>
      <c r="BE51" s="9">
        <f t="shared" si="7"/>
        <v>0.42537042238394329</v>
      </c>
      <c r="BF51" s="9">
        <f t="shared" si="8"/>
        <v>0.23813151471272795</v>
      </c>
      <c r="BG51" s="9">
        <f t="shared" si="9"/>
        <v>0.42543150822299242</v>
      </c>
      <c r="BH51" s="9">
        <f t="shared" si="9"/>
        <v>0.42543150822299242</v>
      </c>
      <c r="BI51" s="9">
        <f t="shared" si="10"/>
        <v>0.23817685690193294</v>
      </c>
      <c r="BJ51" s="9">
        <f t="shared" si="19"/>
        <v>0.5</v>
      </c>
      <c r="BK51" s="9">
        <f t="shared" si="19"/>
        <v>0.29688291426826374</v>
      </c>
      <c r="BL51" s="9">
        <f t="shared" si="13"/>
        <v>0.29688291426826374</v>
      </c>
    </row>
    <row r="52" spans="2:64" ht="31.5" x14ac:dyDescent="0.25">
      <c r="B52" s="14" t="s">
        <v>52</v>
      </c>
      <c r="C52" s="14" t="s">
        <v>51</v>
      </c>
      <c r="D52" s="14" t="s">
        <v>50</v>
      </c>
      <c r="E52" s="13" t="s">
        <v>54</v>
      </c>
      <c r="F52" s="12">
        <f>'[1]DDX full'!F52/100+0.0001</f>
        <v>0.10010000000000001</v>
      </c>
      <c r="G52" s="12">
        <f>'[1]DDX full'!G52/100+0.0001</f>
        <v>2.01E-2</v>
      </c>
      <c r="H52" s="12">
        <f>'[1]DDX full'!H52/100+0.0001</f>
        <v>1E-4</v>
      </c>
      <c r="I52" s="12">
        <f>'[1]DDX full'!I52/100+0.0001</f>
        <v>5.0100000000000006E-2</v>
      </c>
      <c r="J52" s="12">
        <f>'[1]DDX full'!J52/100+0.0001</f>
        <v>1E-4</v>
      </c>
      <c r="K52" s="12">
        <f>'[1]DDX full'!K52/100+0.0001</f>
        <v>1E-4</v>
      </c>
      <c r="L52" s="12">
        <f>'[1]DDX full'!L52/100+0.0001</f>
        <v>0.2001</v>
      </c>
      <c r="M52" s="12">
        <f>'[1]DDX full'!M52/100+0.0001</f>
        <v>1E-4</v>
      </c>
      <c r="N52" s="12">
        <f>'[1]DDX full'!N52/100+0.0001</f>
        <v>0.2001</v>
      </c>
      <c r="O52" s="28"/>
      <c r="P52" s="29" t="s">
        <v>186</v>
      </c>
      <c r="R52" s="11">
        <f t="shared" si="20"/>
        <v>0.11368905752061829</v>
      </c>
      <c r="S52" s="11">
        <f t="shared" si="20"/>
        <v>0.40423337372401597</v>
      </c>
      <c r="T52" s="11">
        <f t="shared" si="20"/>
        <v>0.22737811504123659</v>
      </c>
      <c r="U52" s="11">
        <f t="shared" si="20"/>
        <v>4.8854345667425504E-2</v>
      </c>
      <c r="V52" s="11">
        <f t="shared" si="20"/>
        <v>2.6051744237687517E-2</v>
      </c>
      <c r="W52" s="11">
        <f t="shared" si="20"/>
        <v>2.6058255545919874E-2</v>
      </c>
      <c r="X52" s="11">
        <f t="shared" si="20"/>
        <v>3.5193097591425297E-2</v>
      </c>
      <c r="Y52" s="11">
        <f t="shared" si="20"/>
        <v>3.5193097591425297E-2</v>
      </c>
      <c r="Z52" s="11">
        <f t="shared" si="20"/>
        <v>8.3348913080245668E-2</v>
      </c>
      <c r="AA52" s="10">
        <f t="shared" si="1"/>
        <v>1</v>
      </c>
      <c r="AC52" s="9">
        <f t="shared" si="16"/>
        <v>0.21950981587611271</v>
      </c>
      <c r="AD52" s="9">
        <f t="shared" si="16"/>
        <v>0.33333333333333337</v>
      </c>
      <c r="AE52" s="9">
        <f t="shared" si="16"/>
        <v>0.69943815184608438</v>
      </c>
      <c r="AF52" s="9">
        <f t="shared" si="16"/>
        <v>0.81357095486866948</v>
      </c>
      <c r="AG52" s="9">
        <f t="shared" si="16"/>
        <v>0.81353304779811608</v>
      </c>
      <c r="AH52" s="9">
        <f t="shared" si="16"/>
        <v>0.76361775818639799</v>
      </c>
      <c r="AI52" s="9">
        <f t="shared" si="16"/>
        <v>0.76361775818639799</v>
      </c>
      <c r="AJ52" s="9">
        <f t="shared" si="15"/>
        <v>0.57699060325238549</v>
      </c>
      <c r="AK52" s="9">
        <f t="shared" si="17"/>
        <v>0.64000319961604613</v>
      </c>
      <c r="AL52" s="9">
        <f t="shared" si="17"/>
        <v>0.89217464173815264</v>
      </c>
      <c r="AM52" s="9">
        <f t="shared" si="17"/>
        <v>0.9394546937595778</v>
      </c>
      <c r="AN52" s="9">
        <f t="shared" si="17"/>
        <v>0.93944047763575544</v>
      </c>
      <c r="AO52" s="9">
        <f t="shared" si="17"/>
        <v>0.91991129372321767</v>
      </c>
      <c r="AP52" s="9">
        <f t="shared" si="17"/>
        <v>0.91991129372321767</v>
      </c>
      <c r="AQ52" s="9">
        <f t="shared" si="17"/>
        <v>0.82905672470889857</v>
      </c>
      <c r="AR52" s="9">
        <f t="shared" si="18"/>
        <v>0.82314046096504423</v>
      </c>
      <c r="AS52" s="9">
        <f t="shared" si="18"/>
        <v>0.89720333542459563</v>
      </c>
      <c r="AT52" s="9">
        <f t="shared" si="18"/>
        <v>0.89718028440216135</v>
      </c>
      <c r="AU52" s="9">
        <f t="shared" si="18"/>
        <v>0.86596741798705645</v>
      </c>
      <c r="AV52" s="9">
        <f t="shared" si="18"/>
        <v>0.86596741798705645</v>
      </c>
      <c r="AW52" s="9">
        <f t="shared" si="18"/>
        <v>0.73176162503746067</v>
      </c>
      <c r="AX52" s="9">
        <f t="shared" si="5"/>
        <v>0.6522079276773296</v>
      </c>
      <c r="AY52" s="9">
        <f t="shared" si="5"/>
        <v>0.65215123859191659</v>
      </c>
      <c r="AZ52" s="9">
        <f t="shared" si="5"/>
        <v>0.58127105088685482</v>
      </c>
      <c r="BA52" s="9">
        <f t="shared" si="6"/>
        <v>0.58127105088685482</v>
      </c>
      <c r="BB52" s="9">
        <f t="shared" si="6"/>
        <v>0.36953964773796549</v>
      </c>
      <c r="BC52" s="9">
        <f t="shared" si="7"/>
        <v>0.49993752342871428</v>
      </c>
      <c r="BD52" s="9">
        <f t="shared" si="7"/>
        <v>0.42537042238394329</v>
      </c>
      <c r="BE52" s="9">
        <f t="shared" si="7"/>
        <v>0.42537042238394329</v>
      </c>
      <c r="BF52" s="9">
        <f t="shared" si="8"/>
        <v>0.23813151471272795</v>
      </c>
      <c r="BG52" s="9">
        <f t="shared" si="9"/>
        <v>0.42543150822299242</v>
      </c>
      <c r="BH52" s="9">
        <f t="shared" si="9"/>
        <v>0.42543150822299242</v>
      </c>
      <c r="BI52" s="9">
        <f t="shared" si="10"/>
        <v>0.23817685690193294</v>
      </c>
      <c r="BJ52" s="9">
        <f t="shared" si="19"/>
        <v>0.5</v>
      </c>
      <c r="BK52" s="9">
        <f t="shared" si="19"/>
        <v>0.29688291426826374</v>
      </c>
      <c r="BL52" s="9">
        <f t="shared" si="13"/>
        <v>0.29688291426826374</v>
      </c>
    </row>
    <row r="53" spans="2:64" ht="31.5" x14ac:dyDescent="0.25">
      <c r="B53" s="14" t="s">
        <v>52</v>
      </c>
      <c r="C53" s="14" t="s">
        <v>51</v>
      </c>
      <c r="D53" s="14" t="s">
        <v>50</v>
      </c>
      <c r="E53" s="13" t="s">
        <v>53</v>
      </c>
      <c r="F53" s="12">
        <f>'[1]DDX full'!F53/100+0.0001</f>
        <v>3.0099999999999998E-2</v>
      </c>
      <c r="G53" s="12">
        <f>'[1]DDX full'!G53/100+0.0001</f>
        <v>3.0099999999999998E-2</v>
      </c>
      <c r="H53" s="12">
        <f>'[1]DDX full'!H53/100+0.0001</f>
        <v>3.0099999999999998E-2</v>
      </c>
      <c r="I53" s="12">
        <f>'[1]DDX full'!I53/100+0.0001</f>
        <v>3.0099999999999998E-2</v>
      </c>
      <c r="J53" s="12">
        <f>'[1]DDX full'!J53/100+0.0001</f>
        <v>3.0099999999999998E-2</v>
      </c>
      <c r="K53" s="12">
        <f>'[1]DDX full'!K53/100+0.0001</f>
        <v>3.0099999999999998E-2</v>
      </c>
      <c r="L53" s="12">
        <f>'[1]DDX full'!L53/100+0.0001</f>
        <v>3.0099999999999998E-2</v>
      </c>
      <c r="M53" s="12">
        <f>'[1]DDX full'!M53/100+0.0001</f>
        <v>3.0099999999999998E-2</v>
      </c>
      <c r="N53" s="12">
        <f>'[1]DDX full'!N53/100+0.0001</f>
        <v>0.50009999999999999</v>
      </c>
      <c r="O53" s="28"/>
      <c r="P53" s="29" t="s">
        <v>186</v>
      </c>
      <c r="R53" s="11">
        <f t="shared" si="20"/>
        <v>0.11368905752061829</v>
      </c>
      <c r="S53" s="11">
        <f t="shared" si="20"/>
        <v>0.40423337372401597</v>
      </c>
      <c r="T53" s="11">
        <f t="shared" si="20"/>
        <v>0.22737811504123659</v>
      </c>
      <c r="U53" s="11">
        <f t="shared" si="20"/>
        <v>4.8854345667425504E-2</v>
      </c>
      <c r="V53" s="11">
        <f t="shared" si="20"/>
        <v>2.6051744237687517E-2</v>
      </c>
      <c r="W53" s="11">
        <f t="shared" si="20"/>
        <v>2.6058255545919874E-2</v>
      </c>
      <c r="X53" s="11">
        <f t="shared" si="20"/>
        <v>3.5193097591425297E-2</v>
      </c>
      <c r="Y53" s="11">
        <f t="shared" si="20"/>
        <v>3.5193097591425297E-2</v>
      </c>
      <c r="Z53" s="11">
        <f t="shared" si="20"/>
        <v>8.3348913080245668E-2</v>
      </c>
      <c r="AA53" s="10">
        <f t="shared" si="1"/>
        <v>1</v>
      </c>
      <c r="AC53" s="9">
        <f t="shared" si="16"/>
        <v>0.21950981587611271</v>
      </c>
      <c r="AD53" s="9">
        <f t="shared" si="16"/>
        <v>0.33333333333333337</v>
      </c>
      <c r="AE53" s="9">
        <f t="shared" si="16"/>
        <v>0.69943815184608438</v>
      </c>
      <c r="AF53" s="9">
        <f t="shared" si="16"/>
        <v>0.81357095486866948</v>
      </c>
      <c r="AG53" s="9">
        <f t="shared" si="16"/>
        <v>0.81353304779811608</v>
      </c>
      <c r="AH53" s="9">
        <f t="shared" si="16"/>
        <v>0.76361775818639799</v>
      </c>
      <c r="AI53" s="9">
        <f t="shared" si="16"/>
        <v>0.76361775818639799</v>
      </c>
      <c r="AJ53" s="9">
        <f t="shared" si="15"/>
        <v>0.57699060325238549</v>
      </c>
      <c r="AK53" s="9">
        <f t="shared" si="17"/>
        <v>0.64000319961604613</v>
      </c>
      <c r="AL53" s="9">
        <f t="shared" si="17"/>
        <v>0.89217464173815264</v>
      </c>
      <c r="AM53" s="9">
        <f t="shared" si="17"/>
        <v>0.9394546937595778</v>
      </c>
      <c r="AN53" s="9">
        <f t="shared" si="17"/>
        <v>0.93944047763575544</v>
      </c>
      <c r="AO53" s="9">
        <f t="shared" si="17"/>
        <v>0.91991129372321767</v>
      </c>
      <c r="AP53" s="9">
        <f t="shared" si="17"/>
        <v>0.91991129372321767</v>
      </c>
      <c r="AQ53" s="9">
        <f t="shared" si="17"/>
        <v>0.82905672470889857</v>
      </c>
      <c r="AR53" s="9">
        <f t="shared" si="18"/>
        <v>0.82314046096504423</v>
      </c>
      <c r="AS53" s="9">
        <f t="shared" si="18"/>
        <v>0.89720333542459563</v>
      </c>
      <c r="AT53" s="9">
        <f t="shared" si="18"/>
        <v>0.89718028440216135</v>
      </c>
      <c r="AU53" s="9">
        <f t="shared" si="18"/>
        <v>0.86596741798705645</v>
      </c>
      <c r="AV53" s="9">
        <f t="shared" si="18"/>
        <v>0.86596741798705645</v>
      </c>
      <c r="AW53" s="9">
        <f t="shared" si="18"/>
        <v>0.73176162503746067</v>
      </c>
      <c r="AX53" s="9">
        <f t="shared" si="5"/>
        <v>0.6522079276773296</v>
      </c>
      <c r="AY53" s="9">
        <f t="shared" si="5"/>
        <v>0.65215123859191659</v>
      </c>
      <c r="AZ53" s="9">
        <f t="shared" si="5"/>
        <v>0.58127105088685482</v>
      </c>
      <c r="BA53" s="9">
        <f t="shared" si="6"/>
        <v>0.58127105088685482</v>
      </c>
      <c r="BB53" s="9">
        <f t="shared" si="6"/>
        <v>0.36953964773796549</v>
      </c>
      <c r="BC53" s="9">
        <f t="shared" si="7"/>
        <v>0.49993752342871428</v>
      </c>
      <c r="BD53" s="9">
        <f t="shared" si="7"/>
        <v>0.42537042238394329</v>
      </c>
      <c r="BE53" s="9">
        <f t="shared" si="7"/>
        <v>0.42537042238394329</v>
      </c>
      <c r="BF53" s="9">
        <f t="shared" si="8"/>
        <v>0.23813151471272795</v>
      </c>
      <c r="BG53" s="9">
        <f t="shared" si="9"/>
        <v>0.42543150822299242</v>
      </c>
      <c r="BH53" s="9">
        <f t="shared" si="9"/>
        <v>0.42543150822299242</v>
      </c>
      <c r="BI53" s="9">
        <f t="shared" si="10"/>
        <v>0.23817685690193294</v>
      </c>
      <c r="BJ53" s="9">
        <f t="shared" si="19"/>
        <v>0.5</v>
      </c>
      <c r="BK53" s="9">
        <f t="shared" si="19"/>
        <v>0.29688291426826374</v>
      </c>
      <c r="BL53" s="9">
        <f t="shared" si="13"/>
        <v>0.29688291426826374</v>
      </c>
    </row>
    <row r="54" spans="2:64" ht="31.5" x14ac:dyDescent="0.25">
      <c r="B54" s="14" t="s">
        <v>52</v>
      </c>
      <c r="C54" s="14" t="s">
        <v>51</v>
      </c>
      <c r="D54" s="14" t="s">
        <v>50</v>
      </c>
      <c r="E54" s="13" t="s">
        <v>49</v>
      </c>
      <c r="F54" s="12">
        <f>'[1]DDX full'!F54/100+0.0001</f>
        <v>0.10010000000000001</v>
      </c>
      <c r="G54" s="12">
        <f>'[1]DDX full'!G54/100+0.0001</f>
        <v>0.10010000000000001</v>
      </c>
      <c r="H54" s="12">
        <f>'[1]DDX full'!H54/100+0.0001</f>
        <v>0.50009999999999999</v>
      </c>
      <c r="I54" s="12">
        <f>'[1]DDX full'!I54/100+0.0001</f>
        <v>5.0100000000000006E-2</v>
      </c>
      <c r="J54" s="12">
        <f>'[1]DDX full'!J54/100+0.0001</f>
        <v>5.0100000000000006E-2</v>
      </c>
      <c r="K54" s="12">
        <f>'[1]DDX full'!K54/100+0.0001</f>
        <v>5.0100000000000006E-2</v>
      </c>
      <c r="L54" s="12">
        <f>'[1]DDX full'!L54/100+0.0001</f>
        <v>5.0100000000000006E-2</v>
      </c>
      <c r="M54" s="12">
        <f>'[1]DDX full'!M54/100+0.0001</f>
        <v>1E-4</v>
      </c>
      <c r="N54" s="12">
        <f>'[1]DDX full'!N54/100+0.0001</f>
        <v>5.0100000000000006E-2</v>
      </c>
      <c r="O54" s="28"/>
      <c r="P54" s="29" t="s">
        <v>186</v>
      </c>
      <c r="R54" s="11">
        <f t="shared" ref="R54:Z54" si="21">IF($P54=1, (R53*F54) / ($R53*$F54+$S53*$G54+$T53*$H54+$U53*$I54+$V53*$J54+$W53*$K54 +$X53*$L54+$Y53*$M54 +$Z53*$N54), IF($P54=0, (R53*(1-F54)) / ($R53*(1-$F54) + $S53*(1-$G54) + $T53*(1-$H54) + $U53*(1-$I54) + $V53*(1-$J54)+ $W53*(1-$K54)+ $X53*(1-$L54)+ $Y53*(1-$M54) + $Z53*(1-$N54)), R53))</f>
        <v>0.11368905752061829</v>
      </c>
      <c r="S54" s="11">
        <f t="shared" si="21"/>
        <v>0.40423337372401597</v>
      </c>
      <c r="T54" s="11">
        <f t="shared" si="21"/>
        <v>0.22737811504123659</v>
      </c>
      <c r="U54" s="11">
        <f t="shared" si="21"/>
        <v>4.8854345667425504E-2</v>
      </c>
      <c r="V54" s="11">
        <f t="shared" si="21"/>
        <v>2.6051744237687517E-2</v>
      </c>
      <c r="W54" s="11">
        <f t="shared" si="21"/>
        <v>2.6058255545919874E-2</v>
      </c>
      <c r="X54" s="11">
        <f t="shared" si="21"/>
        <v>3.5193097591425297E-2</v>
      </c>
      <c r="Y54" s="11">
        <f t="shared" si="21"/>
        <v>3.5193097591425297E-2</v>
      </c>
      <c r="Z54" s="11">
        <f t="shared" si="21"/>
        <v>8.3348913080245668E-2</v>
      </c>
      <c r="AA54" s="10">
        <f t="shared" si="1"/>
        <v>1</v>
      </c>
      <c r="AC54" s="9">
        <f t="shared" si="16"/>
        <v>0.21950981587611271</v>
      </c>
      <c r="AD54" s="9">
        <f t="shared" si="16"/>
        <v>0.33333333333333337</v>
      </c>
      <c r="AE54" s="9">
        <f t="shared" si="16"/>
        <v>0.69943815184608438</v>
      </c>
      <c r="AF54" s="9">
        <f t="shared" si="16"/>
        <v>0.81357095486866948</v>
      </c>
      <c r="AG54" s="9">
        <f t="shared" si="16"/>
        <v>0.81353304779811608</v>
      </c>
      <c r="AH54" s="9">
        <f t="shared" si="16"/>
        <v>0.76361775818639799</v>
      </c>
      <c r="AI54" s="9">
        <f t="shared" si="16"/>
        <v>0.76361775818639799</v>
      </c>
      <c r="AJ54" s="9">
        <f t="shared" si="15"/>
        <v>0.57699060325238549</v>
      </c>
      <c r="AK54" s="9">
        <f t="shared" si="17"/>
        <v>0.64000319961604613</v>
      </c>
      <c r="AL54" s="9">
        <f t="shared" si="17"/>
        <v>0.89217464173815264</v>
      </c>
      <c r="AM54" s="9">
        <f t="shared" si="17"/>
        <v>0.9394546937595778</v>
      </c>
      <c r="AN54" s="9">
        <f t="shared" si="17"/>
        <v>0.93944047763575544</v>
      </c>
      <c r="AO54" s="9">
        <f t="shared" si="17"/>
        <v>0.91991129372321767</v>
      </c>
      <c r="AP54" s="9">
        <f t="shared" si="17"/>
        <v>0.91991129372321767</v>
      </c>
      <c r="AQ54" s="9">
        <f t="shared" si="17"/>
        <v>0.82905672470889857</v>
      </c>
      <c r="AR54" s="9">
        <f t="shared" si="18"/>
        <v>0.82314046096504423</v>
      </c>
      <c r="AS54" s="9">
        <f t="shared" si="18"/>
        <v>0.89720333542459563</v>
      </c>
      <c r="AT54" s="9">
        <f t="shared" si="18"/>
        <v>0.89718028440216135</v>
      </c>
      <c r="AU54" s="9">
        <f t="shared" si="18"/>
        <v>0.86596741798705645</v>
      </c>
      <c r="AV54" s="9">
        <f t="shared" si="18"/>
        <v>0.86596741798705645</v>
      </c>
      <c r="AW54" s="9">
        <f t="shared" si="18"/>
        <v>0.73176162503746067</v>
      </c>
      <c r="AX54" s="9">
        <f t="shared" si="5"/>
        <v>0.6522079276773296</v>
      </c>
      <c r="AY54" s="9">
        <f t="shared" si="5"/>
        <v>0.65215123859191659</v>
      </c>
      <c r="AZ54" s="9">
        <f t="shared" si="5"/>
        <v>0.58127105088685482</v>
      </c>
      <c r="BA54" s="9">
        <f t="shared" si="6"/>
        <v>0.58127105088685482</v>
      </c>
      <c r="BB54" s="9">
        <f t="shared" si="6"/>
        <v>0.36953964773796549</v>
      </c>
      <c r="BC54" s="9">
        <f t="shared" si="7"/>
        <v>0.49993752342871428</v>
      </c>
      <c r="BD54" s="9">
        <f t="shared" si="7"/>
        <v>0.42537042238394329</v>
      </c>
      <c r="BE54" s="9">
        <f t="shared" si="7"/>
        <v>0.42537042238394329</v>
      </c>
      <c r="BF54" s="9">
        <f t="shared" si="8"/>
        <v>0.23813151471272795</v>
      </c>
      <c r="BG54" s="9">
        <f t="shared" si="9"/>
        <v>0.42543150822299242</v>
      </c>
      <c r="BH54" s="9">
        <f t="shared" si="9"/>
        <v>0.42543150822299242</v>
      </c>
      <c r="BI54" s="9">
        <f t="shared" si="10"/>
        <v>0.23817685690193294</v>
      </c>
      <c r="BJ54" s="9">
        <f t="shared" si="19"/>
        <v>0.5</v>
      </c>
      <c r="BK54" s="9">
        <f t="shared" si="19"/>
        <v>0.29688291426826374</v>
      </c>
      <c r="BL54" s="9">
        <f t="shared" si="13"/>
        <v>0.29688291426826374</v>
      </c>
    </row>
    <row r="56" spans="2:64" ht="19.5" customHeight="1" x14ac:dyDescent="0.25">
      <c r="R56" s="21" t="s">
        <v>136</v>
      </c>
      <c r="S56" s="21" t="s">
        <v>135</v>
      </c>
      <c r="T56" s="21" t="s">
        <v>138</v>
      </c>
      <c r="U56" s="21" t="s">
        <v>134</v>
      </c>
      <c r="V56" s="21" t="s">
        <v>145</v>
      </c>
      <c r="W56" s="21" t="s">
        <v>146</v>
      </c>
      <c r="X56" s="21" t="s">
        <v>133</v>
      </c>
      <c r="Y56" s="21" t="s">
        <v>147</v>
      </c>
      <c r="Z56" s="21" t="s">
        <v>132</v>
      </c>
      <c r="AA56" s="8" t="s">
        <v>131</v>
      </c>
    </row>
    <row r="57" spans="2:64" x14ac:dyDescent="0.2">
      <c r="P57" s="8" t="s">
        <v>170</v>
      </c>
      <c r="R57" s="9">
        <f>R54</f>
        <v>0.11368905752061829</v>
      </c>
      <c r="S57" s="9">
        <f>S54</f>
        <v>0.40423337372401597</v>
      </c>
      <c r="T57" s="9">
        <f>T54</f>
        <v>0.22737811504123659</v>
      </c>
      <c r="U57" s="9">
        <f>U54</f>
        <v>4.8854345667425504E-2</v>
      </c>
      <c r="V57" s="9">
        <f t="shared" ref="R57:AA57" si="22">V54</f>
        <v>2.6051744237687517E-2</v>
      </c>
      <c r="W57" s="9">
        <f t="shared" si="22"/>
        <v>2.6058255545919874E-2</v>
      </c>
      <c r="X57" s="9">
        <f t="shared" si="22"/>
        <v>3.5193097591425297E-2</v>
      </c>
      <c r="Y57" s="9">
        <f t="shared" si="22"/>
        <v>3.5193097591425297E-2</v>
      </c>
      <c r="Z57" s="9">
        <f t="shared" si="22"/>
        <v>8.3348913080245668E-2</v>
      </c>
      <c r="AA57" s="9">
        <f t="shared" si="22"/>
        <v>1</v>
      </c>
    </row>
    <row r="59" spans="2:64" x14ac:dyDescent="0.2">
      <c r="O59" s="8" t="str">
        <f>R56</f>
        <v>MI</v>
      </c>
      <c r="P59" s="9">
        <f>R57</f>
        <v>0.11368905752061829</v>
      </c>
    </row>
    <row r="60" spans="2:64" x14ac:dyDescent="0.2">
      <c r="O60" s="8" t="str">
        <f>S56</f>
        <v>ANG</v>
      </c>
      <c r="P60" s="9">
        <f>S57</f>
        <v>0.40423337372401597</v>
      </c>
    </row>
    <row r="61" spans="2:64" x14ac:dyDescent="0.2">
      <c r="O61" s="8" t="str">
        <f>T56</f>
        <v>TAA</v>
      </c>
      <c r="P61" s="9">
        <f>T57</f>
        <v>0.22737811504123659</v>
      </c>
    </row>
    <row r="62" spans="2:64" x14ac:dyDescent="0.2">
      <c r="O62" s="8" t="str">
        <f>U56</f>
        <v>PERI</v>
      </c>
      <c r="P62" s="9">
        <f>U57</f>
        <v>4.8854345667425504E-2</v>
      </c>
    </row>
    <row r="63" spans="2:64" x14ac:dyDescent="0.2">
      <c r="O63" s="8" t="str">
        <f>V56</f>
        <v>UGI</v>
      </c>
      <c r="P63" s="9">
        <f>V57</f>
        <v>2.6051744237687517E-2</v>
      </c>
    </row>
    <row r="64" spans="2:64" x14ac:dyDescent="0.2">
      <c r="O64" s="8" t="str">
        <f>W56</f>
        <v>PNEUM</v>
      </c>
      <c r="P64" s="9">
        <f>W57</f>
        <v>2.6058255545919874E-2</v>
      </c>
    </row>
    <row r="65" spans="15:16" x14ac:dyDescent="0.2">
      <c r="O65" s="8" t="str">
        <f>X56</f>
        <v>PTX</v>
      </c>
      <c r="P65" s="9">
        <f>X57</f>
        <v>3.5193097591425297E-2</v>
      </c>
    </row>
    <row r="66" spans="15:16" x14ac:dyDescent="0.2">
      <c r="O66" s="8" t="str">
        <f>Y56</f>
        <v>MUSC</v>
      </c>
      <c r="P66" s="9">
        <f>Y57</f>
        <v>3.5193097591425297E-2</v>
      </c>
    </row>
    <row r="67" spans="15:16" x14ac:dyDescent="0.2">
      <c r="O67" s="8" t="str">
        <f>Z56</f>
        <v>PE</v>
      </c>
      <c r="P67" s="9">
        <f>Z57</f>
        <v>8.3348913080245668E-2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Principles</vt:lpstr>
      <vt:lpstr>Application to Chest Pain</vt:lpstr>
      <vt:lpstr>Bayes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Hamm</dc:creator>
  <cp:lastModifiedBy>Will Beasley</cp:lastModifiedBy>
  <dcterms:created xsi:type="dcterms:W3CDTF">2010-09-20T18:23:39Z</dcterms:created>
  <dcterms:modified xsi:type="dcterms:W3CDTF">2013-10-13T19:55:32Z</dcterms:modified>
</cp:coreProperties>
</file>