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2"/>
  </bookViews>
  <sheets>
    <sheet name="demoAgents" sheetId="1" r:id="rId1"/>
    <sheet name="demoCnxs" sheetId="10" r:id="rId2"/>
    <sheet name="demoPosts" sheetId="11" r:id="rId3"/>
    <sheet name="contract blob" sheetId="20" r:id="rId4"/>
    <sheet name="tmp category list" sheetId="18" r:id="rId5"/>
    <sheet name="Feedback" sheetId="19" state="hidden" r:id="rId6"/>
    <sheet name="Unused GUIDS" sheetId="14" r:id="rId7"/>
    <sheet name="to do" sheetId="8" r:id="rId8"/>
    <sheet name="export template" sheetId="4" r:id="rId9"/>
    <sheet name="OLD_configLabels" sheetId="7" r:id="rId10"/>
    <sheet name="Metadata" sheetId="21" r:id="rId11"/>
    <sheet name="OLD - demoProjectPosts" sheetId="16"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4" i="11" l="1"/>
  <c r="BJ5" i="11"/>
  <c r="BJ6" i="11"/>
  <c r="BJ7" i="11"/>
  <c r="BJ8" i="11"/>
  <c r="BJ9" i="11"/>
  <c r="BJ10" i="11"/>
  <c r="BJ11" i="11"/>
  <c r="BJ12" i="11"/>
  <c r="BJ13" i="11"/>
  <c r="BJ14" i="11"/>
  <c r="BJ15" i="11"/>
  <c r="BJ16" i="11"/>
  <c r="BJ17" i="11"/>
  <c r="BJ18" i="11"/>
  <c r="BJ19" i="11"/>
  <c r="BJ20" i="11"/>
  <c r="BJ21" i="11"/>
  <c r="BJ22" i="11"/>
  <c r="BJ23" i="11"/>
  <c r="BJ24" i="11"/>
  <c r="BJ25" i="11"/>
  <c r="BJ26" i="11"/>
  <c r="BJ27" i="11"/>
  <c r="BJ28" i="11"/>
  <c r="F18" i="11" l="1"/>
  <c r="F17" i="11"/>
  <c r="F16" i="11"/>
  <c r="F15" i="11"/>
  <c r="F14" i="11"/>
  <c r="F13" i="11"/>
  <c r="BO13" i="11" s="1"/>
  <c r="F12" i="11"/>
  <c r="F11" i="11"/>
  <c r="BO11" i="11" s="1"/>
  <c r="F10" i="11"/>
  <c r="F9" i="11"/>
  <c r="BO9" i="11" s="1"/>
  <c r="F8" i="11"/>
  <c r="F7" i="11"/>
  <c r="BO7" i="11" s="1"/>
  <c r="AF7" i="11"/>
  <c r="AG7" i="11"/>
  <c r="AH7" i="11"/>
  <c r="AI7" i="11"/>
  <c r="AJ7" i="11"/>
  <c r="AK7" i="11"/>
  <c r="AL7" i="11"/>
  <c r="AM7" i="11"/>
  <c r="AN7" i="11"/>
  <c r="AO7" i="11"/>
  <c r="AP7" i="11"/>
  <c r="AQ7" i="11"/>
  <c r="AR7" i="11"/>
  <c r="AS7" i="11"/>
  <c r="AT7" i="11"/>
  <c r="AU7" i="11"/>
  <c r="AV7" i="11"/>
  <c r="AW7" i="11"/>
  <c r="AX7" i="11"/>
  <c r="AY7" i="11"/>
  <c r="AZ7" i="11"/>
  <c r="BA7" i="11"/>
  <c r="BB7" i="11"/>
  <c r="BC7" i="11"/>
  <c r="BD7" i="11"/>
  <c r="BE7" i="11"/>
  <c r="BF7" i="11"/>
  <c r="BG7" i="11"/>
  <c r="BH7" i="11"/>
  <c r="BI7" i="11"/>
  <c r="BL7" i="11"/>
  <c r="BM7" i="11"/>
  <c r="BN7" i="11"/>
  <c r="AF8" i="11"/>
  <c r="AG8" i="11"/>
  <c r="AH8" i="11"/>
  <c r="AI8" i="11"/>
  <c r="AJ8" i="11"/>
  <c r="AK8" i="11"/>
  <c r="AL8" i="11"/>
  <c r="AM8" i="11"/>
  <c r="AN8" i="11"/>
  <c r="AO8" i="11"/>
  <c r="AP8" i="11"/>
  <c r="AQ8" i="11"/>
  <c r="AR8" i="11"/>
  <c r="AS8" i="11"/>
  <c r="AT8" i="11"/>
  <c r="AU8" i="11"/>
  <c r="AV8" i="11"/>
  <c r="AW8" i="11"/>
  <c r="AX8" i="11"/>
  <c r="AY8" i="11"/>
  <c r="AZ8" i="11"/>
  <c r="BA8" i="11"/>
  <c r="BB8" i="11"/>
  <c r="BC8" i="11"/>
  <c r="BD8" i="11"/>
  <c r="BE8" i="11"/>
  <c r="BF8" i="11"/>
  <c r="BG8" i="11"/>
  <c r="BH8" i="11"/>
  <c r="BI8" i="11"/>
  <c r="BL8" i="11"/>
  <c r="BM8" i="11"/>
  <c r="BN8" i="11"/>
  <c r="BO8" i="11"/>
  <c r="AF9" i="11"/>
  <c r="AG9" i="11"/>
  <c r="AH9" i="11"/>
  <c r="AI9" i="11"/>
  <c r="AJ9" i="11"/>
  <c r="AK9" i="11"/>
  <c r="AL9" i="11"/>
  <c r="AM9" i="11"/>
  <c r="AN9" i="11"/>
  <c r="AO9" i="11"/>
  <c r="AP9" i="11"/>
  <c r="AQ9" i="11"/>
  <c r="AR9" i="11"/>
  <c r="AS9" i="11"/>
  <c r="AT9" i="11"/>
  <c r="AU9" i="11"/>
  <c r="AV9" i="11"/>
  <c r="AW9" i="11"/>
  <c r="AX9" i="11"/>
  <c r="AY9" i="11"/>
  <c r="AZ9" i="11"/>
  <c r="BA9" i="11"/>
  <c r="BB9" i="11"/>
  <c r="BC9" i="11"/>
  <c r="BD9" i="11"/>
  <c r="BE9" i="11"/>
  <c r="BF9" i="11"/>
  <c r="BG9" i="11"/>
  <c r="BH9" i="11"/>
  <c r="BI9" i="11"/>
  <c r="BL9" i="11"/>
  <c r="BM9" i="11"/>
  <c r="BN9" i="11"/>
  <c r="BO10"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L10" i="11"/>
  <c r="BM10" i="11"/>
  <c r="BN10" i="11"/>
  <c r="AF11" i="11"/>
  <c r="AG11" i="11"/>
  <c r="AH11" i="11"/>
  <c r="AI11" i="11"/>
  <c r="AJ11" i="11"/>
  <c r="AK11" i="11"/>
  <c r="AL11" i="11"/>
  <c r="AN11" i="11"/>
  <c r="AO11" i="11"/>
  <c r="AP11" i="11"/>
  <c r="AQ11" i="11"/>
  <c r="AR11" i="11"/>
  <c r="AS11" i="11"/>
  <c r="AT11" i="11"/>
  <c r="AU11" i="11"/>
  <c r="AV11" i="11"/>
  <c r="AW11" i="11"/>
  <c r="AX11" i="11"/>
  <c r="AY11" i="11"/>
  <c r="AZ11" i="11"/>
  <c r="BA11" i="11"/>
  <c r="BB11" i="11"/>
  <c r="BC11" i="11"/>
  <c r="BD11" i="11"/>
  <c r="BE11" i="11"/>
  <c r="BF11" i="11"/>
  <c r="BG11" i="11"/>
  <c r="BH11" i="11"/>
  <c r="BI11" i="11"/>
  <c r="BL11" i="11"/>
  <c r="BM11" i="11"/>
  <c r="BN11" i="11"/>
  <c r="BO12"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BC12" i="11"/>
  <c r="BD12" i="11"/>
  <c r="BE12" i="11"/>
  <c r="BF12" i="11"/>
  <c r="BG12" i="11"/>
  <c r="BH12" i="11"/>
  <c r="BI12" i="11"/>
  <c r="BL12" i="11"/>
  <c r="BM12" i="11"/>
  <c r="BN12" i="11"/>
  <c r="AF13" i="11"/>
  <c r="AG13" i="11"/>
  <c r="AH13" i="11"/>
  <c r="AI13" i="11"/>
  <c r="AJ13" i="11"/>
  <c r="AK13" i="11"/>
  <c r="AL13" i="11"/>
  <c r="AN13" i="11"/>
  <c r="AO13" i="11"/>
  <c r="AP13" i="11"/>
  <c r="AQ13" i="11"/>
  <c r="AR13" i="11"/>
  <c r="AS13" i="11"/>
  <c r="AT13" i="11"/>
  <c r="AU13" i="11"/>
  <c r="AV13" i="11"/>
  <c r="AW13" i="11"/>
  <c r="AX13" i="11"/>
  <c r="AY13" i="11"/>
  <c r="AZ13" i="11"/>
  <c r="BA13" i="11"/>
  <c r="BB13" i="11"/>
  <c r="BC13" i="11"/>
  <c r="BD13" i="11"/>
  <c r="BE13" i="11"/>
  <c r="BF13" i="11"/>
  <c r="BG13" i="11"/>
  <c r="BH13" i="11"/>
  <c r="BI13" i="11"/>
  <c r="BL13" i="11"/>
  <c r="BM13" i="11"/>
  <c r="BN13" i="11"/>
  <c r="AM14" i="11"/>
  <c r="AF14" i="11"/>
  <c r="AG14" i="11"/>
  <c r="AH14" i="11"/>
  <c r="AI14" i="11"/>
  <c r="AJ14" i="11"/>
  <c r="AK14" i="11"/>
  <c r="AL14" i="11"/>
  <c r="AN14" i="11"/>
  <c r="AO14" i="11"/>
  <c r="AP14" i="11"/>
  <c r="AQ14" i="11"/>
  <c r="AR14" i="11"/>
  <c r="AS14" i="11"/>
  <c r="AT14" i="11"/>
  <c r="AU14" i="11"/>
  <c r="AV14" i="11"/>
  <c r="AW14" i="11"/>
  <c r="AX14" i="11"/>
  <c r="AY14" i="11"/>
  <c r="AZ14" i="11"/>
  <c r="BA14" i="11"/>
  <c r="BB14" i="11"/>
  <c r="BC14" i="11"/>
  <c r="BD14" i="11"/>
  <c r="BE14" i="11"/>
  <c r="BF14" i="11"/>
  <c r="BG14" i="11"/>
  <c r="BH14" i="11"/>
  <c r="BI14" i="11"/>
  <c r="BL14" i="11"/>
  <c r="BM14" i="11"/>
  <c r="BN14" i="11"/>
  <c r="BO15" i="11"/>
  <c r="AF15" i="11"/>
  <c r="AG15" i="11"/>
  <c r="AH15" i="11"/>
  <c r="AI15" i="11"/>
  <c r="AJ15" i="11"/>
  <c r="AK15" i="11"/>
  <c r="AL15" i="11"/>
  <c r="AN15" i="11"/>
  <c r="AO15" i="11"/>
  <c r="AP15" i="11"/>
  <c r="AQ15" i="11"/>
  <c r="AR15" i="11"/>
  <c r="AS15" i="11"/>
  <c r="AT15" i="11"/>
  <c r="AU15" i="11"/>
  <c r="AV15" i="11"/>
  <c r="AW15" i="11"/>
  <c r="AX15" i="11"/>
  <c r="AY15" i="11"/>
  <c r="AZ15" i="11"/>
  <c r="BA15" i="11"/>
  <c r="BB15" i="11"/>
  <c r="BC15" i="11"/>
  <c r="BD15" i="11"/>
  <c r="BE15" i="11"/>
  <c r="BF15" i="11"/>
  <c r="BG15" i="11"/>
  <c r="BH15" i="11"/>
  <c r="BI15" i="11"/>
  <c r="BL15" i="11"/>
  <c r="BM15" i="11"/>
  <c r="BN15" i="11"/>
  <c r="BO16" i="11"/>
  <c r="AF16" i="11"/>
  <c r="AG16" i="11"/>
  <c r="AH16" i="11"/>
  <c r="AI16" i="11"/>
  <c r="AJ16" i="11"/>
  <c r="AK16" i="11"/>
  <c r="AL16" i="11"/>
  <c r="AN16" i="11"/>
  <c r="AO16" i="11"/>
  <c r="AP16" i="11"/>
  <c r="AQ16" i="11"/>
  <c r="AR16" i="11"/>
  <c r="AS16" i="11"/>
  <c r="AT16" i="11"/>
  <c r="AU16" i="11"/>
  <c r="AV16" i="11"/>
  <c r="AW16" i="11"/>
  <c r="AX16" i="11"/>
  <c r="AY16" i="11"/>
  <c r="AZ16" i="11"/>
  <c r="BA16" i="11"/>
  <c r="BB16" i="11"/>
  <c r="BC16" i="11"/>
  <c r="BD16" i="11"/>
  <c r="BE16" i="11"/>
  <c r="BF16" i="11"/>
  <c r="BG16" i="11"/>
  <c r="BH16" i="11"/>
  <c r="BI16" i="11"/>
  <c r="BL16" i="11"/>
  <c r="BM16" i="11"/>
  <c r="BN16" i="11"/>
  <c r="BO17" i="11"/>
  <c r="AF17" i="11"/>
  <c r="AG17" i="11"/>
  <c r="AH17" i="11"/>
  <c r="AI17" i="11"/>
  <c r="AJ17" i="11"/>
  <c r="AK17" i="11"/>
  <c r="AL17" i="11"/>
  <c r="AN17" i="11"/>
  <c r="AO17" i="11"/>
  <c r="AP17" i="11"/>
  <c r="AQ17" i="11"/>
  <c r="AR17" i="11"/>
  <c r="AS17" i="11"/>
  <c r="AT17" i="11"/>
  <c r="AU17" i="11"/>
  <c r="AV17" i="11"/>
  <c r="AW17" i="11"/>
  <c r="AX17" i="11"/>
  <c r="AY17" i="11"/>
  <c r="AZ17" i="11"/>
  <c r="BA17" i="11"/>
  <c r="BB17" i="11"/>
  <c r="BC17" i="11"/>
  <c r="BD17" i="11"/>
  <c r="BE17" i="11"/>
  <c r="BF17" i="11"/>
  <c r="BG17" i="11"/>
  <c r="BH17" i="11"/>
  <c r="BI17" i="11"/>
  <c r="BL17" i="11"/>
  <c r="BM17" i="11"/>
  <c r="BN17" i="11"/>
  <c r="AM18" i="11"/>
  <c r="AF18" i="11"/>
  <c r="AG18" i="11"/>
  <c r="AH18" i="11"/>
  <c r="AI18" i="11"/>
  <c r="AJ18" i="11"/>
  <c r="AK18" i="11"/>
  <c r="AL18" i="11"/>
  <c r="AN18" i="11"/>
  <c r="AO18" i="11"/>
  <c r="AP18" i="11"/>
  <c r="AQ18" i="11"/>
  <c r="AR18" i="11"/>
  <c r="AS18" i="11"/>
  <c r="AT18" i="11"/>
  <c r="AU18" i="11"/>
  <c r="AV18" i="11"/>
  <c r="AW18" i="11"/>
  <c r="AX18" i="11"/>
  <c r="AY18" i="11"/>
  <c r="AZ18" i="11"/>
  <c r="BA18" i="11"/>
  <c r="BB18" i="11"/>
  <c r="BC18" i="11"/>
  <c r="BD18" i="11"/>
  <c r="BE18" i="11"/>
  <c r="BF18" i="11"/>
  <c r="BG18" i="11"/>
  <c r="BH18" i="11"/>
  <c r="BI18" i="11"/>
  <c r="BL18" i="11"/>
  <c r="BM18" i="11"/>
  <c r="BN18" i="11"/>
  <c r="BI4" i="11"/>
  <c r="BI5" i="11"/>
  <c r="BI6" i="11"/>
  <c r="BI19" i="11"/>
  <c r="BI20" i="11"/>
  <c r="BI21" i="11"/>
  <c r="BI22" i="11"/>
  <c r="BI23" i="11"/>
  <c r="BI24" i="11"/>
  <c r="BI25" i="11"/>
  <c r="BI26" i="11"/>
  <c r="BI27" i="11"/>
  <c r="BI28" i="11"/>
  <c r="AP4" i="11"/>
  <c r="AP6" i="11"/>
  <c r="AP20" i="11"/>
  <c r="AP21" i="11"/>
  <c r="AP23" i="11"/>
  <c r="AP25" i="11"/>
  <c r="AP27" i="11"/>
  <c r="AO4" i="11"/>
  <c r="AN4" i="11"/>
  <c r="AN5" i="11"/>
  <c r="AN6" i="11"/>
  <c r="AN19" i="11"/>
  <c r="AN20" i="11"/>
  <c r="AN21" i="11"/>
  <c r="AN22" i="11"/>
  <c r="AN23" i="11"/>
  <c r="AN24" i="11"/>
  <c r="AN25" i="11"/>
  <c r="AN26" i="11"/>
  <c r="AN27" i="11"/>
  <c r="AN28" i="11"/>
  <c r="AJ4" i="11"/>
  <c r="AJ5" i="11"/>
  <c r="AJ6" i="11"/>
  <c r="AJ19" i="11"/>
  <c r="AJ20" i="11"/>
  <c r="AJ21" i="11"/>
  <c r="AJ22" i="11"/>
  <c r="AJ23" i="11"/>
  <c r="AJ24" i="11"/>
  <c r="AJ25" i="11"/>
  <c r="AJ26" i="11"/>
  <c r="AJ27" i="11"/>
  <c r="AJ28" i="11"/>
  <c r="AI4" i="11"/>
  <c r="AI5" i="11"/>
  <c r="AI6" i="11"/>
  <c r="AI19" i="11"/>
  <c r="AI20" i="11"/>
  <c r="AI21" i="11"/>
  <c r="AI22" i="11"/>
  <c r="AI23" i="11"/>
  <c r="AI24" i="11"/>
  <c r="AI25" i="11"/>
  <c r="AI26" i="11"/>
  <c r="AI27" i="11"/>
  <c r="AI28" i="11"/>
  <c r="BH4" i="11"/>
  <c r="BH5" i="11"/>
  <c r="BH6" i="11"/>
  <c r="BH19" i="11"/>
  <c r="BH20" i="11"/>
  <c r="BH21" i="11"/>
  <c r="BH22" i="11"/>
  <c r="BH23" i="11"/>
  <c r="BH24" i="11"/>
  <c r="BH25" i="11"/>
  <c r="BH26" i="11"/>
  <c r="BH27" i="11"/>
  <c r="BH28" i="11"/>
  <c r="BG4" i="11"/>
  <c r="BG5" i="11"/>
  <c r="BG6" i="11"/>
  <c r="BG19" i="11"/>
  <c r="BG20" i="11"/>
  <c r="BG21" i="11"/>
  <c r="BG22" i="11"/>
  <c r="BG23" i="11"/>
  <c r="BG24" i="11"/>
  <c r="BG25" i="11"/>
  <c r="BG26" i="11"/>
  <c r="BG27" i="11"/>
  <c r="BG28" i="11"/>
  <c r="BF4" i="11"/>
  <c r="BF5" i="11"/>
  <c r="BF6" i="11"/>
  <c r="BF19" i="11"/>
  <c r="BF20" i="11"/>
  <c r="BF21" i="11"/>
  <c r="BF22" i="11"/>
  <c r="BF23" i="11"/>
  <c r="BF24" i="11"/>
  <c r="BF25" i="11"/>
  <c r="BF26" i="11"/>
  <c r="BF27" i="11"/>
  <c r="BF28" i="11"/>
  <c r="BE4" i="11"/>
  <c r="BE5" i="11"/>
  <c r="BE6" i="11"/>
  <c r="BE19" i="11"/>
  <c r="BE20" i="11"/>
  <c r="BE21" i="11"/>
  <c r="BE22" i="11"/>
  <c r="BE23" i="11"/>
  <c r="BE24" i="11"/>
  <c r="BE25" i="11"/>
  <c r="BE26" i="11"/>
  <c r="BE27" i="11"/>
  <c r="BE28" i="11"/>
  <c r="BD4" i="11"/>
  <c r="BD5" i="11"/>
  <c r="BD6" i="11"/>
  <c r="BD19" i="11"/>
  <c r="BD20" i="11"/>
  <c r="BD21" i="11"/>
  <c r="BD22" i="11"/>
  <c r="BD23" i="11"/>
  <c r="BD24" i="11"/>
  <c r="BD25" i="11"/>
  <c r="BD26" i="11"/>
  <c r="BD27" i="11"/>
  <c r="BD28" i="11"/>
  <c r="BC4" i="11"/>
  <c r="BC5" i="11"/>
  <c r="BC6" i="11"/>
  <c r="BC19" i="11"/>
  <c r="BC20" i="11"/>
  <c r="BC21" i="11"/>
  <c r="BC22" i="11"/>
  <c r="BC23" i="11"/>
  <c r="BC24" i="11"/>
  <c r="BC25" i="11"/>
  <c r="BC26" i="11"/>
  <c r="BC27" i="11"/>
  <c r="BC28" i="11"/>
  <c r="BB4" i="11"/>
  <c r="BB5" i="11"/>
  <c r="BB6" i="11"/>
  <c r="BB19" i="11"/>
  <c r="BB20" i="11"/>
  <c r="BB21" i="11"/>
  <c r="BB22" i="11"/>
  <c r="BB23" i="11"/>
  <c r="BB24" i="11"/>
  <c r="BB25" i="11"/>
  <c r="BB26" i="11"/>
  <c r="BB27" i="11"/>
  <c r="BB28" i="11"/>
  <c r="BA4" i="11"/>
  <c r="BA5" i="11"/>
  <c r="BA6" i="11"/>
  <c r="BA19" i="11"/>
  <c r="BA20" i="11"/>
  <c r="BA21" i="11"/>
  <c r="BA22" i="11"/>
  <c r="BA23" i="11"/>
  <c r="BA24" i="11"/>
  <c r="BA25" i="11"/>
  <c r="BA26" i="11"/>
  <c r="BA27" i="11"/>
  <c r="BA28" i="11"/>
  <c r="AZ4" i="11"/>
  <c r="AZ5" i="11"/>
  <c r="AZ6" i="11"/>
  <c r="AZ19" i="11"/>
  <c r="AZ20" i="11"/>
  <c r="AZ21" i="11"/>
  <c r="AZ22" i="11"/>
  <c r="AZ23" i="11"/>
  <c r="AZ24" i="11"/>
  <c r="AZ25" i="11"/>
  <c r="AZ26" i="11"/>
  <c r="AZ27" i="11"/>
  <c r="AZ28" i="11"/>
  <c r="AY4" i="11"/>
  <c r="AY5" i="11"/>
  <c r="AY6" i="11"/>
  <c r="AY19" i="11"/>
  <c r="AY20" i="11"/>
  <c r="AY21" i="11"/>
  <c r="AY22" i="11"/>
  <c r="AY23" i="11"/>
  <c r="AY24" i="11"/>
  <c r="AY25" i="11"/>
  <c r="AY26" i="11"/>
  <c r="AY27" i="11"/>
  <c r="AY28" i="11"/>
  <c r="AX4" i="11"/>
  <c r="AX5" i="11"/>
  <c r="AX6" i="11"/>
  <c r="AX19" i="11"/>
  <c r="AX20" i="11"/>
  <c r="AX21" i="11"/>
  <c r="AX22" i="11"/>
  <c r="AX23" i="11"/>
  <c r="AX24" i="11"/>
  <c r="AX25" i="11"/>
  <c r="AX26" i="11"/>
  <c r="AX27" i="11"/>
  <c r="AX28" i="11"/>
  <c r="AW4" i="11"/>
  <c r="AW5" i="11"/>
  <c r="AW6" i="11"/>
  <c r="AW19" i="11"/>
  <c r="AW20" i="11"/>
  <c r="AW21" i="11"/>
  <c r="AW22" i="11"/>
  <c r="AW23" i="11"/>
  <c r="AW24" i="11"/>
  <c r="AW25" i="11"/>
  <c r="AW26" i="11"/>
  <c r="AW27" i="11"/>
  <c r="AW28" i="11"/>
  <c r="AV4" i="11"/>
  <c r="AV5" i="11"/>
  <c r="AV6" i="11"/>
  <c r="AV19" i="11"/>
  <c r="AV20" i="11"/>
  <c r="AV21" i="11"/>
  <c r="AV22" i="11"/>
  <c r="AV23" i="11"/>
  <c r="AV24" i="11"/>
  <c r="AV25" i="11"/>
  <c r="AV26" i="11"/>
  <c r="AV27" i="11"/>
  <c r="AV28" i="11"/>
  <c r="AU4" i="11"/>
  <c r="AU5" i="11"/>
  <c r="AU6" i="11"/>
  <c r="AU19" i="11"/>
  <c r="AU20" i="11"/>
  <c r="AU21" i="11"/>
  <c r="AU22" i="11"/>
  <c r="AU23" i="11"/>
  <c r="AU24" i="11"/>
  <c r="AU25" i="11"/>
  <c r="AU26" i="11"/>
  <c r="AU27" i="11"/>
  <c r="AU28" i="11"/>
  <c r="AT4" i="11"/>
  <c r="AT5" i="11"/>
  <c r="AT6" i="11"/>
  <c r="AT19" i="11"/>
  <c r="AT20" i="11"/>
  <c r="AT21" i="11"/>
  <c r="AT22" i="11"/>
  <c r="AT23" i="11"/>
  <c r="AT24" i="11"/>
  <c r="AT25" i="11"/>
  <c r="AT26" i="11"/>
  <c r="AT27" i="11"/>
  <c r="AT28" i="11"/>
  <c r="AS4" i="11"/>
  <c r="AS5" i="11"/>
  <c r="AS6" i="11"/>
  <c r="AS19" i="11"/>
  <c r="AS20" i="11"/>
  <c r="AS21" i="11"/>
  <c r="AS22" i="11"/>
  <c r="AS23" i="11"/>
  <c r="AS24" i="11"/>
  <c r="AS25" i="11"/>
  <c r="AS26" i="11"/>
  <c r="AS27" i="11"/>
  <c r="AS28" i="11"/>
  <c r="AR4" i="11"/>
  <c r="AR5" i="11"/>
  <c r="AR6" i="11"/>
  <c r="AR19" i="11"/>
  <c r="AR20" i="11"/>
  <c r="AR21" i="11"/>
  <c r="AR22" i="11"/>
  <c r="AR23" i="11"/>
  <c r="AR24" i="11"/>
  <c r="AR25" i="11"/>
  <c r="AR26" i="11"/>
  <c r="AR27" i="11"/>
  <c r="AR28" i="11"/>
  <c r="AQ4" i="11"/>
  <c r="AQ5" i="11"/>
  <c r="AQ6" i="11"/>
  <c r="AQ19" i="11"/>
  <c r="AQ20" i="11"/>
  <c r="AQ21" i="11"/>
  <c r="AQ22" i="11"/>
  <c r="AQ23" i="11"/>
  <c r="AQ24" i="11"/>
  <c r="AQ25" i="11"/>
  <c r="AQ26" i="11"/>
  <c r="AQ27" i="11"/>
  <c r="AQ28" i="11"/>
  <c r="AK4" i="11"/>
  <c r="AK5" i="11"/>
  <c r="AK6" i="11"/>
  <c r="AK19" i="11"/>
  <c r="AK20" i="11"/>
  <c r="AK21" i="11"/>
  <c r="AK22" i="11"/>
  <c r="AK23" i="11"/>
  <c r="AK24" i="11"/>
  <c r="AK25" i="11"/>
  <c r="AK26" i="11"/>
  <c r="AK27" i="11"/>
  <c r="AK28" i="11"/>
  <c r="AL4" i="11"/>
  <c r="AL5" i="11"/>
  <c r="AL6" i="11"/>
  <c r="AL19" i="11"/>
  <c r="AL20" i="11"/>
  <c r="AL21" i="11"/>
  <c r="AL22" i="11"/>
  <c r="AL23" i="11"/>
  <c r="AL24" i="11"/>
  <c r="AL25" i="11"/>
  <c r="AL26" i="11"/>
  <c r="AL27" i="11"/>
  <c r="AL28" i="11"/>
  <c r="AM13" i="11" l="1"/>
  <c r="BK7" i="11"/>
  <c r="BP7" i="11" s="1"/>
  <c r="BK8" i="11"/>
  <c r="BP8" i="11" s="1"/>
  <c r="AM11" i="11"/>
  <c r="AM16" i="11"/>
  <c r="BK9" i="11"/>
  <c r="BP9" i="11" s="1"/>
  <c r="BK12" i="11"/>
  <c r="BP12" i="11" s="1"/>
  <c r="BK10" i="11"/>
  <c r="BP10" i="11" s="1"/>
  <c r="AM15" i="11"/>
  <c r="BK11" i="11"/>
  <c r="BP11" i="11" s="1"/>
  <c r="BO14" i="11"/>
  <c r="BK13" i="11"/>
  <c r="BP13" i="11" s="1"/>
  <c r="BK14" i="11"/>
  <c r="BP14" i="11" s="1"/>
  <c r="AM17" i="11"/>
  <c r="BK16" i="11"/>
  <c r="BP16" i="11" s="1"/>
  <c r="BK15" i="11"/>
  <c r="BP15" i="11" s="1"/>
  <c r="BO18" i="11"/>
  <c r="BK18" i="11"/>
  <c r="BP18" i="11" s="1"/>
  <c r="AF4" i="11"/>
  <c r="AF5" i="11"/>
  <c r="AF6" i="11"/>
  <c r="AF19" i="11"/>
  <c r="AF20" i="11"/>
  <c r="AF21" i="11"/>
  <c r="AF22" i="11"/>
  <c r="AF23" i="11"/>
  <c r="AF24" i="11"/>
  <c r="AF25" i="11"/>
  <c r="AF26" i="11"/>
  <c r="AF27" i="11"/>
  <c r="AF28" i="11"/>
  <c r="BL4" i="11"/>
  <c r="BL5" i="11"/>
  <c r="BL6" i="11"/>
  <c r="BL19" i="11"/>
  <c r="BL20" i="11"/>
  <c r="BL21" i="11"/>
  <c r="BL22" i="11"/>
  <c r="BL23" i="11"/>
  <c r="BL24" i="11"/>
  <c r="BL25" i="11"/>
  <c r="BL26" i="11"/>
  <c r="BL27" i="11"/>
  <c r="BL28" i="11"/>
  <c r="BK17" i="11" l="1"/>
  <c r="BP17" i="11" s="1"/>
  <c r="AO5" i="11"/>
  <c r="AO6" i="11"/>
  <c r="AO19" i="11"/>
  <c r="AO20" i="11"/>
  <c r="AO21" i="11"/>
  <c r="AO22" i="11"/>
  <c r="AO23" i="11"/>
  <c r="AO24" i="11"/>
  <c r="AO25" i="11"/>
  <c r="AO26" i="11"/>
  <c r="AO27" i="11"/>
  <c r="AO28" i="11"/>
  <c r="AH4" i="11"/>
  <c r="AH5" i="11"/>
  <c r="AH6" i="11"/>
  <c r="AH19" i="11"/>
  <c r="AH20" i="11"/>
  <c r="AH21" i="11"/>
  <c r="AH22" i="11"/>
  <c r="AH23" i="11"/>
  <c r="AH24" i="11"/>
  <c r="AH25" i="11"/>
  <c r="AH26" i="11"/>
  <c r="AH27" i="11"/>
  <c r="AH28" i="11"/>
  <c r="AG4" i="11"/>
  <c r="AG5" i="11"/>
  <c r="AG6" i="11"/>
  <c r="AG19" i="11"/>
  <c r="AG20" i="11"/>
  <c r="AG21" i="11"/>
  <c r="AG22" i="11"/>
  <c r="AG23" i="11"/>
  <c r="AG24" i="11"/>
  <c r="AG25" i="11"/>
  <c r="AG26" i="11"/>
  <c r="AG27" i="11"/>
  <c r="AG28" i="11"/>
  <c r="BN4" i="11"/>
  <c r="BN5" i="11"/>
  <c r="BN6" i="11"/>
  <c r="BN19" i="11"/>
  <c r="BN20" i="11"/>
  <c r="BN21" i="11"/>
  <c r="BN22" i="11"/>
  <c r="BN23" i="11"/>
  <c r="BN24" i="11"/>
  <c r="BN25" i="11"/>
  <c r="BN26" i="11"/>
  <c r="BN27" i="11"/>
  <c r="BN28" i="11"/>
  <c r="BM4" i="11"/>
  <c r="BM5" i="11"/>
  <c r="BM6" i="11"/>
  <c r="BM19" i="11"/>
  <c r="BM20" i="11"/>
  <c r="BM21" i="11"/>
  <c r="BM22" i="11"/>
  <c r="BM23" i="11"/>
  <c r="BM24" i="11"/>
  <c r="BM25" i="11"/>
  <c r="BM26" i="11"/>
  <c r="BM27" i="11"/>
  <c r="BM28" i="11"/>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K92" i="1" l="1"/>
  <c r="G92" i="1"/>
  <c r="K60" i="1"/>
  <c r="G60" i="1"/>
  <c r="K28" i="1"/>
  <c r="G28" i="1"/>
  <c r="K4" i="1"/>
  <c r="G4" i="1"/>
  <c r="K99" i="1"/>
  <c r="G99" i="1"/>
  <c r="K91" i="1"/>
  <c r="G91" i="1"/>
  <c r="K83" i="1"/>
  <c r="G83" i="1"/>
  <c r="K75" i="1"/>
  <c r="G75" i="1"/>
  <c r="K67" i="1"/>
  <c r="G67" i="1"/>
  <c r="K59" i="1"/>
  <c r="G59" i="1"/>
  <c r="K51" i="1"/>
  <c r="G51" i="1"/>
  <c r="K43" i="1"/>
  <c r="G43" i="1"/>
  <c r="K35" i="1"/>
  <c r="G35" i="1"/>
  <c r="K27" i="1"/>
  <c r="G27" i="1"/>
  <c r="K19" i="1"/>
  <c r="G19" i="1"/>
  <c r="K11" i="1"/>
  <c r="G11" i="1"/>
  <c r="K3" i="1"/>
  <c r="G3" i="1"/>
  <c r="K95" i="1"/>
  <c r="G95" i="1"/>
  <c r="K84" i="1"/>
  <c r="G84" i="1"/>
  <c r="K44" i="1"/>
  <c r="G44" i="1"/>
  <c r="K12" i="1"/>
  <c r="G12" i="1"/>
  <c r="K90" i="1"/>
  <c r="G90" i="1"/>
  <c r="K50" i="1"/>
  <c r="G50" i="1"/>
  <c r="K2" i="1"/>
  <c r="G2" i="1"/>
  <c r="K79" i="1"/>
  <c r="G79" i="1"/>
  <c r="K68" i="1"/>
  <c r="G68" i="1"/>
  <c r="K36" i="1"/>
  <c r="G36" i="1"/>
  <c r="K82" i="1"/>
  <c r="G82" i="1"/>
  <c r="K66" i="1"/>
  <c r="G66" i="1"/>
  <c r="K34" i="1"/>
  <c r="G34" i="1"/>
  <c r="K18" i="1"/>
  <c r="G18" i="1"/>
  <c r="K97" i="1"/>
  <c r="G97" i="1"/>
  <c r="K73" i="1"/>
  <c r="G73" i="1"/>
  <c r="K57" i="1"/>
  <c r="G57" i="1"/>
  <c r="K41" i="1"/>
  <c r="G41" i="1"/>
  <c r="K25" i="1"/>
  <c r="G25" i="1"/>
  <c r="K17" i="1"/>
  <c r="G17" i="1"/>
  <c r="K9" i="1"/>
  <c r="G9" i="1"/>
  <c r="K71" i="1"/>
  <c r="G71" i="1"/>
  <c r="K76" i="1"/>
  <c r="G76" i="1"/>
  <c r="K52" i="1"/>
  <c r="G52" i="1"/>
  <c r="K20" i="1"/>
  <c r="G20" i="1"/>
  <c r="K98" i="1"/>
  <c r="G98" i="1"/>
  <c r="K74" i="1"/>
  <c r="G74" i="1"/>
  <c r="K58" i="1"/>
  <c r="G58" i="1"/>
  <c r="K42" i="1"/>
  <c r="G42" i="1"/>
  <c r="K26" i="1"/>
  <c r="G26" i="1"/>
  <c r="K10" i="1"/>
  <c r="G10" i="1"/>
  <c r="K89" i="1"/>
  <c r="G89" i="1"/>
  <c r="K81" i="1"/>
  <c r="G81" i="1"/>
  <c r="K65" i="1"/>
  <c r="G65" i="1"/>
  <c r="K49" i="1"/>
  <c r="G49" i="1"/>
  <c r="K33" i="1"/>
  <c r="G33" i="1"/>
  <c r="K96" i="1"/>
  <c r="G96" i="1"/>
  <c r="K88" i="1"/>
  <c r="G88" i="1"/>
  <c r="K80" i="1"/>
  <c r="G80" i="1"/>
  <c r="K72" i="1"/>
  <c r="G72" i="1"/>
  <c r="K64" i="1"/>
  <c r="G64" i="1"/>
  <c r="K56" i="1"/>
  <c r="G56" i="1"/>
  <c r="K48" i="1"/>
  <c r="G48" i="1"/>
  <c r="K40" i="1"/>
  <c r="G40" i="1"/>
  <c r="K32" i="1"/>
  <c r="G32" i="1"/>
  <c r="K24" i="1"/>
  <c r="G24" i="1"/>
  <c r="K16" i="1"/>
  <c r="G16" i="1"/>
  <c r="K8" i="1"/>
  <c r="G8" i="1"/>
  <c r="K63" i="1"/>
  <c r="G63" i="1"/>
  <c r="K47" i="1"/>
  <c r="G47" i="1"/>
  <c r="K31" i="1"/>
  <c r="G31" i="1"/>
  <c r="K15" i="1"/>
  <c r="G15" i="1"/>
  <c r="K7" i="1"/>
  <c r="G7" i="1"/>
  <c r="K86" i="1"/>
  <c r="G86" i="1"/>
  <c r="K70" i="1"/>
  <c r="G70" i="1"/>
  <c r="K54" i="1"/>
  <c r="G54" i="1"/>
  <c r="K38" i="1"/>
  <c r="G38" i="1"/>
  <c r="K22" i="1"/>
  <c r="G22" i="1"/>
  <c r="K6" i="1"/>
  <c r="G6" i="1"/>
  <c r="K87" i="1"/>
  <c r="G87" i="1"/>
  <c r="K55" i="1"/>
  <c r="G55" i="1"/>
  <c r="K39" i="1"/>
  <c r="G39" i="1"/>
  <c r="K23" i="1"/>
  <c r="G23" i="1"/>
  <c r="K94" i="1"/>
  <c r="G94" i="1"/>
  <c r="K78" i="1"/>
  <c r="G78" i="1"/>
  <c r="K62" i="1"/>
  <c r="G62" i="1"/>
  <c r="K46" i="1"/>
  <c r="G46" i="1"/>
  <c r="K30" i="1"/>
  <c r="G30" i="1"/>
  <c r="K14" i="1"/>
  <c r="G14" i="1"/>
  <c r="K93" i="1"/>
  <c r="G93" i="1"/>
  <c r="K85" i="1"/>
  <c r="G85" i="1"/>
  <c r="K77" i="1"/>
  <c r="G77" i="1"/>
  <c r="K69" i="1"/>
  <c r="G69" i="1"/>
  <c r="K61" i="1"/>
  <c r="G61" i="1"/>
  <c r="K53" i="1"/>
  <c r="G53" i="1"/>
  <c r="K45" i="1"/>
  <c r="G45" i="1"/>
  <c r="K37" i="1"/>
  <c r="G37" i="1"/>
  <c r="K29" i="1"/>
  <c r="G29" i="1"/>
  <c r="K21" i="1"/>
  <c r="G21" i="1"/>
  <c r="K13" i="1"/>
  <c r="G13" i="1"/>
  <c r="K5" i="1"/>
  <c r="G5" i="1"/>
  <c r="F72" i="7"/>
  <c r="F71" i="7"/>
  <c r="F73" i="7"/>
  <c r="O3" i="1" l="1"/>
  <c r="N3" i="1"/>
  <c r="J3" i="1"/>
  <c r="L3" i="1"/>
  <c r="P3" i="1"/>
  <c r="Q3"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2"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L22" i="11"/>
  <c r="AP22" i="11" s="1"/>
  <c r="F22" i="11"/>
  <c r="L28" i="11"/>
  <c r="AP28" i="11" s="1"/>
  <c r="L26" i="11"/>
  <c r="AP26" i="11" s="1"/>
  <c r="L24" i="11"/>
  <c r="AP24" i="11" s="1"/>
  <c r="L19" i="11"/>
  <c r="AP19" i="11" s="1"/>
  <c r="L5" i="11"/>
  <c r="AP5" i="11" s="1"/>
  <c r="F19" i="11"/>
  <c r="F24" i="11"/>
  <c r="F4" i="11"/>
  <c r="F5" i="11"/>
  <c r="F6" i="11"/>
  <c r="F20" i="11"/>
  <c r="F21" i="11"/>
  <c r="F23" i="11"/>
  <c r="F25" i="11"/>
  <c r="F26" i="11"/>
  <c r="F27" i="11"/>
  <c r="F28" i="11"/>
  <c r="BO20" i="11" l="1"/>
  <c r="AM20" i="11"/>
  <c r="BK20" i="11" s="1"/>
  <c r="BO6" i="11"/>
  <c r="AM6" i="11"/>
  <c r="BK6" i="11" s="1"/>
  <c r="BO28" i="11"/>
  <c r="AM28" i="11"/>
  <c r="BK28" i="11" s="1"/>
  <c r="BO5" i="11"/>
  <c r="AM5" i="11"/>
  <c r="BK5" i="11" s="1"/>
  <c r="BO4" i="11"/>
  <c r="AM4" i="11"/>
  <c r="BK4" i="11" s="1"/>
  <c r="BO22" i="11"/>
  <c r="AM22" i="11"/>
  <c r="BK22" i="11" s="1"/>
  <c r="BO26" i="11"/>
  <c r="AM26" i="11"/>
  <c r="BK26" i="11" s="1"/>
  <c r="BO24" i="11"/>
  <c r="AM24" i="11"/>
  <c r="BK24" i="11" s="1"/>
  <c r="BO27" i="11"/>
  <c r="AM27" i="11"/>
  <c r="BK27" i="11" s="1"/>
  <c r="BO19" i="11"/>
  <c r="AM19" i="11"/>
  <c r="BK19" i="11" s="1"/>
  <c r="BO21" i="11"/>
  <c r="AM21" i="11"/>
  <c r="BK21" i="11" s="1"/>
  <c r="BO25" i="11"/>
  <c r="AM25" i="11"/>
  <c r="BK25" i="11" s="1"/>
  <c r="BO23" i="11"/>
  <c r="AM23" i="11"/>
  <c r="BK23" i="11" s="1"/>
  <c r="BP5" i="11" l="1"/>
  <c r="BP24" i="11"/>
  <c r="BP21" i="11"/>
  <c r="BP26" i="11"/>
  <c r="BP28" i="11"/>
  <c r="BP19" i="11"/>
  <c r="BP22" i="11"/>
  <c r="BP6" i="11"/>
  <c r="BP25" i="11"/>
  <c r="BP23" i="11"/>
  <c r="BP27" i="11"/>
  <c r="BP4" i="11"/>
  <c r="BP20" i="11"/>
  <c r="G191" i="10"/>
  <c r="G192" i="10"/>
  <c r="G193" i="10"/>
  <c r="G194" i="10"/>
  <c r="G172" i="10" l="1"/>
  <c r="G173" i="10"/>
  <c r="G174" i="10"/>
  <c r="G175" i="10"/>
  <c r="G176" i="10"/>
  <c r="G177" i="10"/>
  <c r="G178" i="10"/>
  <c r="G179" i="10"/>
  <c r="G180" i="10"/>
  <c r="G181" i="10"/>
  <c r="G182" i="10"/>
  <c r="G183" i="10"/>
  <c r="G184" i="10"/>
  <c r="G185" i="10"/>
  <c r="G186" i="10"/>
  <c r="G187" i="10"/>
  <c r="G188" i="10"/>
  <c r="G189" i="10"/>
  <c r="G190" i="10"/>
  <c r="G171" i="10"/>
  <c r="G164" i="10"/>
  <c r="G165" i="10"/>
  <c r="G166" i="10"/>
  <c r="G167" i="10"/>
  <c r="G168" i="10"/>
  <c r="G169" i="10"/>
  <c r="G170" i="10"/>
  <c r="J91" i="1"/>
  <c r="J92" i="1"/>
  <c r="J93" i="1"/>
  <c r="J94" i="1"/>
  <c r="J95" i="1"/>
  <c r="J96" i="1"/>
  <c r="J97" i="1"/>
  <c r="J98" i="1"/>
  <c r="J99" i="1"/>
  <c r="L91" i="1"/>
  <c r="L92" i="1"/>
  <c r="L93" i="1"/>
  <c r="L94" i="1"/>
  <c r="L95" i="1"/>
  <c r="L96" i="1"/>
  <c r="L97" i="1"/>
  <c r="L98" i="1"/>
  <c r="L99" i="1"/>
  <c r="J84" i="1"/>
  <c r="J85" i="1"/>
  <c r="J86" i="1"/>
  <c r="J87" i="1"/>
  <c r="J88" i="1"/>
  <c r="J89" i="1"/>
  <c r="J90" i="1"/>
  <c r="L84" i="1"/>
  <c r="L85" i="1"/>
  <c r="L86" i="1"/>
  <c r="L87" i="1"/>
  <c r="L88" i="1"/>
  <c r="L89" i="1"/>
  <c r="L90"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N89" i="1" l="1"/>
  <c r="Q89" i="1" s="1"/>
  <c r="N96" i="1"/>
  <c r="Q96" i="1" s="1"/>
  <c r="N90" i="1"/>
  <c r="Q90" i="1" s="1"/>
  <c r="N95" i="1"/>
  <c r="Q95" i="1" s="1"/>
  <c r="N97" i="1"/>
  <c r="Q97" i="1" s="1"/>
  <c r="N94" i="1"/>
  <c r="Q94" i="1" s="1"/>
  <c r="B193" i="10"/>
  <c r="N84" i="1"/>
  <c r="Q84" i="1" s="1"/>
  <c r="N93" i="1"/>
  <c r="Q93" i="1" s="1"/>
  <c r="N85" i="1"/>
  <c r="Q85" i="1" s="1"/>
  <c r="N92" i="1"/>
  <c r="Q92" i="1" s="1"/>
  <c r="N86" i="1"/>
  <c r="Q86" i="1" s="1"/>
  <c r="N91" i="1"/>
  <c r="Q91" i="1" s="1"/>
  <c r="B188" i="10"/>
  <c r="N98" i="1"/>
  <c r="Q98" i="1" s="1"/>
  <c r="N88" i="1"/>
  <c r="Q88" i="1" s="1"/>
  <c r="B192" i="10"/>
  <c r="E191" i="10"/>
  <c r="N87" i="1"/>
  <c r="Q87" i="1" s="1"/>
  <c r="N99" i="1"/>
  <c r="Q99" i="1" s="1"/>
  <c r="E190" i="10"/>
  <c r="E182" i="10"/>
  <c r="E174" i="10"/>
  <c r="B185" i="10"/>
  <c r="B177" i="10"/>
  <c r="E184" i="10"/>
  <c r="E176" i="10"/>
  <c r="B187" i="10"/>
  <c r="B179" i="10"/>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L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B111" i="10" l="1"/>
  <c r="N31" i="1"/>
  <c r="Q31" i="1" s="1"/>
  <c r="B160" i="10"/>
  <c r="N80" i="1"/>
  <c r="Q80" i="1" s="1"/>
  <c r="B104" i="10"/>
  <c r="N24" i="1"/>
  <c r="Q24" i="1" s="1"/>
  <c r="B120" i="10"/>
  <c r="N40" i="1"/>
  <c r="Q40" i="1" s="1"/>
  <c r="B129" i="10"/>
  <c r="N49" i="1"/>
  <c r="Q49" i="1" s="1"/>
  <c r="B137" i="10"/>
  <c r="N57" i="1"/>
  <c r="Q57" i="1" s="1"/>
  <c r="B145" i="10"/>
  <c r="N65" i="1"/>
  <c r="Q65" i="1" s="1"/>
  <c r="B153" i="10"/>
  <c r="N73" i="1"/>
  <c r="Q73" i="1" s="1"/>
  <c r="B161" i="10"/>
  <c r="N81" i="1"/>
  <c r="Q81" i="1" s="1"/>
  <c r="B128" i="10"/>
  <c r="N48" i="1"/>
  <c r="Q48" i="1" s="1"/>
  <c r="B96" i="10"/>
  <c r="N16" i="1"/>
  <c r="Q16" i="1" s="1"/>
  <c r="B112" i="10"/>
  <c r="N32" i="1"/>
  <c r="Q32" i="1" s="1"/>
  <c r="B124" i="10"/>
  <c r="N44" i="1"/>
  <c r="Q44" i="1" s="1"/>
  <c r="B89" i="10"/>
  <c r="N9" i="1"/>
  <c r="Q9" i="1" s="1"/>
  <c r="B97" i="10"/>
  <c r="N17" i="1"/>
  <c r="Q17" i="1" s="1"/>
  <c r="B105" i="10"/>
  <c r="N25" i="1"/>
  <c r="Q25" i="1" s="1"/>
  <c r="B113" i="10"/>
  <c r="N33" i="1"/>
  <c r="Q33" i="1" s="1"/>
  <c r="B121" i="10"/>
  <c r="N41" i="1"/>
  <c r="Q41" i="1" s="1"/>
  <c r="B130" i="10"/>
  <c r="N50" i="1"/>
  <c r="Q50" i="1" s="1"/>
  <c r="B138" i="10"/>
  <c r="N58" i="1"/>
  <c r="Q58" i="1" s="1"/>
  <c r="B146" i="10"/>
  <c r="N66" i="1"/>
  <c r="Q66" i="1" s="1"/>
  <c r="B154" i="10"/>
  <c r="N74" i="1"/>
  <c r="Q74" i="1" s="1"/>
  <c r="B162" i="10"/>
  <c r="N82" i="1"/>
  <c r="Q82" i="1" s="1"/>
  <c r="B87" i="10"/>
  <c r="N7" i="1"/>
  <c r="Q7" i="1" s="1"/>
  <c r="B136" i="10"/>
  <c r="N56" i="1"/>
  <c r="Q56" i="1" s="1"/>
  <c r="B88" i="10"/>
  <c r="N8" i="1"/>
  <c r="Q8" i="1" s="1"/>
  <c r="B194" i="10"/>
  <c r="E192" i="10"/>
  <c r="E193" i="10"/>
  <c r="B90" i="10"/>
  <c r="N10" i="1"/>
  <c r="Q10" i="1" s="1"/>
  <c r="B98" i="10"/>
  <c r="N18" i="1"/>
  <c r="Q18" i="1" s="1"/>
  <c r="B106" i="10"/>
  <c r="N26" i="1"/>
  <c r="Q26" i="1" s="1"/>
  <c r="B114" i="10"/>
  <c r="N34" i="1"/>
  <c r="Q34" i="1" s="1"/>
  <c r="B122" i="10"/>
  <c r="N42" i="1"/>
  <c r="Q42" i="1" s="1"/>
  <c r="B131" i="10"/>
  <c r="N51" i="1"/>
  <c r="Q51" i="1" s="1"/>
  <c r="B139" i="10"/>
  <c r="N59" i="1"/>
  <c r="Q59" i="1" s="1"/>
  <c r="B147" i="10"/>
  <c r="N67" i="1"/>
  <c r="Q67" i="1" s="1"/>
  <c r="B155" i="10"/>
  <c r="N75" i="1"/>
  <c r="Q75" i="1" s="1"/>
  <c r="B163" i="10"/>
  <c r="N83" i="1"/>
  <c r="Q83" i="1" s="1"/>
  <c r="B144" i="10"/>
  <c r="N64" i="1"/>
  <c r="Q64" i="1" s="1"/>
  <c r="B107" i="10"/>
  <c r="N27" i="1"/>
  <c r="Q27" i="1" s="1"/>
  <c r="B140" i="10"/>
  <c r="N60" i="1"/>
  <c r="Q60" i="1" s="1"/>
  <c r="B148" i="10"/>
  <c r="N68" i="1"/>
  <c r="Q68" i="1" s="1"/>
  <c r="B156" i="10"/>
  <c r="N76" i="1"/>
  <c r="Q76" i="1" s="1"/>
  <c r="B95" i="10"/>
  <c r="N15" i="1"/>
  <c r="Q15" i="1" s="1"/>
  <c r="B83" i="10"/>
  <c r="N2" i="1"/>
  <c r="Q2" i="1" s="1"/>
  <c r="E194" i="10"/>
  <c r="B191" i="10"/>
  <c r="B115" i="10"/>
  <c r="N35" i="1"/>
  <c r="Q35" i="1" s="1"/>
  <c r="B100" i="10"/>
  <c r="N20" i="1"/>
  <c r="Q20" i="1" s="1"/>
  <c r="B125" i="10"/>
  <c r="N45" i="1"/>
  <c r="Q45" i="1" s="1"/>
  <c r="B141" i="10"/>
  <c r="N61" i="1"/>
  <c r="Q61" i="1" s="1"/>
  <c r="B149" i="10"/>
  <c r="N69" i="1"/>
  <c r="Q69" i="1" s="1"/>
  <c r="B157" i="10"/>
  <c r="N77" i="1"/>
  <c r="Q77" i="1" s="1"/>
  <c r="B119" i="10"/>
  <c r="N39" i="1"/>
  <c r="Q39" i="1" s="1"/>
  <c r="B91" i="10"/>
  <c r="N11" i="1"/>
  <c r="Q11" i="1" s="1"/>
  <c r="B123" i="10"/>
  <c r="N43" i="1"/>
  <c r="Q43" i="1" s="1"/>
  <c r="B92" i="10"/>
  <c r="N12" i="1"/>
  <c r="Q12" i="1" s="1"/>
  <c r="B116" i="10"/>
  <c r="N36" i="1"/>
  <c r="Q36" i="1" s="1"/>
  <c r="B85" i="10"/>
  <c r="N5" i="1"/>
  <c r="Q5" i="1" s="1"/>
  <c r="B93" i="10"/>
  <c r="N13" i="1"/>
  <c r="Q13" i="1" s="1"/>
  <c r="B101" i="10"/>
  <c r="N21" i="1"/>
  <c r="Q21" i="1" s="1"/>
  <c r="B109" i="10"/>
  <c r="N29" i="1"/>
  <c r="Q29" i="1" s="1"/>
  <c r="B117" i="10"/>
  <c r="N37" i="1"/>
  <c r="Q37" i="1" s="1"/>
  <c r="B126" i="10"/>
  <c r="N46" i="1"/>
  <c r="Q46" i="1" s="1"/>
  <c r="B134" i="10"/>
  <c r="N54" i="1"/>
  <c r="Q54" i="1" s="1"/>
  <c r="B142" i="10"/>
  <c r="N62" i="1"/>
  <c r="Q62" i="1" s="1"/>
  <c r="B150" i="10"/>
  <c r="N70" i="1"/>
  <c r="Q70" i="1" s="1"/>
  <c r="B158" i="10"/>
  <c r="N78" i="1"/>
  <c r="Q78" i="1" s="1"/>
  <c r="B103" i="10"/>
  <c r="N23" i="1"/>
  <c r="Q23" i="1" s="1"/>
  <c r="B152" i="10"/>
  <c r="N72" i="1"/>
  <c r="Q72" i="1" s="1"/>
  <c r="B99" i="10"/>
  <c r="N19" i="1"/>
  <c r="Q19" i="1" s="1"/>
  <c r="B132" i="10"/>
  <c r="N52" i="1"/>
  <c r="Q52" i="1" s="1"/>
  <c r="B84" i="10"/>
  <c r="N4" i="1"/>
  <c r="Q4" i="1" s="1"/>
  <c r="B108" i="10"/>
  <c r="N28" i="1"/>
  <c r="Q28" i="1" s="1"/>
  <c r="B133" i="10"/>
  <c r="N53" i="1"/>
  <c r="Q53" i="1" s="1"/>
  <c r="B86" i="10"/>
  <c r="N6" i="1"/>
  <c r="Q6" i="1" s="1"/>
  <c r="B94" i="10"/>
  <c r="N14" i="1"/>
  <c r="Q14" i="1" s="1"/>
  <c r="B102" i="10"/>
  <c r="N22" i="1"/>
  <c r="Q22" i="1" s="1"/>
  <c r="B110" i="10"/>
  <c r="N30" i="1"/>
  <c r="Q30" i="1" s="1"/>
  <c r="B118" i="10"/>
  <c r="N38" i="1"/>
  <c r="Q38" i="1" s="1"/>
  <c r="B127" i="10"/>
  <c r="N47" i="1"/>
  <c r="Q47" i="1" s="1"/>
  <c r="B135" i="10"/>
  <c r="N55" i="1"/>
  <c r="Q55" i="1" s="1"/>
  <c r="B143" i="10"/>
  <c r="N63" i="1"/>
  <c r="Q63" i="1" s="1"/>
  <c r="B151" i="10"/>
  <c r="N71" i="1"/>
  <c r="Q71" i="1" s="1"/>
  <c r="B159" i="10"/>
  <c r="N79" i="1"/>
  <c r="Q79"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B13" i="10"/>
  <c r="B70" i="10"/>
  <c r="B6" i="10"/>
  <c r="B14" i="10"/>
  <c r="B22" i="10"/>
  <c r="B30" i="10"/>
  <c r="B38" i="10"/>
  <c r="B47" i="10"/>
  <c r="B55" i="10"/>
  <c r="B63" i="10"/>
  <c r="B71" i="10"/>
  <c r="B79" i="10"/>
  <c r="B29" i="10"/>
  <c r="B7" i="10"/>
  <c r="B15" i="10"/>
  <c r="B23" i="10"/>
  <c r="B31" i="10"/>
  <c r="B39" i="10"/>
  <c r="B48" i="10"/>
  <c r="B56" i="10"/>
  <c r="B64" i="10"/>
  <c r="B72" i="10"/>
  <c r="B80" i="10"/>
  <c r="B54" i="10"/>
  <c r="B16" i="10"/>
  <c r="B32" i="10"/>
  <c r="B40" i="10"/>
  <c r="B49" i="10"/>
  <c r="B57" i="10"/>
  <c r="B65" i="10"/>
  <c r="B73" i="10"/>
  <c r="B81" i="10"/>
  <c r="B46" i="10"/>
  <c r="B25" i="10"/>
  <c r="B50" i="10"/>
  <c r="B82" i="10"/>
  <c r="B21" i="10"/>
  <c r="B78" i="10"/>
  <c r="B8" i="10"/>
  <c r="B9" i="10"/>
  <c r="B33" i="10"/>
  <c r="B58" i="10"/>
  <c r="B74" i="10"/>
  <c r="B10" i="10"/>
  <c r="B18" i="10"/>
  <c r="B26" i="10"/>
  <c r="B34" i="10"/>
  <c r="B42" i="10"/>
  <c r="B51" i="10"/>
  <c r="B59" i="10"/>
  <c r="B67" i="10"/>
  <c r="B75" i="10"/>
  <c r="B37" i="10"/>
  <c r="B43" i="10"/>
  <c r="B24" i="10"/>
  <c r="B17" i="10"/>
  <c r="B41" i="10"/>
  <c r="B66" i="10"/>
  <c r="B2" i="10"/>
  <c r="B3" i="10"/>
  <c r="B11" i="10"/>
  <c r="B19" i="10"/>
  <c r="B27" i="10"/>
  <c r="B35" i="10"/>
  <c r="B44" i="10"/>
  <c r="B52" i="10"/>
  <c r="B60" i="10"/>
  <c r="B68" i="10"/>
  <c r="B76" i="10"/>
  <c r="B5" i="10"/>
  <c r="B62" i="10"/>
  <c r="B4" i="10"/>
  <c r="B12" i="10"/>
  <c r="B20" i="10"/>
  <c r="B28" i="10"/>
  <c r="B36" i="10"/>
  <c r="B45" i="10"/>
  <c r="B53" i="10"/>
  <c r="B61" i="10"/>
  <c r="B69" i="10"/>
  <c r="B77" i="10"/>
</calcChain>
</file>

<file path=xl/comments1.xml><?xml version="1.0" encoding="utf-8"?>
<comments xmlns="http://schemas.openxmlformats.org/spreadsheetml/2006/main">
  <authors>
    <author>Ed Eykholt</author>
  </authors>
  <commentList>
    <comment ref="AF3" authorId="0" shapeId="0">
      <text>
        <r>
          <rPr>
            <b/>
            <sz val="9"/>
            <color indexed="81"/>
            <rFont val="Tahoma"/>
            <family val="2"/>
          </rPr>
          <t>Needed due to a bug in json4s in GLoSEval</t>
        </r>
      </text>
    </comment>
    <comment ref="AG3" authorId="0" shapeId="0">
      <text>
        <r>
          <rPr>
            <b/>
            <sz val="9"/>
            <color indexed="81"/>
            <rFont val="Tahoma"/>
            <family val="2"/>
          </rPr>
          <t>Needed only by Splicious UI. Delete later</t>
        </r>
      </text>
    </comment>
    <comment ref="AH3" authorId="0" shapeId="0">
      <text>
        <r>
          <rPr>
            <b/>
            <sz val="9"/>
            <color indexed="81"/>
            <rFont val="Tahoma"/>
            <family val="2"/>
          </rPr>
          <t>Needed for Splicious UI</t>
        </r>
      </text>
    </comment>
    <comment ref="AI3" authorId="0" shapeId="0">
      <text>
        <r>
          <rPr>
            <b/>
            <sz val="9"/>
            <color indexed="81"/>
            <rFont val="Tahoma"/>
            <family val="2"/>
          </rPr>
          <t>required by Splicious UI.  Delete later</t>
        </r>
      </text>
    </comment>
    <comment ref="AJ3" authorId="0" shapeId="0">
      <text>
        <r>
          <rPr>
            <b/>
            <sz val="9"/>
            <color indexed="81"/>
            <rFont val="Tahoma"/>
            <family val="2"/>
          </rPr>
          <t>required by Splicious UI.  Delete later</t>
        </r>
      </text>
    </comment>
    <comment ref="AN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<sst xmlns="http://schemas.openxmlformats.org/spreadsheetml/2006/main" count="4739" uniqueCount="2558">
  <si>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</si>
  <si>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</si>
  <si>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</si>
  <si>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</si>
  <si>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</si>
  <si>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</si>
  <si>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</si>
  <si>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</si>
  <si>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</si>
  <si>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</si>
  <si>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</si>
  <si>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</si>
  <si>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</si>
  <si>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</si>
  <si>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</si>
  <si>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</si>
  <si>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</si>
  <si>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</si>
  <si>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</si>
  <si>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</si>
  <si>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</si>
  <si>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</si>
  <si>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</si>
  <si>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</si>
  <si>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</si>
  <si>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</si>
  <si>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</si>
  <si>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</si>
  <si>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</si>
  <si>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</si>
  <si>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</si>
  <si>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</si>
  <si>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</si>
  <si>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</si>
  <si>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</si>
  <si>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</si>
  <si>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</si>
  <si>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</si>
  <si>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</si>
  <si>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</si>
  <si>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</si>
  <si>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</si>
  <si>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</si>
  <si>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</si>
  <si>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</si>
  <si>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</si>
  <si>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</si>
  <si>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</si>
  <si>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</si>
  <si>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</si>
  <si>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</si>
  <si>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</si>
  <si>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</si>
  <si>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</si>
  <si>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</si>
  <si>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</si>
  <si>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</si>
  <si>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</si>
  <si>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</si>
  <si>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</si>
  <si>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</si>
  <si>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</si>
  <si>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</si>
  <si>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</si>
  <si>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</si>
  <si>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</si>
  <si>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</si>
  <si>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</si>
  <si>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</si>
  <si>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</si>
  <si>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</si>
  <si>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</si>
  <si>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</si>
  <si>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</si>
  <si>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</si>
  <si>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</si>
  <si>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</si>
  <si>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</si>
  <si>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</si>
  <si>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</si>
  <si>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</si>
  <si>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</si>
  <si>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</si>
  <si>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</si>
  <si>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</si>
  <si>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</si>
  <si>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</si>
  <si>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</si>
  <si>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</si>
  <si>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</si>
  <si>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</si>
  <si>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</si>
  <si>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</si>
  <si>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</si>
  <si>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</si>
  <si>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</si>
  <si>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</si>
  <si>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</si>
  <si>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</si>
  <si>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</si>
  <si>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</si>
  <si>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</si>
  <si>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</si>
  <si>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</si>
  <si>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</si>
  <si>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</si>
  <si>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</si>
  <si>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</si>
  <si>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</si>
  <si>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</si>
  <si>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</si>
  <si>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</si>
  <si>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</si>
  <si>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</si>
  <si>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</si>
  <si>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</si>
  <si>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</si>
  <si>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</si>
  <si>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</si>
  <si>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</si>
  <si>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</si>
  <si>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</si>
  <si>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</si>
  <si>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</si>
  <si>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</si>
  <si>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</si>
  <si>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</si>
  <si>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</si>
  <si>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</si>
  <si>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</si>
  <si>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</si>
  <si>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</si>
  <si>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</si>
  <si>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</si>
  <si>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</si>
  <si>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</si>
  <si>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</si>
  <si>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</si>
  <si>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</si>
  <si>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</si>
  <si>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</si>
  <si>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</si>
  <si>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</si>
  <si>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</si>
  <si>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</si>
  <si>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</si>
  <si>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</si>
  <si>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</si>
  <si>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</si>
  <si>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</si>
  <si>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</si>
  <si>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</si>
  <si>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</si>
  <si>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</si>
  <si>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</si>
  <si>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</si>
  <si>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</si>
  <si>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</si>
  <si>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</si>
  <si>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</si>
  <si>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</si>
  <si>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</si>
  <si>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</si>
  <si>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</si>
  <si>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</si>
  <si>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</si>
  <si>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</si>
  <si>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</si>
  <si>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</si>
  <si>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</si>
  <si>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</si>
  <si>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</si>
  <si>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</si>
  <si>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</si>
  <si>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</si>
  <si>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</si>
  <si>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</si>
  <si>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</si>
  <si>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</si>
  <si>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</si>
  <si>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</si>
  <si>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</si>
  <si>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</si>
  <si>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</si>
  <si>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</si>
  <si>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</si>
  <si>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</si>
  <si>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</si>
  <si>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</si>
  <si>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</si>
  <si>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</si>
  <si>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</si>
  <si>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</si>
  <si>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</si>
  <si>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</si>
  <si>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</si>
  <si>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</si>
  <si>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</si>
  <si>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</si>
  <si>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</si>
  <si>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</si>
  <si>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</si>
  <si>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</si>
  <si>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</si>
  <si>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</si>
  <si>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</si>
  <si>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</si>
  <si>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</si>
  <si>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</si>
  <si>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</si>
  <si>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</si>
  <si>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</si>
  <si>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</si>
  <si>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</si>
  <si>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</si>
  <si>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</si>
  <si>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</si>
  <si>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</si>
  <si>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</si>
  <si>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</si>
  <si>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</si>
  <si>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</si>
  <si>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</si>
  <si>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</si>
  <si>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</si>
  <si>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</si>
  <si>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</si>
  <si>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</si>
  <si>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</si>
  <si>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</si>
  <si>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</si>
  <si>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</si>
  <si>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</si>
  <si>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</si>
  <si>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</si>
  <si>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</si>
  <si>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</si>
  <si>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</si>
  <si>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</si>
  <si>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</si>
  <si>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</si>
  <si>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</si>
  <si>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</si>
  <si>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</si>
  <si>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</si>
  <si>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</si>
  <si>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</si>
  <si>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</si>
  <si>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</si>
  <si>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</si>
  <si>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</si>
  <si>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</si>
  <si>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</si>
  <si>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</si>
  <si>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</si>
  <si>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</si>
  <si>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</si>
  <si>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</si>
  <si>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</si>
  <si>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</si>
  <si>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</si>
  <si>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</si>
  <si>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</si>
  <si>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</si>
  <si>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</si>
  <si>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</si>
  <si>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</si>
  <si>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</si>
  <si>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</si>
  <si>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</si>
  <si>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</si>
  <si>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</si>
  <si>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</si>
  <si>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</si>
  <si>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</si>
  <si>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</si>
  <si>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</si>
  <si>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</si>
  <si>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</si>
  <si>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</si>
  <si>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</si>
  <si>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</si>
  <si>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</si>
  <si>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</si>
  <si>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</si>
  <si>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</si>
  <si>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</si>
  <si>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</si>
  <si>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</si>
  <si>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</si>
  <si>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</si>
  <si>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</si>
  <si>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</si>
  <si>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</si>
  <si>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</si>
  <si>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</si>
  <si>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</si>
  <si>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</si>
  <si>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</si>
  <si>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</si>
  <si>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</si>
  <si>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</si>
  <si>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</si>
  <si>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</si>
  <si>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</si>
  <si>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</si>
  <si>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</si>
  <si>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</si>
  <si>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</si>
  <si>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</si>
  <si>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</si>
  <si>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</si>
  <si>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</si>
  <si>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</si>
  <si>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</si>
  <si>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</si>
  <si>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</si>
  <si>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</si>
  <si>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</si>
  <si>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</si>
  <si>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</si>
  <si>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</si>
  <si>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</si>
  <si>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</si>
  <si>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</si>
  <si>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</si>
  <si>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</si>
  <si>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</si>
  <si>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</si>
  <si>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</si>
  <si>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</si>
  <si>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</si>
  <si>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</si>
  <si>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</si>
  <si>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</si>
  <si>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</si>
  <si>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</si>
  <si>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</si>
  <si>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</si>
  <si>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</si>
  <si>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</si>
  <si>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</si>
  <si>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</si>
  <si>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</si>
  <si>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</si>
  <si>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</si>
  <si>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</si>
  <si>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</si>
  <si>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</si>
  <si>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</si>
  <si>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</si>
  <si>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</si>
  <si>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</si>
  <si>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</si>
  <si>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</si>
  <si>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</si>
  <si>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</si>
  <si>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</si>
  <si>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</si>
  <si>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</si>
  <si>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</si>
  <si>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</si>
  <si>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</si>
  <si>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</si>
  <si>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</si>
  <si>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</si>
  <si>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</si>
  <si>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</si>
  <si>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</si>
  <si>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</si>
  <si>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</si>
  <si>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</si>
  <si>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</si>
  <si>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</si>
  <si>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</si>
  <si>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</si>
  <si>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</si>
  <si>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</si>
  <si>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</si>
  <si>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</si>
  <si>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</si>
  <si>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</si>
  <si>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</si>
  <si>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</si>
  <si>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</si>
  <si>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</si>
  <si>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</si>
  <si>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</si>
  <si>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</si>
  <si>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</si>
  <si>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</si>
  <si>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</si>
  <si>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</si>
  <si>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</si>
  <si>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</si>
  <si>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</si>
  <si>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</si>
  <si>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</si>
  <si>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</si>
  <si>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</si>
  <si>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</si>
  <si>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</si>
  <si>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</si>
  <si>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</si>
  <si>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</si>
  <si>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</si>
  <si>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</si>
  <si>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</si>
  <si>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</si>
  <si>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</si>
  <si>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</si>
  <si>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</si>
  <si>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</si>
  <si>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</si>
  <si>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</si>
  <si>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</si>
  <si>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</si>
  <si>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</si>
  <si>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</si>
  <si>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</si>
  <si>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</si>
  <si>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</si>
  <si>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</si>
  <si>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</si>
  <si>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</si>
  <si>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</si>
  <si>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</si>
  <si>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</si>
  <si>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</si>
  <si>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</si>
  <si>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</si>
  <si>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</si>
  <si>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</si>
  <si>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</si>
  <si>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</si>
  <si>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</si>
  <si>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</si>
  <si>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</si>
  <si>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</si>
  <si>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</si>
  <si>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</si>
  <si>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</si>
  <si>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</si>
  <si>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</si>
  <si>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</si>
  <si>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</si>
  <si>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</si>
  <si>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</si>
  <si>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</si>
  <si>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</si>
  <si>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</si>
  <si>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</si>
  <si>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</si>
  <si>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</si>
  <si>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</si>
  <si>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</si>
  <si>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</si>
  <si>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</si>
  <si>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</si>
  <si>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</si>
  <si>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</si>
  <si>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</si>
  <si>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</si>
  <si>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</si>
  <si>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</si>
  <si>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</si>
  <si>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</si>
  <si>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</si>
  <si>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</si>
  <si>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</si>
  <si>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</si>
  <si>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</si>
  <si>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</si>
  <si>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</si>
  <si>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</si>
  <si>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</si>
  <si>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</si>
  <si>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</si>
  <si>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</si>
  <si>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</si>
  <si>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</si>
  <si>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</si>
  <si>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</si>
  <si>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</si>
  <si>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</si>
  <si>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</si>
  <si>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</si>
  <si>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</si>
  <si>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</si>
  <si>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</si>
  <si>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</si>
  <si>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</si>
  <si>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</si>
  <si>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</si>
  <si>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</si>
  <si>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</si>
  <si>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</si>
  <si>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</si>
  <si>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</si>
  <si>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</si>
  <si>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</si>
  <si>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</si>
  <si>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</si>
  <si>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</si>
  <si>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</si>
  <si>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</si>
  <si>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</si>
  <si>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</si>
  <si>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</si>
  <si>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</si>
  <si>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</si>
  <si>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</si>
  <si>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</si>
  <si>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</si>
  <si>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</si>
  <si>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</si>
  <si>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</si>
  <si>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</si>
  <si>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</si>
  <si>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</si>
  <si>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</si>
  <si>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</si>
  <si>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</si>
  <si>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</si>
  <si>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</si>
  <si>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</si>
  <si>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</si>
  <si>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</si>
  <si>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</si>
  <si>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</si>
  <si>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</si>
  <si>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</si>
  <si>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</si>
  <si>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</si>
  <si>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</si>
  <si>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</si>
  <si>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</si>
  <si>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</si>
  <si>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</si>
  <si>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</si>
  <si>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</si>
  <si>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</si>
  <si>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</si>
  <si>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</si>
  <si>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</si>
  <si>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</si>
  <si>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</si>
  <si>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</si>
  <si>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</si>
  <si>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</si>
  <si>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</si>
  <si>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</si>
  <si>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</si>
  <si>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</si>
  <si>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</si>
  <si>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</si>
  <si>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</si>
  <si>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</si>
  <si>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</si>
  <si>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</si>
  <si>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</si>
  <si>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</si>
  <si>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</si>
  <si>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</si>
  <si>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</si>
  <si>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</si>
  <si>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</si>
  <si>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</si>
  <si>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</si>
  <si>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</si>
  <si>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</si>
  <si>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</si>
  <si>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</si>
  <si>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</si>
  <si>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</si>
  <si>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</si>
  <si>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</si>
  <si>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</si>
  <si>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</si>
  <si>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</si>
  <si>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</si>
  <si>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</si>
  <si>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</si>
  <si>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</si>
  <si>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</si>
  <si>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</si>
  <si>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</si>
  <si>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</si>
  <si>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</si>
  <si>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</si>
  <si>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</si>
  <si>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</si>
  <si>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</si>
  <si>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</si>
  <si>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</si>
  <si>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</si>
  <si>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</si>
  <si>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</si>
  <si>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</si>
  <si>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</si>
  <si>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</si>
  <si>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</si>
  <si>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</si>
  <si>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</si>
  <si>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</si>
  <si>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</si>
  <si>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</si>
  <si>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</si>
  <si>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</si>
  <si>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</si>
  <si>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</si>
  <si>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</si>
  <si>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</si>
  <si>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</si>
  <si>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</si>
  <si>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</si>
  <si>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</si>
  <si>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</si>
  <si>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</si>
  <si>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</si>
  <si>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</si>
  <si>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</si>
  <si>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</si>
  <si>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</si>
  <si>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</si>
  <si>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</si>
  <si>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</si>
  <si>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</si>
  <si>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</si>
  <si>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</si>
  <si>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</si>
  <si>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</si>
  <si>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</si>
  <si>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</si>
  <si>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</si>
  <si>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</si>
  <si>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</si>
  <si>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</si>
  <si>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</si>
  <si>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</si>
  <si>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</si>
  <si>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</si>
  <si>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</si>
  <si>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</si>
  <si>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</si>
  <si>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</si>
  <si>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</si>
  <si>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</si>
  <si>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</si>
  <si>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</si>
  <si>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</si>
  <si>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</si>
  <si>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</si>
  <si>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</si>
  <si>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</si>
  <si>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</si>
  <si>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</si>
  <si>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</si>
  <si>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</si>
  <si>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</si>
  <si>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</si>
  <si>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</si>
  <si>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</si>
  <si>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</si>
  <si>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</si>
  <si>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</si>
  <si>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</si>
  <si>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</si>
  <si>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</si>
  <si>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</si>
  <si>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</si>
  <si>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</si>
  <si>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</si>
  <si>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</si>
  <si>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</si>
  <si>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</si>
  <si>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</si>
  <si>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</si>
  <si>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</si>
  <si>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</si>
  <si>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</si>
  <si>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</si>
  <si>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</si>
  <si>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</si>
  <si>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</si>
  <si>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</si>
  <si>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</si>
  <si>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</si>
  <si>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</si>
  <si>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</si>
  <si>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</si>
  <si>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</si>
  <si>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</si>
  <si>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</si>
  <si>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</si>
  <si>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</si>
  <si>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</si>
  <si>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</si>
  <si>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</si>
  <si>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</si>
  <si>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</si>
  <si>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</si>
  <si>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</si>
  <si>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</si>
  <si>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</si>
  <si>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</si>
  <si>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</si>
  <si>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</si>
  <si>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</si>
  <si>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</si>
  <si>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</si>
  <si>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</si>
  <si>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</si>
  <si>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</si>
  <si>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</si>
  <si>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</si>
  <si>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</si>
  <si>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</si>
  <si>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</si>
  <si>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</si>
  <si>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</si>
  <si>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</si>
  <si>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</si>
  <si>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</si>
  <si>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</si>
  <si>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</si>
  <si>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</si>
  <si>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</si>
  <si>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</si>
  <si>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</si>
  <si>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</si>
  <si>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</si>
  <si>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</si>
  <si>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</si>
  <si>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</si>
  <si>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</si>
  <si>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</si>
  <si>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</si>
  <si>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</si>
  <si>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</si>
  <si>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</si>
  <si>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</si>
  <si>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</si>
  <si>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</si>
  <si>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</si>
  <si>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</si>
  <si>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</si>
  <si>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</si>
  <si>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</si>
  <si>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</si>
  <si>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</si>
  <si>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</si>
  <si>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</si>
  <si>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</si>
  <si>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</si>
  <si>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</si>
  <si>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</si>
  <si>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</si>
  <si>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</si>
  <si>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</si>
  <si>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</si>
  <si>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</si>
  <si>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</si>
  <si>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</si>
  <si>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</si>
  <si>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</si>
  <si>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</si>
  <si>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</si>
  <si>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</si>
  <si>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</si>
  <si>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</si>
  <si>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</si>
  <si>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</si>
  <si>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</si>
  <si>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</si>
  <si>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</si>
  <si>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</si>
  <si>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</si>
  <si>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</si>
  <si>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</si>
  <si>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</si>
  <si>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</si>
  <si>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</si>
  <si>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</si>
  <si>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</si>
  <si>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</si>
  <si>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</si>
  <si>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</si>
  <si>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</si>
  <si>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</si>
  <si>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</si>
  <si>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</si>
  <si>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</si>
  <si>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</si>
  <si>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</si>
  <si>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</si>
  <si>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</si>
  <si>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</si>
  <si>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</si>
  <si>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</si>
  <si>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</si>
  <si>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</si>
  <si>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</si>
  <si>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</si>
  <si>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</si>
  <si>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</si>
  <si>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</si>
  <si>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</si>
  <si>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</si>
  <si>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</si>
  <si>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</si>
  <si>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</si>
  <si>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</si>
  <si>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</si>
  <si>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</si>
  <si>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</si>
  <si>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</si>
  <si>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</si>
  <si>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</si>
  <si>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</si>
  <si>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</si>
  <si>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</si>
  <si>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</si>
  <si>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</si>
  <si>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</si>
  <si>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</si>
  <si>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</si>
  <si>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</si>
  <si>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</si>
  <si>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</si>
  <si>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</si>
  <si>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</si>
  <si>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</si>
  <si>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</si>
  <si>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</si>
  <si>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</si>
  <si>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</si>
  <si>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</si>
  <si>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</si>
  <si>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</si>
  <si>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</si>
  <si>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</si>
  <si>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</si>
  <si>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</si>
  <si>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</si>
  <si>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</si>
  <si>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</si>
  <si>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</si>
  <si>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</si>
  <si>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</si>
  <si>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</si>
  <si>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</si>
  <si>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</si>
  <si>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</si>
  <si>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</si>
  <si>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</si>
  <si>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</si>
  <si>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</si>
  <si>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</si>
  <si>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</si>
  <si>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</si>
  <si>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</si>
  <si>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</si>
  <si>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</si>
  <si>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</si>
  <si>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</si>
  <si>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</si>
  <si>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</si>
  <si>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</si>
  <si>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</si>
  <si>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</si>
  <si>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</si>
  <si>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</si>
  <si>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</si>
  <si>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</si>
  <si>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</si>
  <si>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</si>
  <si>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</si>
  <si>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</si>
  <si>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</si>
  <si>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</si>
  <si>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</si>
  <si>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</si>
  <si>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</si>
  <si>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</si>
  <si>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</si>
  <si>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</si>
  <si>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</si>
  <si>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</si>
  <si>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</si>
  <si>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</si>
  <si>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</si>
  <si>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</si>
  <si>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</si>
  <si>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</si>
  <si>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</si>
  <si>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</si>
  <si>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</si>
  <si>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</si>
  <si>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</si>
  <si>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</si>
  <si>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</si>
  <si>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</si>
  <si>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</si>
  <si>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</si>
  <si>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</si>
  <si>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</si>
  <si>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</si>
  <si>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</si>
  <si>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</si>
  <si>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</si>
  <si>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</si>
  <si>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</si>
  <si>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</si>
  <si>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</si>
  <si>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</si>
  <si>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</si>
  <si>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</si>
  <si>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</si>
  <si>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</si>
  <si>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</si>
  <si>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</si>
  <si>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</si>
  <si>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</si>
  <si>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</si>
  <si>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</si>
  <si>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</si>
  <si>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</si>
  <si>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</si>
  <si>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</si>
  <si>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</si>
  <si>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</si>
  <si>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</si>
  <si>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</si>
  <si>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</si>
  <si>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</si>
  <si>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</si>
  <si>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</si>
  <si>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</si>
  <si>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</si>
  <si>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</si>
  <si>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</si>
  <si>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</si>
  <si>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</si>
  <si>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</si>
  <si>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</si>
  <si>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</si>
  <si>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</si>
  <si>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</si>
  <si>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</si>
  <si>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</si>
  <si>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</si>
  <si>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</si>
  <si>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</si>
  <si>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</si>
  <si>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</si>
  <si>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</si>
  <si>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</si>
  <si>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</si>
  <si>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</si>
  <si>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</si>
  <si>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</si>
  <si>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</si>
  <si>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</si>
  <si>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</si>
  <si>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</si>
  <si>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</si>
  <si>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</si>
  <si>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</si>
  <si>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</si>
  <si>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</si>
  <si>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</si>
  <si>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</si>
  <si>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</si>
  <si>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</si>
  <si>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</si>
  <si>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</si>
  <si>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</si>
  <si>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</si>
  <si>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</si>
  <si>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</si>
  <si>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</si>
  <si>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</si>
  <si>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</si>
  <si>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</si>
  <si>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</si>
  <si>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</si>
  <si>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</si>
  <si>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</si>
  <si>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</si>
  <si>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</si>
  <si>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</si>
  <si>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</si>
  <si>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</si>
  <si>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</si>
  <si>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</si>
  <si>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</si>
  <si>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</si>
  <si>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</si>
  <si>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</si>
  <si>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</si>
  <si>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</si>
  <si>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</si>
  <si>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</si>
  <si>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</si>
  <si>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</si>
  <si>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</si>
  <si>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</si>
  <si>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</si>
  <si>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</si>
  <si>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</si>
  <si>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</si>
  <si>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</si>
  <si>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</si>
  <si>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</si>
  <si>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</si>
  <si>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</si>
  <si>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</si>
  <si>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</si>
  <si>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</si>
  <si>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</si>
  <si>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</si>
  <si>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</si>
  <si>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</si>
  <si>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</si>
  <si>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</si>
  <si>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</si>
  <si>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</si>
  <si>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</si>
  <si>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</si>
  <si>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</si>
  <si>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</si>
  <si>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</si>
  <si>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</si>
  <si>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</si>
  <si>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</si>
  <si>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</si>
  <si>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</si>
  <si>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</si>
  <si>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</si>
  <si>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</si>
  <si>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</si>
  <si>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</si>
  <si>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</si>
  <si>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</si>
  <si>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</si>
  <si>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</si>
  <si>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</si>
  <si>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</si>
  <si>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</si>
  <si>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</si>
  <si>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</si>
  <si>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</si>
  <si>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</si>
  <si>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</si>
  <si>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</si>
  <si>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</si>
  <si>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</si>
  <si>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</si>
  <si>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</si>
  <si>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</si>
  <si>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</si>
  <si>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</si>
  <si>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</si>
  <si>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</si>
  <si>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</si>
  <si>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</si>
  <si>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</si>
  <si>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</si>
  <si>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</si>
  <si>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</si>
  <si>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</si>
  <si>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</si>
  <si>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</si>
  <si>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</si>
  <si>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</si>
  <si>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</si>
  <si>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</si>
  <si>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</si>
  <si>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</si>
  <si>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</si>
  <si>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</si>
  <si>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</si>
  <si>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</si>
  <si>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</si>
  <si>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</si>
  <si>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</si>
  <si>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</si>
  <si>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</si>
  <si>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</si>
  <si>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</si>
  <si>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</si>
  <si>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</si>
  <si>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</si>
  <si>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</si>
  <si>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</si>
  <si>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</si>
  <si>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</si>
  <si>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</si>
  <si>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</si>
  <si>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</si>
  <si>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</si>
  <si>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</si>
  <si>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</si>
  <si>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</si>
  <si>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</si>
  <si>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</si>
  <si>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</si>
  <si>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</si>
  <si>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</si>
  <si>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</si>
  <si>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</si>
  <si>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</si>
  <si>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</si>
  <si>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</si>
  <si>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</si>
  <si>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</si>
  <si>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</si>
  <si>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</si>
  <si>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</si>
  <si>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</si>
  <si>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</si>
  <si>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</si>
  <si>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</si>
  <si>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</si>
  <si>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</si>
  <si>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</si>
  <si>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</si>
  <si>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</si>
  <si>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</si>
  <si>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</si>
  <si>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</si>
  <si>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</si>
  <si>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</si>
  <si>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</si>
  <si>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</si>
  <si>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</si>
  <si>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</si>
  <si>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</si>
  <si>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</si>
  <si>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</si>
  <si>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</si>
  <si>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</si>
  <si>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</si>
  <si>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</si>
  <si>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</si>
  <si>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</si>
  <si>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</si>
  <si>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</si>
  <si>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</si>
  <si>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</si>
  <si>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</si>
  <si>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</si>
  <si>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</si>
  <si>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</si>
  <si>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</si>
  <si>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</si>
  <si>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</si>
  <si>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</si>
  <si>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</si>
  <si>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</si>
  <si>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</si>
  <si>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</si>
  <si>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</si>
  <si>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</si>
  <si>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</si>
  <si>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</si>
  <si>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</si>
  <si>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</si>
  <si>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</si>
  <si>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</si>
  <si>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</si>
  <si>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</si>
  <si>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</si>
  <si>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</si>
  <si>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</si>
  <si>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</si>
  <si>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</si>
  <si>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</si>
  <si>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</si>
  <si>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</si>
  <si>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</si>
  <si>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</si>
  <si>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</si>
  <si>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</si>
  <si>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</si>
  <si>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</si>
  <si>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</si>
  <si>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</si>
  <si>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</si>
  <si>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</si>
  <si>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</si>
  <si>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</si>
  <si>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</si>
  <si>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</si>
  <si>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</si>
  <si>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</si>
  <si>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</si>
  <si>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</si>
  <si>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</si>
  <si>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</si>
  <si>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</si>
  <si>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</si>
  <si>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</si>
  <si>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</si>
  <si>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</si>
  <si>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</si>
  <si>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</si>
  <si>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</si>
  <si>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</si>
  <si>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</si>
  <si>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</si>
  <si>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</si>
  <si>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</si>
  <si>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</si>
  <si>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</si>
  <si>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</si>
  <si>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</si>
  <si>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</si>
  <si>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</si>
  <si>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</si>
  <si>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</si>
  <si>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</si>
  <si>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</si>
  <si>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</si>
  <si>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</si>
  <si>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</si>
  <si>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</si>
  <si>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</si>
  <si>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</si>
  <si>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</si>
  <si>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</si>
  <si>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</si>
  <si>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</si>
  <si>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</si>
  <si>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</si>
  <si>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</si>
  <si>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</si>
  <si>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</si>
  <si>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</si>
  <si>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</si>
  <si>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</si>
  <si>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</si>
  <si>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</si>
  <si>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</si>
  <si>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</si>
  <si>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</si>
  <si>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</si>
  <si>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</si>
  <si>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</si>
  <si>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</si>
  <si>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</si>
  <si>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</si>
  <si>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</si>
  <si>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</si>
  <si>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</si>
  <si>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</si>
  <si>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</si>
  <si>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</si>
  <si>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</si>
  <si>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</si>
  <si>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</si>
  <si>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</si>
  <si>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</si>
  <si>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</si>
  <si>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</si>
  <si>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</si>
  <si>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</si>
  <si>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</si>
  <si>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</si>
  <si>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</si>
  <si>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</si>
  <si>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</si>
  <si>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</si>
  <si>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</si>
  <si>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</si>
  <si>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</si>
  <si>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</si>
  <si>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</si>
  <si>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</si>
  <si>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</si>
  <si>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</si>
  <si>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</si>
  <si>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</si>
  <si>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</si>
  <si>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</si>
  <si>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</si>
  <si>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</si>
  <si>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</si>
  <si>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</si>
  <si>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</si>
  <si>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</si>
  <si>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</si>
  <si>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</si>
  <si>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</si>
  <si>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</si>
  <si>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</si>
  <si>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</si>
  <si>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</si>
  <si>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</si>
  <si>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</si>
  <si>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</si>
  <si>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</si>
  <si>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</si>
  <si>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</si>
  <si>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</si>
  <si>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</si>
  <si>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</si>
  <si>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</si>
  <si>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</si>
  <si>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</si>
  <si>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</si>
  <si>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</si>
  <si>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</si>
  <si>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</si>
  <si>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</si>
  <si>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</si>
  <si>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</si>
  <si>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</si>
  <si>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</si>
  <si>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</si>
  <si>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</si>
  <si>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</si>
  <si>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</si>
  <si>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</si>
  <si>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</si>
  <si>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</si>
  <si>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</si>
  <si>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</si>
  <si>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</si>
  <si>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</si>
  <si>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</si>
  <si>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</si>
  <si>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</si>
  <si>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</si>
  <si>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</si>
  <si>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</si>
  <si>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</si>
  <si>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</si>
  <si>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</si>
  <si>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</si>
  <si>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</si>
  <si>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</si>
  <si>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</si>
  <si>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</si>
  <si>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</si>
  <si>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</si>
  <si>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</si>
  <si>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</si>
  <si>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</si>
  <si>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</si>
  <si>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</si>
  <si>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</si>
  <si>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</si>
  <si>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</si>
  <si>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</si>
  <si>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</si>
  <si>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</si>
  <si>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</si>
  <si>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</si>
  <si>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</si>
  <si>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</si>
  <si>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</si>
  <si>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</si>
  <si>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</si>
  <si>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</si>
  <si>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</si>
  <si>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</si>
  <si>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</si>
  <si>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</si>
  <si>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</si>
  <si>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</si>
  <si>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</si>
  <si>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</si>
  <si>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</si>
  <si>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</si>
  <si>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</si>
  <si>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</si>
  <si>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</si>
  <si>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</si>
  <si>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</si>
  <si>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</si>
  <si>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</si>
  <si>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</si>
  <si>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</si>
  <si>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</si>
  <si>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</si>
  <si>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</si>
  <si>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</si>
  <si>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</si>
  <si>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</si>
  <si>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</si>
  <si>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</si>
  <si>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</si>
  <si>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</si>
  <si>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</si>
  <si>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</si>
  <si>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</si>
  <si>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</si>
  <si>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</si>
  <si>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</si>
  <si>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</si>
  <si>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</si>
  <si>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</si>
  <si>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</si>
  <si>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</si>
  <si>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</si>
  <si>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</si>
  <si>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</si>
  <si>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</si>
  <si>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</si>
  <si>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</si>
  <si>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</si>
  <si>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</si>
  <si>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</si>
  <si>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</si>
  <si>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</si>
  <si>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</si>
  <si>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</si>
  <si>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</si>
  <si>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</si>
  <si>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</si>
  <si>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</si>
  <si>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</si>
  <si>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</si>
  <si>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</si>
  <si>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</si>
  <si>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</si>
  <si>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</si>
  <si>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</si>
  <si>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</si>
  <si>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</si>
  <si>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</si>
  <si>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</si>
  <si>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</si>
  <si>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</si>
  <si>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</si>
  <si>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</si>
  <si>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</si>
  <si>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</si>
  <si>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</si>
  <si>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</si>
  <si>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</si>
  <si>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</si>
  <si>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</si>
  <si>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</si>
  <si>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</si>
  <si>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</si>
  <si>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</si>
  <si>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</si>
  <si>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</si>
  <si>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</si>
  <si>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</si>
  <si>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</si>
  <si>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</si>
  <si>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</si>
  <si>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</si>
  <si>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</si>
  <si>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</si>
  <si>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</si>
  <si>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</si>
  <si>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</si>
  <si>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</si>
  <si>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</si>
  <si>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</si>
  <si>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</si>
  <si>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</si>
  <si>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</si>
  <si>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</si>
  <si>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</si>
  <si>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</si>
  <si>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</si>
  <si>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</si>
  <si>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</si>
  <si>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</si>
  <si>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</si>
  <si>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</si>
  <si>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</si>
  <si>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</si>
  <si>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</si>
  <si>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</si>
  <si>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</si>
  <si>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</si>
  <si>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</si>
  <si>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</si>
  <si>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</si>
  <si>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</si>
  <si>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</si>
  <si>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</si>
  <si>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</si>
  <si>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</si>
  <si>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</si>
  <si>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</si>
  <si>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</si>
  <si>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</si>
  <si>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</si>
  <si>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</si>
  <si>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</si>
  <si>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</si>
  <si>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</si>
  <si>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</si>
  <si>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</si>
  <si>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</si>
  <si>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</si>
  <si>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</si>
  <si>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</si>
  <si>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</si>
  <si>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</si>
  <si>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</si>
  <si>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</si>
  <si>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</si>
  <si>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</si>
  <si>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</si>
  <si>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</si>
  <si>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</si>
  <si>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</si>
  <si>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</si>
  <si>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</si>
  <si>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</si>
  <si>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</si>
  <si>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</si>
  <si>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</si>
  <si>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</si>
  <si>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</si>
  <si>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</si>
  <si>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</si>
  <si>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</si>
  <si>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</si>
  <si>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</si>
  <si>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</si>
  <si>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</si>
  <si>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</si>
  <si>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</si>
  <si>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</si>
  <si>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</si>
  <si>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</si>
  <si>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</si>
  <si>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</si>
  <si>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</si>
  <si>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</si>
  <si>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</si>
  <si>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</si>
  <si>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</si>
  <si>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</si>
  <si>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</si>
  <si>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</si>
  <si>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</si>
  <si>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</si>
  <si>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</si>
  <si>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</si>
  <si>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</si>
  <si>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</si>
  <si>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</si>
  <si>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</si>
  <si>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</si>
  <si>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</si>
  <si>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</si>
  <si>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</si>
  <si>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</si>
  <si>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</si>
  <si>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</si>
  <si>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</si>
  <si>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</si>
  <si>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</si>
  <si>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</si>
  <si>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</si>
  <si>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</si>
  <si>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</si>
  <si>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</si>
  <si>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</si>
  <si>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</si>
  <si>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</si>
  <si>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</si>
  <si>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</si>
  <si>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</si>
  <si>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</si>
  <si>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</si>
  <si>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</si>
  <si>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</si>
  <si>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</si>
  <si>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</si>
  <si>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</si>
  <si>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</si>
  <si>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</si>
  <si>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</si>
  <si>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</si>
  <si>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</si>
  <si>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</si>
  <si>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</si>
  <si>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</si>
  <si>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</si>
  <si>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</si>
  <si>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</si>
  <si>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</si>
  <si>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</si>
  <si>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</si>
  <si>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</si>
  <si>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</si>
  <si>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</si>
  <si>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</si>
  <si>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</si>
  <si>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</si>
  <si>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</si>
  <si>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</si>
  <si>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</si>
  <si>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</si>
  <si>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</si>
  <si>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</si>
  <si>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</si>
  <si>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</si>
  <si>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</si>
  <si>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</si>
  <si>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</si>
  <si>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</si>
  <si>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</si>
  <si>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</si>
  <si>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</si>
  <si>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</si>
  <si>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</si>
  <si>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</si>
  <si>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</si>
  <si>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</si>
  <si>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</si>
  <si>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</si>
  <si>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</si>
  <si>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</si>
  <si>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</si>
  <si>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</si>
  <si>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</si>
  <si>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</si>
  <si>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</si>
  <si>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</si>
  <si>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</si>
  <si>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</si>
  <si>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</si>
  <si>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</si>
  <si>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</si>
  <si>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</si>
  <si>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</si>
  <si>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</si>
  <si>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</si>
  <si>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</si>
  <si>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</si>
  <si>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</si>
  <si>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</si>
  <si>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</si>
  <si>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</si>
  <si>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</si>
  <si>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</si>
  <si>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</si>
  <si>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</si>
  <si>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</si>
  <si>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</si>
  <si>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</si>
  <si>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</si>
  <si>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</si>
  <si>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</si>
  <si>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</si>
  <si>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</si>
  <si>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</si>
  <si>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</si>
  <si>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</si>
  <si>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</si>
  <si>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</si>
  <si>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</si>
  <si>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</si>
  <si>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</si>
  <si>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</si>
  <si>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</si>
  <si>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</si>
  <si>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</si>
  <si>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</si>
  <si>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</si>
  <si>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</si>
  <si>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</si>
  <si>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</si>
  <si>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</si>
  <si>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</si>
  <si>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</si>
  <si>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</si>
  <si>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</si>
  <si>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</si>
  <si>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</si>
  <si>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</si>
  <si>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</si>
  <si>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</si>
  <si>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</si>
  <si>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</si>
  <si>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</si>
  <si>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</si>
  <si>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</si>
  <si>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</si>
  <si>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</si>
  <si>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</si>
  <si>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</si>
  <si>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</si>
  <si>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</si>
  <si>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</si>
  <si>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</si>
  <si>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</si>
  <si>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</si>
  <si>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</si>
  <si>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</si>
  <si>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</si>
  <si>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</si>
  <si>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</si>
  <si>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</si>
  <si>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</si>
  <si>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</si>
  <si>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</si>
  <si>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</si>
  <si>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</si>
  <si>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</si>
  <si>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</si>
  <si>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</si>
  <si>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</si>
  <si>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</si>
  <si>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</si>
  <si>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</si>
  <si>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</si>
  <si>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</si>
  <si>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</si>
  <si>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</si>
  <si>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</si>
  <si>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</si>
  <si>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</si>
  <si>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</si>
  <si>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</si>
  <si>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</si>
  <si>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</si>
  <si>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</si>
  <si>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</si>
  <si>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</si>
  <si>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</si>
  <si>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</si>
  <si>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</si>
  <si>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</si>
  <si>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</si>
  <si>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</si>
  <si>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</si>
  <si>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</si>
  <si>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</si>
  <si>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</si>
  <si>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</si>
  <si>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</si>
  <si>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</si>
  <si>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</si>
  <si>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</si>
  <si>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</si>
  <si>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</si>
  <si>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</si>
  <si>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</si>
  <si>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</si>
  <si>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</si>
  <si>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</si>
  <si>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</si>
  <si>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</si>
  <si>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</si>
  <si>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</si>
  <si>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</si>
  <si>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</si>
  <si>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</si>
  <si>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</si>
  <si>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</si>
  <si>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</si>
  <si>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</si>
  <si>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</si>
  <si>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</si>
  <si>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</si>
  <si>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</si>
  <si>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</si>
  <si>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</si>
  <si>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</si>
  <si>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</si>
  <si>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</si>
  <si>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</si>
  <si>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</si>
  <si>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</si>
  <si>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</si>
  <si>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</si>
  <si>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</si>
  <si>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</si>
  <si>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</si>
  <si>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</si>
  <si>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</si>
  <si>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</si>
  <si>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</si>
  <si>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</si>
  <si>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</si>
  <si>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</si>
  <si>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</si>
  <si>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</si>
  <si>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</si>
  <si>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</si>
  <si>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</si>
  <si>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</si>
  <si>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</si>
  <si>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</si>
  <si>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</si>
  <si>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</si>
  <si>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</si>
  <si>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</si>
  <si>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</si>
  <si>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</si>
  <si>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</si>
  <si>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</si>
  <si>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</si>
  <si>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</si>
  <si>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</si>
  <si>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</si>
  <si>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</si>
  <si>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</si>
  <si>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</si>
  <si>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</si>
  <si>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</si>
  <si>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</si>
  <si>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</si>
  <si>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</si>
  <si>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</si>
  <si>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</si>
  <si>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</si>
  <si>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</si>
  <si>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</si>
  <si>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</si>
  <si>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</si>
  <si>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</si>
  <si>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</si>
  <si>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</si>
  <si>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</si>
  <si>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</si>
  <si>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</si>
  <si>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</si>
  <si>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</si>
  <si>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</si>
  <si>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</si>
  <si>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</si>
  <si>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</si>
  <si>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</si>
  <si>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</si>
  <si>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</si>
  <si>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</si>
  <si>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</si>
  <si>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</si>
  <si>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</si>
  <si>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</si>
  <si>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</si>
  <si>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</si>
  <si>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</si>
  <si>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</si>
  <si>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</si>
  <si>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</si>
  <si>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</si>
  <si>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</si>
  <si>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</si>
  <si>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</si>
  <si>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</si>
  <si>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</si>
  <si>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</si>
  <si>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</si>
  <si>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</si>
  <si>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</si>
  <si>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</si>
  <si>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</si>
  <si>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</si>
  <si>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</si>
  <si>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</si>
  <si>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</si>
  <si>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</si>
  <si>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</si>
  <si>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</si>
  <si>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</si>
  <si>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</si>
  <si>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</si>
  <si>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</si>
  <si>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</si>
  <si>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</si>
  <si>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</si>
  <si>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</si>
  <si>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</si>
  <si>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</si>
  <si>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</si>
  <si>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</si>
  <si>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</si>
  <si>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</si>
  <si>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</si>
  <si>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</si>
  <si>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</si>
  <si>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</si>
  <si>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</si>
  <si>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</si>
  <si>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</si>
  <si>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</si>
  <si>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</si>
  <si>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</si>
  <si>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</si>
  <si>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</si>
  <si>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</si>
  <si>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</si>
  <si>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</si>
  <si>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</si>
  <si>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</si>
  <si>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</si>
  <si>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</si>
  <si>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</si>
  <si>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</si>
  <si>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</si>
  <si>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</si>
  <si>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</si>
  <si>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</si>
  <si>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</si>
  <si>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</si>
  <si>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</si>
  <si>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</si>
  <si>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</si>
  <si>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</si>
  <si>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</si>
  <si>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</si>
  <si>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</si>
  <si>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</si>
  <si>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</si>
  <si>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</si>
  <si>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</si>
  <si>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</si>
  <si>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</si>
  <si>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</si>
  <si>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</si>
  <si>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</si>
  <si>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</si>
  <si>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</si>
  <si>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</si>
  <si>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</si>
  <si>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</si>
  <si>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</si>
  <si>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</si>
  <si>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</si>
  <si>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</si>
  <si>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</si>
  <si>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</si>
  <si>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</si>
  <si>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</si>
  <si>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</si>
  <si>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</si>
  <si>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</si>
  <si>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</si>
  <si>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</si>
  <si>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</si>
  <si>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</si>
  <si>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</si>
  <si>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</si>
  <si>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</si>
  <si>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</si>
  <si>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</si>
  <si>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</si>
  <si>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</si>
  <si>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</si>
  <si>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</si>
  <si>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</si>
  <si>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</si>
  <si>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</si>
  <si>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</si>
  <si>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</si>
  <si>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</si>
  <si>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</si>
  <si>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</si>
  <si>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</si>
  <si>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</si>
  <si>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</si>
  <si>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</si>
  <si>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</si>
  <si>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</si>
  <si>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</si>
  <si>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</si>
  <si>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</si>
  <si>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</si>
  <si>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</si>
  <si>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</si>
  <si>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</si>
  <si>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</si>
  <si>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</si>
  <si>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</si>
  <si>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</si>
  <si>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</si>
  <si>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</si>
  <si>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</si>
  <si>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</si>
  <si>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</si>
  <si>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</si>
  <si>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</si>
  <si>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</si>
  <si>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</si>
  <si>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</si>
  <si>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</si>
  <si>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</si>
  <si>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</si>
  <si>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</si>
  <si>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</si>
  <si>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</si>
  <si>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</si>
  <si>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</si>
  <si>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</si>
  <si>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</si>
  <si>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</si>
  <si>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</si>
  <si>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</si>
  <si>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</si>
  <si>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</si>
  <si>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</si>
  <si>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</si>
  <si>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</si>
  <si>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</si>
  <si>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</si>
  <si>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</si>
  <si>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</si>
  <si>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</si>
  <si>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</si>
  <si>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</si>
  <si>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</si>
  <si>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</si>
  <si>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</si>
  <si>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</si>
  <si>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</si>
  <si>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</si>
  <si>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</si>
  <si>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</si>
  <si>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</si>
  <si>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</si>
  <si>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</si>
  <si>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</si>
  <si>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</si>
  <si>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</si>
  <si>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</si>
  <si>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</si>
  <si>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</si>
  <si>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</si>
  <si>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</si>
  <si>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</si>
  <si>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</si>
  <si>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</si>
  <si>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</si>
  <si>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</si>
  <si>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</si>
  <si>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</si>
  <si>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</si>
  <si>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</si>
  <si>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</si>
  <si>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</si>
  <si>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</si>
  <si>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</si>
  <si>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</si>
  <si>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</si>
  <si>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</si>
  <si>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</si>
  <si>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</si>
  <si>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</si>
  <si>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</si>
  <si>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</si>
  <si>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</si>
  <si>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</si>
  <si>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</si>
  <si>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</si>
  <si>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</si>
  <si>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</si>
  <si>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</si>
  <si>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</si>
  <si>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</si>
  <si>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</si>
  <si>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</si>
  <si>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</si>
  <si>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</si>
  <si>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</si>
  <si>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</si>
  <si>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</si>
  <si>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</si>
  <si>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</si>
  <si>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</si>
  <si>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</si>
  <si>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</si>
  <si>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</si>
  <si>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</si>
  <si>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</si>
  <si>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</si>
  <si>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</si>
  <si>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</si>
  <si>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</si>
  <si>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</si>
  <si>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</si>
  <si>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</si>
  <si>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</si>
  <si>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</si>
  <si>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</si>
  <si>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</si>
  <si>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</si>
  <si>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</si>
  <si>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</si>
  <si>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</si>
  <si>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</si>
  <si>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</si>
  <si>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</si>
  <si>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</si>
  <si>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</si>
  <si>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</si>
  <si>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</si>
  <si>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</si>
  <si>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</si>
  <si>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</si>
  <si>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</si>
  <si>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</si>
  <si>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</si>
  <si>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</si>
  <si>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</si>
  <si>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</si>
  <si>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</si>
  <si>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</si>
  <si>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</si>
  <si>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</si>
  <si>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</si>
  <si>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</si>
  <si>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</si>
  <si>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</si>
  <si>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</si>
  <si>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</si>
  <si>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</si>
  <si>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</si>
  <si>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</si>
  <si>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</si>
  <si>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</si>
  <si>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</si>
  <si>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</si>
  <si>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</si>
  <si>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</si>
  <si>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</si>
  <si>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</si>
  <si>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</si>
  <si>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</si>
  <si>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</si>
  <si>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</si>
  <si>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</si>
  <si>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</si>
  <si>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</si>
  <si>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</si>
  <si>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</si>
  <si>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</si>
  <si>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</si>
  <si>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</si>
  <si>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</si>
  <si>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</si>
  <si>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</si>
  <si>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</si>
  <si>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</si>
  <si>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</si>
  <si>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</si>
  <si>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</si>
  <si>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</si>
  <si>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</si>
  <si>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</si>
  <si>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</si>
  <si>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</si>
  <si>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</si>
  <si>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</si>
  <si>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</si>
  <si>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</si>
  <si>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</si>
  <si>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</si>
  <si>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</si>
  <si>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</si>
  <si>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</si>
  <si>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</si>
  <si>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</si>
  <si>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</si>
  <si>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</si>
  <si>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</si>
  <si>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</si>
  <si>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</si>
  <si>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</si>
  <si>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</si>
  <si>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</si>
  <si>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</si>
  <si>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</si>
  <si>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</si>
  <si>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</si>
  <si>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</si>
  <si>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</si>
  <si>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</si>
  <si>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</si>
  <si>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</si>
  <si>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</si>
  <si>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</si>
  <si>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</si>
  <si>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</si>
  <si>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</si>
  <si>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</si>
  <si>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</si>
  <si>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</si>
  <si>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</si>
  <si>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</si>
  <si>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</si>
  <si>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</si>
  <si>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</si>
  <si>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</si>
  <si>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</si>
  <si>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</si>
  <si>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</si>
  <si>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</si>
  <si>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</si>
  <si>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</si>
  <si>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</si>
  <si>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</si>
  <si>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</si>
  <si>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</si>
  <si>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</si>
  <si>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</si>
  <si>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</si>
  <si>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</si>
  <si>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</si>
  <si>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</si>
  <si>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</si>
  <si>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</si>
  <si>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</si>
  <si>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</si>
  <si>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</si>
  <si>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</si>
  <si>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</si>
  <si>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</si>
  <si>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</si>
  <si>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</si>
  <si>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</si>
  <si>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</si>
  <si>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</si>
  <si>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</si>
  <si>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</si>
  <si>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</si>
  <si>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</si>
  <si>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</si>
  <si>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</si>
  <si>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</si>
  <si>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</si>
  <si>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</si>
  <si>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</si>
  <si>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</si>
  <si>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</si>
  <si>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</si>
  <si>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</si>
  <si>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</si>
  <si>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</si>
  <si>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</si>
  <si>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</si>
  <si>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</si>
  <si>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</si>
  <si>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</si>
  <si>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</si>
  <si>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</si>
  <si>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</si>
  <si>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</si>
  <si>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</si>
  <si>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</si>
  <si>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</si>
  <si>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</si>
  <si>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</si>
  <si>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</si>
  <si>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</si>
  <si>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</si>
  <si>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</si>
  <si>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</si>
  <si>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</si>
  <si>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</si>
  <si>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</si>
  <si>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</si>
  <si>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</si>
  <si>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</si>
  <si>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</si>
  <si>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</si>
  <si>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</si>
  <si>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</si>
  <si>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</si>
  <si>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</si>
  <si>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</si>
  <si>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</si>
  <si>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</si>
  <si>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</si>
  <si>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</si>
  <si>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</si>
  <si>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</si>
  <si>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</si>
  <si>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</si>
  <si>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</si>
  <si>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</si>
  <si>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</si>
  <si>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</si>
  <si>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</si>
  <si>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</si>
  <si>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</si>
  <si>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</si>
  <si>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</si>
  <si>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</si>
  <si>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</si>
  <si>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</si>
  <si>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</si>
  <si>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</si>
  <si>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</si>
  <si>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</si>
  <si>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</si>
  <si>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</si>
  <si>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</si>
  <si>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</si>
  <si>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</si>
  <si>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</si>
  <si>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</si>
  <si>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</si>
  <si>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</si>
  <si>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</si>
  <si>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</si>
  <si>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</si>
  <si>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</si>
  <si>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</si>
  <si>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</si>
  <si>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</si>
  <si>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</si>
  <si>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</si>
  <si>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</si>
  <si>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</si>
  <si>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</si>
  <si>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</si>
  <si>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</si>
  <si>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</si>
  <si>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</si>
  <si>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</si>
  <si>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</si>
  <si>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</si>
  <si>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</si>
  <si>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</si>
  <si>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</si>
  <si>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</si>
  <si>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</si>
  <si>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</si>
  <si>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</si>
  <si>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</si>
  <si>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</si>
  <si>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</si>
  <si>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</si>
  <si>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</si>
  <si>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</si>
  <si>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</si>
  <si>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</si>
  <si>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</si>
  <si>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</si>
  <si>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</si>
  <si>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</si>
  <si>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</si>
  <si>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</si>
  <si>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</si>
  <si>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</si>
  <si>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</si>
  <si>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</si>
  <si>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</si>
  <si>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</si>
  <si>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</si>
  <si>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</si>
  <si>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</si>
  <si>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</si>
  <si>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</si>
  <si>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</si>
  <si>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</si>
  <si>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</si>
  <si>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</si>
  <si>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</si>
  <si>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</si>
  <si>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</si>
  <si>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</si>
  <si>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</si>
  <si>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</si>
  <si>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</si>
  <si>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</si>
  <si>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</si>
  <si>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</si>
  <si>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</si>
  <si>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</si>
  <si>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</si>
  <si>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</si>
  <si>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</si>
  <si>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</si>
  <si>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</si>
  <si>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</si>
  <si>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</si>
  <si>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</si>
  <si>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</si>
  <si>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</si>
  <si>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</si>
  <si>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</si>
  <si>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</si>
  <si>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</si>
  <si>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</si>
  <si>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</si>
  <si>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</si>
  <si>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</si>
  <si>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</si>
  <si>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</si>
  <si>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</si>
  <si>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</si>
  <si>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</si>
  <si>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</si>
  <si>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</si>
  <si>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</si>
  <si>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</si>
  <si>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</si>
  <si>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</si>
  <si>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</si>
  <si>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</si>
  <si>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</si>
  <si>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</si>
  <si>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</si>
  <si>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</si>
  <si>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</si>
  <si>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</si>
  <si>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</si>
  <si>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</si>
  <si>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</si>
  <si>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</si>
  <si>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</si>
  <si>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</si>
  <si>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</si>
  <si>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</si>
  <si>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</si>
  <si>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</si>
  <si>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</si>
  <si>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</si>
  <si>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</si>
  <si>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</si>
  <si>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</si>
  <si>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</si>
  <si>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</si>
  <si>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</si>
  <si>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</si>
  <si>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</si>
  <si>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</si>
  <si>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</si>
  <si>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</si>
  <si>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</si>
  <si>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</si>
  <si>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</si>
  <si>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</si>
  <si>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</si>
  <si>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</si>
  <si>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</si>
  <si>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</si>
  <si>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</si>
  <si>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</si>
  <si>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</si>
  <si>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</si>
  <si>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</si>
  <si>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</si>
  <si>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</si>
  <si>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</si>
  <si>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</si>
  <si>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</si>
  <si>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</si>
  <si>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</si>
  <si>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</si>
  <si>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</si>
  <si>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</si>
  <si>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</si>
  <si>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</si>
  <si>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</si>
  <si>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</si>
  <si>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</si>
  <si>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</si>
  <si>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</si>
  <si>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</si>
  <si>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</si>
  <si>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</si>
  <si>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</si>
  <si>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</si>
  <si>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</si>
  <si>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</si>
  <si>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</si>
  <si>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</si>
  <si>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</si>
  <si>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</si>
  <si>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</si>
  <si>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ContentType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</si>
  <si>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</si>
  <si>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</si>
  <si>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</si>
  <si>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</si>
  <si>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</si>
  <si>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</si>
  <si>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</si>
  <si>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</si>
  <si>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</si>
  <si>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</si>
  <si>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</si>
  <si>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</si>
  <si>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</si>
  <si>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</si>
  <si>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</si>
  <si>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</si>
  <si>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</si>
  <si>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</si>
  <si>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</si>
  <si>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</si>
  <si>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</si>
  <si>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</si>
  <si>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</si>
  <si>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</si>
  <si>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</si>
  <si>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</si>
  <si>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</si>
  <si>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</si>
  <si>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</si>
  <si>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</si>
  <si>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</si>
  <si>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Message Type GUID Label</t>
  </si>
  <si>
    <t>OLD!  Not used after 2016-05-12</t>
  </si>
  <si>
    <t>Key:</t>
  </si>
  <si>
    <t>input</t>
  </si>
  <si>
    <t>modifiedDate</t>
  </si>
  <si>
    <t>outter</t>
  </si>
  <si>
    <t>inner</t>
  </si>
  <si>
    <t>note</t>
  </si>
  <si>
    <t>jobPostType</t>
  </si>
  <si>
    <t>allowFormatting</t>
  </si>
  <si>
    <t>versionNumber</t>
  </si>
  <si>
    <t>hi</t>
  </si>
  <si>
    <t>na</t>
  </si>
  <si>
    <t>summaryJson</t>
  </si>
  <si>
    <t>jobPostTypeJson</t>
  </si>
  <si>
    <t>descriptionJson</t>
  </si>
  <si>
    <t>messageJson</t>
  </si>
  <si>
    <t>postedDateJson</t>
  </si>
  <si>
    <t>jobStartDate</t>
  </si>
  <si>
    <t>jobEndDate</t>
  </si>
  <si>
    <t>Column10</t>
  </si>
  <si>
    <t>broadcastDateJson</t>
  </si>
  <si>
    <t>jobStartDateJson</t>
  </si>
  <si>
    <t>jobEndDateJson</t>
  </si>
  <si>
    <t>currencyJson</t>
  </si>
  <si>
    <t>workLocationJson</t>
  </si>
  <si>
    <t>isPayoutInPiecesJson</t>
  </si>
  <si>
    <t>skillsJson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</si>
  <si>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</si>
  <si>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</si>
  <si>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</si>
  <si>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</si>
  <si>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</si>
  <si>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</si>
  <si>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</si>
  <si>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</si>
  <si>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</si>
  <si>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</si>
  <si>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</si>
  <si>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</si>
  <si>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</si>
  <si>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createdDateInnerJson</t>
  </si>
  <si>
    <t>modifiedDateInnerJson</t>
  </si>
  <si>
    <t>labelsInnerJson</t>
  </si>
  <si>
    <t>versionedPost.predecessorIdJson</t>
  </si>
  <si>
    <t>versionedPostIdJson</t>
  </si>
  <si>
    <t>connectionsInnerJson</t>
  </si>
  <si>
    <t>jobPostContentJson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</si>
</sst>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4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0" borderId="4" xfId="0" applyNumberFormat="1" applyFont="1" applyBorder="1" applyAlignment="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4"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3"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18">
    <dxf>
      <numFmt numFmtId="0" formatCode="General"/>
      <alignment horizontal="general" vertical="bottom" textRotation="0" wrapText="0"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Q99" totalsRowShown="0" headerRowDxfId="117" tableBorderDxfId="116">
  <autoFilter ref="A1:Q99"/>
  <tableColumns count="17">
    <tableColumn id="1" name="id" dataDxfId="115"/>
    <tableColumn id="2" name="UUID" dataDxfId="114"/>
    <tableColumn id="3" name="email" dataDxfId="113">
      <calculatedColumnFormula>LOWER(LEFT(Table1[[#This Row],[firstName]],1)&amp;Table1[[#This Row],[lastName]])&amp;"@livelygig.com"</calculatedColumnFormula>
    </tableColumn>
    <tableColumn id="4" name="firstName" dataDxfId="112"/>
    <tableColumn id="5" name="lastName" dataDxfId="111"/>
    <tableColumn id="6" name="pwd" dataDxfId="110"/>
    <tableColumn id="31" name="contact1" dataDxfId="109">
      <calculatedColumnFormula>"mailto:"&amp;Table1[[#This Row],[email]]</calculatedColumnFormula>
    </tableColumn>
    <tableColumn id="34" name="contact1 type" dataDxfId="108"/>
    <tableColumn id="15" name="profilePic" dataDxfId="107"/>
    <tableColumn id="27" name="id data" dataDxfId="106">
      <calculatedColumnFormula>"""id"" : """&amp;Table1[[#This Row],[UUID]]&amp;""", "</calculatedColumnFormula>
    </tableColumn>
    <tableColumn id="26" name="loginId data" dataDxfId="105">
      <calculatedColumnFormula>"""email"" : """&amp;Table1[[#This Row],[email]]&amp;""", "</calculatedColumnFormula>
    </tableColumn>
    <tableColumn id="25" name="pwd data" dataDxfId="104">
      <calculatedColumnFormula>"""pwd"" : """&amp;Table1[[#This Row],[pwd]]&amp;""", "</calculatedColumnFormula>
    </tableColumn>
    <tableColumn id="8" name="jsonBlob" dataDxfId="103">
      <calculatedColumnFormula>"""jsonBlob"" : ""{\""name\"" : \"""&amp;Table1[[#This Row],[firstName]]&amp;" "&amp;Table1[[#This Row],[lastName]]&amp;"\"", "&amp;"\""imgSrc\"" : \"""&amp;Table1[[#This Row],[profilePic]]&amp;"\""}"","</calculatedColumnFormula>
    </tableColumn>
    <tableColumn id="30" name="contacts" dataDxfId="102">
      <calculatedColumnFormula>"""contacts"" : { ""channels"": [ {""url"" : """&amp;Table1[[#This Row],[contact1]]&amp;""", ""channelType"" : """&amp;Table1[[#This Row],[contact1 type]]&amp;""" } ] },"</calculatedColumnFormula>
    </tableColumn>
    <tableColumn id="7" name="bindings" dataDxfId="101">
      <calculatedColumnFormula>""</calculatedColumnFormula>
    </tableColumn>
    <tableColumn id="51" name="Posts" dataDxfId="100">
      <calculatedColumnFormula>"""initialPosts"" : [  ]"</calculatedColumnFormula>
    </tableColumn>
    <tableColumn id="13" name="data" dataDxfId="99">
      <calculatedColumnFormula>"{ "&amp;Table1[[#This Row],[id data]]&amp;Table1[[#This Row],[loginId data]]&amp;Table1[[#This Row],[pwd data]]&amp;Table1[[#This Row],[jsonBlob]]&amp;Table1[[#This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H194" totalsRowShown="0" headerRowDxfId="98" tableBorderDxfId="97">
  <autoFilter ref="A1:H194"/>
  <tableColumns count="8">
    <tableColumn id="2" name="src" dataDxfId="96"/>
    <tableColumn id="4" name="src lookup" dataDxfId="95">
      <calculatedColumnFormula>VLOOKUP(Table134[[#This Row],[src]],Table1[[UUID]:[email]],2,FALSE)</calculatedColumnFormula>
    </tableColumn>
    <tableColumn id="5" name="Data Set" dataDxfId="94"/>
    <tableColumn id="3" name="trgt" dataDxfId="93"/>
    <tableColumn id="8" name="target lookup" dataDxfId="92">
      <calculatedColumnFormula>VLOOKUP(Table134[[#This Row],[trgt]],Table1[[UUID]:[email]],2,FALSE)</calculatedColumnFormula>
    </tableColumn>
    <tableColumn id="6" name="Label" dataDxfId="91"/>
    <tableColumn id="9" name="label2" dataDxfId="90">
      <calculatedColumnFormula>IF(LEN(Table134[[#This Row],[Label]])&gt;0,"""label"" : { ""id"" : ""a7311ed0-9ba6-4a6e-8066-caa2a2247991"" , ""functor"" : ""tag list"" , ""components"" : [ { value"" : """ &amp; Table134[[#This Row],[Label]] &amp; """, ""type"" : ""string"" } ] },","")</calculatedColumnFormula>
    </tableColumn>
    <tableColumn id="12" name="cnxn" dataDxfId="89">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B3:BP28" totalsRowShown="0">
  <autoFilter ref="B3:BP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autoFilter>
  <tableColumns count="67">
    <tableColumn id="12" name="uid" dataDxfId="88"/>
    <tableColumn id="1" name="Source"/>
    <tableColumn id="3" name="trgt1" dataDxfId="87"/>
    <tableColumn id="5" name="Message Type" dataDxfId="86"/>
    <tableColumn id="6" name="Message Type GUID Label" dataDxfId="85">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7" name="text" dataDxfId="84"/>
    <tableColumn id="17" name="ContentType" dataDxfId="83"/>
    <tableColumn id="20" name="createdDate" dataDxfId="82"/>
    <tableColumn id="29" name="modifiedDate" dataDxfId="81"/>
    <tableColumn id="8" name="versionedPost.id" dataDxfId="80"/>
    <tableColumn id="9" name="versionedPost.predecessorID" dataDxfId="79"/>
    <tableColumn id="31" name="jobPostType" dataDxfId="78"/>
    <tableColumn id="32" name="summary" dataDxfId="77"/>
    <tableColumn id="33" name="description" dataDxfId="76"/>
    <tableColumn id="51" name="message" dataDxfId="75"/>
    <tableColumn id="34" name="postedDate" dataDxfId="74"/>
    <tableColumn id="35" name="broadcastDate" dataDxfId="73"/>
    <tableColumn id="36" name="jobStartDate" dataDxfId="72"/>
    <tableColumn id="37" name="jobEndDate" dataDxfId="71"/>
    <tableColumn id="38" name="currency" dataDxfId="70"/>
    <tableColumn id="39" name="workLocation" dataDxfId="69"/>
    <tableColumn id="40" name="isPayoutInPieces" dataDxfId="68"/>
    <tableColumn id="41" name="skills" dataDxfId="67"/>
    <tableColumn id="42" name="posterId" dataDxfId="66"/>
    <tableColumn id="50" name="versionNumber" dataDxfId="65"/>
    <tableColumn id="49" name="allowFormatting" dataDxfId="64"/>
    <tableColumn id="43" name="canForward" dataDxfId="63"/>
    <tableColumn id="44" name="referents" dataDxfId="62"/>
    <tableColumn id="45" name="contractType" dataDxfId="61"/>
    <tableColumn id="46" name="budget" dataDxfId="60"/>
    <tableColumn id="25" name="uidInnerJson" dataDxfId="59">
      <calculatedColumnFormula>"\""uid\"" : \"""&amp;demoPosts[[#This Row],[uid]]&amp;"\"", "</calculatedColumnFormula>
    </tableColumn>
    <tableColumn id="19" name="textInnerJson" dataDxfId="58">
      <calculatedColumnFormula>"\""text\"" : \""" &amp;demoPosts[[#This Row],[text]] &amp; "\"", "</calculatedColumnFormula>
    </tableColumn>
    <tableColumn id="21" name="typeInnerJson" dataDxfId="57">
      <calculatedColumnFormula>"\""type\"" : \""TEXT\"", "</calculatedColumnFormula>
    </tableColumn>
    <tableColumn id="73" name="createdInnerJson" dataDxfId="56">
      <calculatedColumnFormula>"\""created\"" : \""" &amp; "2015-12-05 20:31:57" &amp; "\"", "</calculatedColumnFormula>
    </tableColumn>
    <tableColumn id="74" name="modifiedInnerJson" dataDxfId="55">
      <calculatedColumnFormula>"\""modified\"" : \""" &amp; "2015-12-05 20:31:57" &amp; "\"", "</calculatedColumnFormula>
    </tableColumn>
    <tableColumn id="22" name="createdDateInnerJson" dataDxfId="54">
      <calculatedColumnFormula>"\""createdDate\"" : \""" &amp; demoPosts[[#This Row],[createdDate]] &amp; "\"", "</calculatedColumnFormula>
    </tableColumn>
    <tableColumn id="28" name="modifiedDateInnerJson" dataDxfId="53">
      <calculatedColumnFormula>"\""modifiedDate\"" : \""" &amp; demoPosts[[#This Row],[modifiedDate]] &amp; "\"", "</calculatedColumnFormula>
    </tableColumn>
    <tableColumn id="72" name="labelsInnerJson" dataDxfId="52">
      <calculatedColumnFormula>"\""labels\"" : \""each([Bitcoin],[Ethereum],[" &amp; demoPosts[[#This Row],[Message Type GUID Label]]&amp;"])\"", "</calculatedColumnFormula>
    </tableColumn>
    <tableColumn id="75" name="connectionsInnerJson" dataDxfId="51">
      <calculatedColumnFormula>"\""connections\"":[{\""source\"":\""alias://ff5136ad023a66644c4f4a8e2a495bb34689/alias\"",\""target\"":\""alias://0e65bd3a974ed1d7c195f94055c93537827f/alias\"",\""label\"":\""f0186f0d-c862-4ee3-9c09-b850a9d745a7\""}],"</calculatedColumnFormula>
    </tableColumn>
    <tableColumn id="23" name="versionedPostIdJson" dataDxfId="50">
      <calculatedColumnFormula>"\""versionedPostId\"" : \""" &amp; demoPosts[[#This Row],[versionedPost.id]] &amp; "\"", "</calculatedColumnFormula>
    </tableColumn>
    <tableColumn id="24" name="versionedPost.predecessorIdJson" dataDxfId="49">
      <calculatedColumnFormula>"\""versionedPostPredecessorId\"" : \""" &amp; demoPosts[[#This Row],[versionedPost.predecessorID]] &amp; "\"", "</calculatedColumnFormula>
    </tableColumn>
    <tableColumn id="52" name="jobPostTypeJson" dataDxfId="48">
      <calculatedColumnFormula>"\""jobPostType\"" : \""" &amp; demoPosts[[#This Row],[jobPostType]] &amp; "\"", "</calculatedColumnFormula>
    </tableColumn>
    <tableColumn id="53" name="summaryJson" dataDxfId="47">
      <calculatedColumnFormula>"\""summary\"" : \""" &amp; demoPosts[[#This Row],[summary]] &amp; "\"", "</calculatedColumnFormula>
    </tableColumn>
    <tableColumn id="54" name="descriptionJson" dataDxfId="46">
      <calculatedColumnFormula>"\""description\"" : \""" &amp; demoPosts[[#This Row],[description]] &amp; "\"", "</calculatedColumnFormula>
    </tableColumn>
    <tableColumn id="55" name="messageJson" dataDxfId="45">
      <calculatedColumnFormula>"\""message\"" : \""" &amp; demoPosts[[#This Row],[message]] &amp; "\"", "</calculatedColumnFormula>
    </tableColumn>
    <tableColumn id="56" name="postedDateJson" dataDxfId="44">
      <calculatedColumnFormula>"\""postedDate\"" : \""" &amp; demoPosts[[#This Row],[message]] &amp; "\"", "</calculatedColumnFormula>
    </tableColumn>
    <tableColumn id="57" name="broadcastDateJson" dataDxfId="43">
      <calculatedColumnFormula>"\""broadcastDate\"" : \""" &amp; demoPosts[[#This Row],[broadcastDate]] &amp; "\"", "</calculatedColumnFormula>
    </tableColumn>
    <tableColumn id="58" name="jobStartDateJson" dataDxfId="42">
      <calculatedColumnFormula>"\""jobStartDate\"" : \""" &amp; demoPosts[[#This Row],[jobStartDate]] &amp; "\"", "</calculatedColumnFormula>
    </tableColumn>
    <tableColumn id="59" name="jobEndDateJson" dataDxfId="41">
      <calculatedColumnFormula>"\""jobEndDate\"" : \""" &amp; demoPosts[[#This Row],[jobEndDate]] &amp; "\"", "</calculatedColumnFormula>
    </tableColumn>
    <tableColumn id="60" name="currencyJson" dataDxfId="40">
      <calculatedColumnFormula>"\""currency\"" : \""" &amp; demoPosts[[#This Row],[currency]] &amp; "\"", "</calculatedColumnFormula>
    </tableColumn>
    <tableColumn id="61" name="workLocationJson" dataDxfId="39">
      <calculatedColumnFormula>"\""workLocation\"" : \""" &amp; demoPosts[[#This Row],[workLocation]] &amp; "\"", "</calculatedColumnFormula>
    </tableColumn>
    <tableColumn id="62" name="isPayoutInPiecesJson" dataDxfId="38">
      <calculatedColumnFormula>"\""isPayoutInPieces\"" : \""" &amp; demoPosts[[#This Row],[isPayoutInPieces]] &amp; "\"", "</calculatedColumnFormula>
    </tableColumn>
    <tableColumn id="63" name="skillsJson" dataDxfId="37">
      <calculatedColumnFormula>"\""skills\"" : \""" &amp; "" &amp; "\"", "</calculatedColumnFormula>
    </tableColumn>
    <tableColumn id="64" name="posterIdJson" dataDxfId="36">
      <calculatedColumnFormula>"\""posterId\"" : \""" &amp; demoPosts[[#This Row],[posterId]] &amp; "\"", "</calculatedColumnFormula>
    </tableColumn>
    <tableColumn id="65" name="versionNumberJson" dataDxfId="35">
      <calculatedColumnFormula>"\""versionNumber\"" : \""" &amp; demoPosts[[#This Row],[versionNumber]] &amp; "\"", "</calculatedColumnFormula>
    </tableColumn>
    <tableColumn id="66" name="allowFormattingJson" dataDxfId="34">
      <calculatedColumnFormula>"\""allowFormatting\"" : \""" &amp; demoPosts[[#This Row],[allowFormatting]] &amp; "\"", "</calculatedColumnFormula>
    </tableColumn>
    <tableColumn id="67" name="Column10" dataDxfId="33">
      <calculatedColumnFormula>"\""canForward\"" : \""" &amp; demoPosts[[#This Row],[canForward]] &amp; "\"", "</calculatedColumnFormula>
    </tableColumn>
    <tableColumn id="68" name="referentsJson" dataDxfId="32">
      <calculatedColumnFormula>"\""referents\"" : \""" &amp; "" &amp; "\"", "</calculatedColumnFormula>
    </tableColumn>
    <tableColumn id="69" name="contractTypeJson" dataDxfId="31">
      <calculatedColumnFormula>"\""contractType\"" : \""" &amp; demoPosts[[#This Row],[ContentType]] &amp; "\"", "</calculatedColumnFormula>
    </tableColumn>
    <tableColumn id="70" name="budgetjson" dataDxfId="30">
      <calculatedColumnFormula>"\""budget\"" : \""" &amp; demoPosts[[#This Row],[budget]] &amp; "\"""</calculatedColumnFormula>
    </tableColumn>
    <tableColumn id="71" name="jobPostContentJson" dataDxfId="0">
      <calculatedColumnFormula>"\""jobPostContent\"":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calculatedColumnFormula>
    </tableColumn>
    <tableColumn id="10" name="valueJson" dataDxfId="29">
      <calculatedColumnFormula>"{"&amp;demoPosts[[#This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calculatedColumnFormula>
    </tableColumn>
    <tableColumn id="13" name="uid2" dataDxfId="28">
      <calculatedColumnFormula>"""uid"" : """&amp;demoPosts[[#This Row],[uid]]&amp;""", "</calculatedColumnFormula>
    </tableColumn>
    <tableColumn id="15" name="src" dataDxfId="27">
      <calculatedColumnFormula>"""src"" : """&amp;demoPosts[[#This Row],[Source]]&amp;""", "</calculatedColumnFormula>
    </tableColumn>
    <tableColumn id="16" name="trgts" dataDxfId="26">
      <calculatedColumnFormula>"""trgts"" : ["""&amp;demoPosts[[#This Row],[trgt1]]&amp;"""], "</calculatedColumnFormula>
    </tableColumn>
    <tableColumn id="14" name="outterLabels" dataDxfId="25">
      <calculatedColumnFormula>"""label"" : ""each([Bitcoin],[Ethereum],[" &amp; demoPosts[[#This Row],[Message Type GUID Label]]&amp;"])"", "</calculatedColumnFormula>
    </tableColumn>
    <tableColumn id="11" name="json" dataDxfId="24">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F361" totalsRowShown="0">
  <autoFilter ref="A1:F361"/>
  <tableColumns count="6">
    <tableColumn id="1" name="ID" dataDxfId="23"/>
    <tableColumn id="3" name="L1"/>
    <tableColumn id="4" name="Type" dataDxfId="22"/>
    <tableColumn id="5" name="Value" dataDxfId="21"/>
    <tableColumn id="6" name="Comment"/>
    <tableColumn id="2" name="Data" dataDxfId="2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2:R5" totalsRowShown="0" dataDxfId="19">
  <autoFilter ref="A2:R5"/>
  <tableColumns count="18">
    <tableColumn id="1" name="id" dataDxfId="18"/>
    <tableColumn id="2" name="type" dataDxfId="17"/>
    <tableColumn id="3" name="summary" dataDxfId="16"/>
    <tableColumn id="4" name="description" dataDxfId="15"/>
    <tableColumn id="5" name="postedDate" dataDxfId="14"/>
    <tableColumn id="6" name="broadcastDate" dataDxfId="13"/>
    <tableColumn id="7" name="startDate" dataDxfId="12"/>
    <tableColumn id="8" name="endDate" dataDxfId="11"/>
    <tableColumn id="9" name="currency" dataDxfId="10"/>
    <tableColumn id="10" name="location" dataDxfId="9"/>
    <tableColumn id="11" name="isPayoutInPieces" dataDxfId="8"/>
    <tableColumn id="12" name="skills" dataDxfId="7"/>
    <tableColumn id="13" name="posterId" dataDxfId="6"/>
    <tableColumn id="14" name="canForward" dataDxfId="5"/>
    <tableColumn id="15" name="referents" dataDxfId="4"/>
    <tableColumn id="16" name="contractType" dataDxfId="3"/>
    <tableColumn id="17" name="budget" dataDxfId="2"/>
    <tableColumn id="18" name="json" dataDxfId="1">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9.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topLeftCell="A38" workbookViewId="0">
      <selection activeCell="C52" sqref="C5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5" width="11.140625" customWidth="1"/>
    <col min="16" max="16" width="21.42578125" customWidth="1"/>
    <col min="17" max="17" width="11.140625" customWidth="1"/>
  </cols>
  <sheetData>
    <row r="1" spans="1:17" s="7" customFormat="1" x14ac:dyDescent="0.25">
      <c r="A1" s="9" t="s">
        <v>4</v>
      </c>
      <c r="B1" s="10" t="s">
        <v>160</v>
      </c>
      <c r="C1" s="10" t="s">
        <v>252</v>
      </c>
      <c r="D1" s="10" t="s">
        <v>0</v>
      </c>
      <c r="E1" s="10" t="s">
        <v>1</v>
      </c>
      <c r="F1" s="10" t="s">
        <v>242</v>
      </c>
      <c r="G1" s="10" t="s">
        <v>253</v>
      </c>
      <c r="H1" s="10" t="s">
        <v>254</v>
      </c>
      <c r="I1" s="10" t="s">
        <v>244</v>
      </c>
      <c r="J1" s="10" t="s">
        <v>248</v>
      </c>
      <c r="K1" s="10" t="s">
        <v>249</v>
      </c>
      <c r="L1" s="10" t="s">
        <v>250</v>
      </c>
      <c r="M1" s="10" t="s">
        <v>2496</v>
      </c>
      <c r="N1" s="10" t="s">
        <v>251</v>
      </c>
      <c r="O1" s="10" t="s">
        <v>2121</v>
      </c>
      <c r="P1" s="12" t="s">
        <v>340</v>
      </c>
      <c r="Q1" s="10" t="s">
        <v>2</v>
      </c>
    </row>
    <row r="2" spans="1:17" x14ac:dyDescent="0.25">
      <c r="A2" s="2">
        <v>2</v>
      </c>
      <c r="B2" s="53" t="s">
        <v>161</v>
      </c>
      <c r="C2" s="1" t="str">
        <f>LOWER(LEFT(Table1[[#This Row],[firstName]],1)&amp;Table1[[#This Row],[lastName]])&amp;"@livelygig.com"</f>
        <v>pbennett@livelygig.com</v>
      </c>
      <c r="D2" s="53" t="s">
        <v>2117</v>
      </c>
      <c r="E2" s="3" t="s">
        <v>3</v>
      </c>
      <c r="F2" s="3" t="s">
        <v>243</v>
      </c>
      <c r="G2" s="3" t="str">
        <f>"mailto:"&amp;Table1[[#This Row],[email]]</f>
        <v>mailto:pbennett@livelygig.com</v>
      </c>
      <c r="H2" s="3" t="s">
        <v>252</v>
      </c>
      <c r="I2" s="3" t="s">
        <v>245</v>
      </c>
      <c r="J2" s="3" t="str">
        <f>"""id"" : """&amp;Table1[[#This Row],[UUID]]&amp;""", "</f>
        <v xml:space="preserve">"id" : "89cbeaaf-bb58-48a4-8bdf-2917d6ae110d", </v>
      </c>
      <c r="K2" s="3" t="str">
        <f>"""email"" : """&amp;Table1[[#This Row],[email]]&amp;""", "</f>
        <v xml:space="preserve">"email" : "pbennett@livelygig.com", </v>
      </c>
      <c r="L2" s="3" t="str">
        <f>"""pwd"" : """&amp;Table1[[#This Row],[pwd]]&amp;""", "</f>
        <v xml:space="preserve">"pwd" : "livelygig", </v>
      </c>
      <c r="M2"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2" s="3" t="str">
        <f>"""contacts"" : { ""channels"": [ {""url"" : """&amp;Table1[[#This Row],[contact1]]&amp;""", ""channelType"" : """&amp;Table1[[#This Row],[contact1 type]]&amp;""" } ] },"</f>
        <v>"contacts" : { "channels": [ {"url" : "mailto:pbennett@livelygig.com", "channelType" : "email" } ] },</v>
      </c>
      <c r="O2" s="3" t="str">
        <f>""</f>
        <v/>
      </c>
      <c r="P2" s="3" t="str">
        <f t="shared" ref="P2:P34" si="0">"""initialPosts"" : [  ]"</f>
        <v>"initialPosts" : [  ]</v>
      </c>
      <c r="Q2" s="3" t="str">
        <f ca="1">"{ "&amp;Table1[[#This Row],[id data]]&amp;Table1[[#This Row],[loginId data]]&amp;Table1[[#This Row],[pwd data]]&amp;Table1[[#This Row],[jsonBlob]]&amp;Table1[[#This Row],[bindings]]&amp;Table1[[#This Row],[contacts]]&amp;Table1[[#This Row],[Posts]]&amp;" }"&amp;IF(ISBLANK(OFFSET(Table1[[#This Row],[id]],1,0))," ",", ")</f>
        <v xml:space="preserve">{ "id" : "89cbeaaf-bb58-48a4-8bdf-2917d6ae110d", "email" : "pbennett@livelygig.com", "pwd" : "livelygig",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},"initialPosts" : [  ] }, </v>
      </c>
    </row>
    <row r="3" spans="1:17" x14ac:dyDescent="0.25">
      <c r="A3" s="2">
        <v>1</v>
      </c>
      <c r="B3" s="81" t="s">
        <v>2237</v>
      </c>
      <c r="C3" s="1" t="str">
        <f>LOWER(LEFT(Table1[[#This Row],[firstName]],1)&amp;Table1[[#This Row],[lastName]])&amp;"@livelygig.com"</f>
        <v>livelygig@livelygig.com</v>
      </c>
      <c r="D3" s="81"/>
      <c r="E3" s="1" t="s">
        <v>2069</v>
      </c>
      <c r="F3" s="3" t="s">
        <v>243</v>
      </c>
      <c r="G3" s="3" t="str">
        <f>"mailto:"&amp;Table1[[#This Row],[email]]</f>
        <v>mailto:livelygig@livelygig.com</v>
      </c>
      <c r="H3" s="3" t="s">
        <v>252</v>
      </c>
      <c r="I3" s="3" t="s">
        <v>2476</v>
      </c>
      <c r="J3" s="3" t="str">
        <f>"""id"" : """&amp;Table1[[#This Row],[UUID]]&amp;""", "</f>
        <v xml:space="preserve">"id" : "eeeeeeee-eeee-eeee-eeee-eeeeeeeeeeee", </v>
      </c>
      <c r="K3" s="3" t="str">
        <f>"""email"" : """&amp;Table1[[#This Row],[email]]&amp;""", "</f>
        <v xml:space="preserve">"email" : "livelygig@livelygig.com", </v>
      </c>
      <c r="L3" s="3" t="str">
        <f>"""pwd"" : """&amp;Table1[[#This Row],[pwd]]&amp;""", "</f>
        <v xml:space="preserve">"pwd" : "livelygig", </v>
      </c>
      <c r="M3"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3" s="3" t="str">
        <f>"""contacts"" : { ""channels"": [ {""url"" : """&amp;Table1[[#This Row],[contact1]]&amp;""", ""channelType"" : """&amp;Table1[[#This Row],[contact1 type]]&amp;""" } ] },"</f>
        <v>"contacts" : { "channels": [ {"url" : "mailto:livelygig@livelygig.com", "channelType" : "email" } ] },</v>
      </c>
      <c r="O3" s="3" t="str">
        <f>""</f>
        <v/>
      </c>
      <c r="P3" s="3" t="str">
        <f>"""initialPosts"" : [  ]"</f>
        <v>"initialPosts" : [  ]</v>
      </c>
      <c r="Q3" s="3" t="str">
        <f ca="1">"{ "&amp;Table1[[#This Row],[id data]]&amp;Table1[[#This Row],[loginId data]]&amp;Table1[[#This Row],[pwd data]]&amp;Table1[[#This Row],[jsonBlob]]&amp;Table1[[#This Row],[bindings]]&amp;Table1[[#This Row],[contacts]]&amp;Table1[[#This Row],[Posts]]&amp;" }"&amp;IF(ISBLANK(OFFSET(Table1[[#This Row],[id]],1,0))," ",", ")</f>
        <v xml:space="preserve">{ "id" : "eeeeeeee-eeee-eeee-eeee-eeeeeeeeeeee", "email" : "livelygig@livelygig.com", "pwd" : "livelygig",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},"initialPosts" : [  ] }, </v>
      </c>
    </row>
    <row r="4" spans="1:17" x14ac:dyDescent="0.25">
      <c r="A4" s="4">
        <v>3</v>
      </c>
      <c r="B4" s="1" t="s">
        <v>162</v>
      </c>
      <c r="C4" s="1" t="str">
        <f>LOWER(LEFT(Table1[[#This Row],[firstName]],1)&amp;Table1[[#This Row],[lastName]])&amp;"@livelygig.com"</f>
        <v>mnori@livelygig.com</v>
      </c>
      <c r="D4" s="5" t="s">
        <v>6</v>
      </c>
      <c r="E4" s="5" t="s">
        <v>7</v>
      </c>
      <c r="F4" s="3" t="s">
        <v>243</v>
      </c>
      <c r="G4" s="3" t="str">
        <f>"mailto:"&amp;Table1[[#This Row],[email]]</f>
        <v>mailto:mnori@livelygig.com</v>
      </c>
      <c r="H4" s="3" t="s">
        <v>252</v>
      </c>
      <c r="I4" s="3" t="s">
        <v>2474</v>
      </c>
      <c r="J4" s="3" t="str">
        <f>"""id"" : """&amp;Table1[[#This Row],[UUID]]&amp;""", "</f>
        <v xml:space="preserve">"id" : "40c96981-ca91-4083-9dfc-76826df0f432", </v>
      </c>
      <c r="K4" s="3" t="str">
        <f>"""email"" : """&amp;Table1[[#This Row],[email]]&amp;""", "</f>
        <v xml:space="preserve">"email" : "mnori@livelygig.com", </v>
      </c>
      <c r="L4" s="3" t="str">
        <f>"""pwd"" : """&amp;Table1[[#This Row],[pwd]]&amp;""", "</f>
        <v xml:space="preserve">"pwd" : "livelygig", </v>
      </c>
      <c r="M4"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 t="str">
        <f>"""contacts"" : { ""channels"": [ {""url"" : """&amp;Table1[[#This Row],[contact1]]&amp;""", ""channelType"" : """&amp;Table1[[#This Row],[contact1 type]]&amp;""" } ] },"</f>
        <v>"contacts" : { "channels": [ {"url" : "mailto:mnori@livelygig.com", "channelType" : "email" } ] },</v>
      </c>
      <c r="O4" s="3" t="str">
        <f>""</f>
        <v/>
      </c>
      <c r="P4" s="3" t="str">
        <f t="shared" si="0"/>
        <v>"initialPosts" : [  ]</v>
      </c>
      <c r="Q4" s="3" t="str">
        <f ca="1">"{ "&amp;Table1[[#This Row],[id data]]&amp;Table1[[#This Row],[loginId data]]&amp;Table1[[#This Row],[pwd data]]&amp;Table1[[#This Row],[jsonBlob]]&amp;Table1[[#This Row],[bindings]]&amp;Table1[[#This Row],[contacts]]&amp;Table1[[#This Row],[Posts]]&amp;" }"&amp;IF(ISBLANK(OFFSET(Table1[[#This Row],[id]],1,0))," ",", ")</f>
        <v xml:space="preserve">{ "id" : "40c96981-ca91-4083-9dfc-76826df0f432", "email" : "mnori@livelygig.com", "pwd" : "livelygig",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},"initialPosts" : [  ] }, </v>
      </c>
    </row>
    <row r="5" spans="1:17" x14ac:dyDescent="0.25">
      <c r="A5" s="5">
        <v>4</v>
      </c>
      <c r="B5" s="5" t="s">
        <v>163</v>
      </c>
      <c r="C5" s="1" t="str">
        <f>LOWER(LEFT(Table1[[#This Row],[firstName]],1)&amp;Table1[[#This Row],[lastName]])&amp;"@livelygig.com"</f>
        <v>anarayan@livelygig.com</v>
      </c>
      <c r="D5" s="5" t="s">
        <v>8</v>
      </c>
      <c r="E5" s="5" t="s">
        <v>9</v>
      </c>
      <c r="F5" s="3" t="s">
        <v>243</v>
      </c>
      <c r="G5" s="3" t="str">
        <f>"mailto:"&amp;Table1[[#This Row],[email]]</f>
        <v>mailto:anarayan@livelygig.com</v>
      </c>
      <c r="H5" s="3" t="s">
        <v>252</v>
      </c>
      <c r="I5" s="3" t="s">
        <v>2474</v>
      </c>
      <c r="J5" s="3" t="str">
        <f>"""id"" : """&amp;Table1[[#This Row],[UUID]]&amp;""", "</f>
        <v xml:space="preserve">"id" : "c6a3c02e-5724-4a35-adc7-ddc37d3c721b", </v>
      </c>
      <c r="K5" s="3" t="str">
        <f>"""email"" : """&amp;Table1[[#This Row],[email]]&amp;""", "</f>
        <v xml:space="preserve">"email" : "anarayan@livelygig.com", </v>
      </c>
      <c r="L5" s="3" t="str">
        <f>"""pwd"" : """&amp;Table1[[#This Row],[pwd]]&amp;""", "</f>
        <v xml:space="preserve">"pwd" : "livelygig", </v>
      </c>
      <c r="M5"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 t="str">
        <f>"""contacts"" : { ""channels"": [ {""url"" : """&amp;Table1[[#This Row],[contact1]]&amp;""", ""channelType"" : """&amp;Table1[[#This Row],[contact1 type]]&amp;""" } ] },"</f>
        <v>"contacts" : { "channels": [ {"url" : "mailto:anarayan@livelygig.com", "channelType" : "email" } ] },</v>
      </c>
      <c r="O5" s="3" t="str">
        <f>""</f>
        <v/>
      </c>
      <c r="P5" s="3" t="str">
        <f t="shared" si="0"/>
        <v>"initialPosts" : [  ]</v>
      </c>
      <c r="Q5" s="3" t="str">
        <f ca="1">"{ "&amp;Table1[[#This Row],[id data]]&amp;Table1[[#This Row],[loginId data]]&amp;Table1[[#This Row],[pwd data]]&amp;Table1[[#This Row],[jsonBlob]]&amp;Table1[[#This Row],[bindings]]&amp;Table1[[#This Row],[contacts]]&amp;Table1[[#This Row],[Posts]]&amp;" }"&amp;IF(ISBLANK(OFFSET(Table1[[#This Row],[id]],1,0))," ",", ")</f>
        <v xml:space="preserve">{ "id" : "c6a3c02e-5724-4a35-adc7-ddc37d3c721b", "email" : "anarayan@livelygig.com", "pwd" : "livelygig",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},"initialPosts" : [  ] }, </v>
      </c>
    </row>
    <row r="6" spans="1:17" x14ac:dyDescent="0.25">
      <c r="A6" s="2">
        <v>5</v>
      </c>
      <c r="B6" s="1" t="s">
        <v>164</v>
      </c>
      <c r="C6" s="1" t="str">
        <f>LOWER(LEFT(Table1[[#This Row],[firstName]],1)&amp;Table1[[#This Row],[lastName]])&amp;"@livelygig.com"</f>
        <v>ibabu@livelygig.com</v>
      </c>
      <c r="D6" s="5" t="s">
        <v>10</v>
      </c>
      <c r="E6" s="5" t="s">
        <v>11</v>
      </c>
      <c r="F6" s="3" t="s">
        <v>243</v>
      </c>
      <c r="G6" s="3" t="str">
        <f>"mailto:"&amp;Table1[[#This Row],[email]]</f>
        <v>mailto:ibabu@livelygig.com</v>
      </c>
      <c r="H6" s="3" t="s">
        <v>252</v>
      </c>
      <c r="I6" s="3" t="s">
        <v>2474</v>
      </c>
      <c r="J6" s="3" t="str">
        <f>"""id"" : """&amp;Table1[[#This Row],[UUID]]&amp;""", "</f>
        <v xml:space="preserve">"id" : "23c3669c-de78-4a5d-8c15-4a3792a96f10", </v>
      </c>
      <c r="K6" s="3" t="str">
        <f>"""email"" : """&amp;Table1[[#This Row],[email]]&amp;""", "</f>
        <v xml:space="preserve">"email" : "ibabu@livelygig.com", </v>
      </c>
      <c r="L6" s="3" t="str">
        <f>"""pwd"" : """&amp;Table1[[#This Row],[pwd]]&amp;""", "</f>
        <v xml:space="preserve">"pwd" : "livelygig", </v>
      </c>
      <c r="M6"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 s="3" t="str">
        <f>"""contacts"" : { ""channels"": [ {""url"" : """&amp;Table1[[#This Row],[contact1]]&amp;""", ""channelType"" : """&amp;Table1[[#This Row],[contact1 type]]&amp;""" } ] },"</f>
        <v>"contacts" : { "channels": [ {"url" : "mailto:ibabu@livelygig.com", "channelType" : "email" } ] },</v>
      </c>
      <c r="O6" s="3" t="str">
        <f>""</f>
        <v/>
      </c>
      <c r="P6" s="3" t="str">
        <f t="shared" si="0"/>
        <v>"initialPosts" : [  ]</v>
      </c>
      <c r="Q6" s="3" t="str">
        <f ca="1">"{ "&amp;Table1[[#This Row],[id data]]&amp;Table1[[#This Row],[loginId data]]&amp;Table1[[#This Row],[pwd data]]&amp;Table1[[#This Row],[jsonBlob]]&amp;Table1[[#This Row],[bindings]]&amp;Table1[[#This Row],[contacts]]&amp;Table1[[#This Row],[Posts]]&amp;" }"&amp;IF(ISBLANK(OFFSET(Table1[[#This Row],[id]],1,0))," ",", ")</f>
        <v xml:space="preserve">{ "id" : "23c3669c-de78-4a5d-8c15-4a3792a96f10", "email" : "ibabu@livelygig.com", "pwd" : "livelygig",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},"initialPosts" : [  ] }, </v>
      </c>
    </row>
    <row r="7" spans="1:17" x14ac:dyDescent="0.25">
      <c r="A7" s="2">
        <v>6</v>
      </c>
      <c r="B7" s="1" t="s">
        <v>165</v>
      </c>
      <c r="C7" s="1" t="str">
        <f>LOWER(LEFT(Table1[[#This Row],[firstName]],1)&amp;Table1[[#This Row],[lastName]])&amp;"@livelygig.com"</f>
        <v>mrao@livelygig.com</v>
      </c>
      <c r="D7" s="5" t="s">
        <v>12</v>
      </c>
      <c r="E7" s="5" t="s">
        <v>13</v>
      </c>
      <c r="F7" s="3" t="s">
        <v>243</v>
      </c>
      <c r="G7" s="3" t="str">
        <f>"mailto:"&amp;Table1[[#This Row],[email]]</f>
        <v>mailto:mrao@livelygig.com</v>
      </c>
      <c r="H7" s="3" t="s">
        <v>252</v>
      </c>
      <c r="I7" s="3" t="s">
        <v>2474</v>
      </c>
      <c r="J7" s="3" t="str">
        <f>"""id"" : """&amp;Table1[[#This Row],[UUID]]&amp;""", "</f>
        <v xml:space="preserve">"id" : "904e5b1e-1314-41da-bdac-f79ff7722e77", </v>
      </c>
      <c r="K7" s="3" t="str">
        <f>"""email"" : """&amp;Table1[[#This Row],[email]]&amp;""", "</f>
        <v xml:space="preserve">"email" : "mrao@livelygig.com", </v>
      </c>
      <c r="L7" s="3" t="str">
        <f>"""pwd"" : """&amp;Table1[[#This Row],[pwd]]&amp;""", "</f>
        <v xml:space="preserve">"pwd" : "livelygig", </v>
      </c>
      <c r="M7"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"mailto:mrao@livelygig.com", "channelType" : "email" } ] },</v>
      </c>
      <c r="O7" s="3" t="str">
        <f>""</f>
        <v/>
      </c>
      <c r="P7" s="3" t="str">
        <f t="shared" si="0"/>
        <v>"initialPosts" : [  ]</v>
      </c>
      <c r="Q7" s="3" t="str">
        <f ca="1">"{ "&amp;Table1[[#This Row],[id data]]&amp;Table1[[#This Row],[loginId data]]&amp;Table1[[#This Row],[pwd data]]&amp;Table1[[#This Row],[jsonBlob]]&amp;Table1[[#This Row],[bindings]]&amp;Table1[[#This Row],[contacts]]&amp;Table1[[#This Row],[Posts]]&amp;" }"&amp;IF(ISBLANK(OFFSET(Table1[[#This Row],[id]],1,0))," ",", ")</f>
        <v xml:space="preserve">{ "id" : "904e5b1e-1314-41da-bdac-f79ff7722e77", "email" : "mrao@livelygig.com", "pwd" : "livelygig",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},"initialPosts" : [  ] }, </v>
      </c>
    </row>
    <row r="8" spans="1:17" x14ac:dyDescent="0.25">
      <c r="A8" s="4">
        <v>7</v>
      </c>
      <c r="B8" s="1" t="s">
        <v>166</v>
      </c>
      <c r="C8" s="1" t="str">
        <f>LOWER(LEFT(Table1[[#This Row],[firstName]],1)&amp;Table1[[#This Row],[lastName]])&amp;"@livelygig.com"</f>
        <v>nuppal@livelygig.com</v>
      </c>
      <c r="D8" s="5" t="s">
        <v>14</v>
      </c>
      <c r="E8" s="5" t="s">
        <v>15</v>
      </c>
      <c r="F8" s="3" t="s">
        <v>243</v>
      </c>
      <c r="G8" s="3" t="str">
        <f>"mailto:"&amp;Table1[[#This Row],[email]]</f>
        <v>mailto:nuppal@livelygig.com</v>
      </c>
      <c r="H8" s="3" t="s">
        <v>252</v>
      </c>
      <c r="I8" s="3" t="s">
        <v>2474</v>
      </c>
      <c r="J8" s="3" t="str">
        <f>"""id"" : """&amp;Table1[[#This Row],[UUID]]&amp;""", "</f>
        <v xml:space="preserve">"id" : "f9ad7bb7-1524-4e1a-bf8e-3611859f1875", </v>
      </c>
      <c r="K8" s="3" t="str">
        <f>"""email"" : """&amp;Table1[[#This Row],[email]]&amp;""", "</f>
        <v xml:space="preserve">"email" : "nuppal@livelygig.com", </v>
      </c>
      <c r="L8" s="3" t="str">
        <f>"""pwd"" : """&amp;Table1[[#This Row],[pwd]]&amp;""", "</f>
        <v xml:space="preserve">"pwd" : "livelygig", </v>
      </c>
      <c r="M8"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"mailto:nuppal@livelygig.com", "channelType" : "email" } ] },</v>
      </c>
      <c r="O8" s="3" t="str">
        <f>""</f>
        <v/>
      </c>
      <c r="P8" s="3" t="str">
        <f t="shared" si="0"/>
        <v>"initialPosts" : [  ]</v>
      </c>
      <c r="Q8" s="3" t="str">
        <f ca="1">"{ "&amp;Table1[[#This Row],[id data]]&amp;Table1[[#This Row],[loginId data]]&amp;Table1[[#This Row],[pwd data]]&amp;Table1[[#This Row],[jsonBlob]]&amp;Table1[[#This Row],[bindings]]&amp;Table1[[#This Row],[contacts]]&amp;Table1[[#This Row],[Posts]]&amp;" }"&amp;IF(ISBLANK(OFFSET(Table1[[#This Row],[id]],1,0))," ",", ")</f>
        <v xml:space="preserve">{ "id" : "f9ad7bb7-1524-4e1a-bf8e-3611859f1875", "email" : "nuppal@livelygig.com", "pwd" : "livelygig",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},"initialPosts" : [  ] }, </v>
      </c>
    </row>
    <row r="9" spans="1:17" x14ac:dyDescent="0.25">
      <c r="A9" s="5">
        <v>8</v>
      </c>
      <c r="B9" s="5" t="s">
        <v>167</v>
      </c>
      <c r="C9" s="1" t="str">
        <f>LOWER(LEFT(Table1[[#This Row],[firstName]],1)&amp;Table1[[#This Row],[lastName]])&amp;"@livelygig.com"</f>
        <v>ateja@livelygig.com</v>
      </c>
      <c r="D9" s="5" t="s">
        <v>16</v>
      </c>
      <c r="E9" s="5" t="s">
        <v>17</v>
      </c>
      <c r="F9" s="3" t="s">
        <v>243</v>
      </c>
      <c r="G9" s="3" t="str">
        <f>"mailto:"&amp;Table1[[#This Row],[email]]</f>
        <v>mailto:ateja@livelygig.com</v>
      </c>
      <c r="H9" s="3" t="s">
        <v>252</v>
      </c>
      <c r="I9" s="3" t="s">
        <v>2474</v>
      </c>
      <c r="J9" s="3" t="str">
        <f>"""id"" : """&amp;Table1[[#This Row],[UUID]]&amp;""", "</f>
        <v xml:space="preserve">"id" : "f5f1785b-48a4-4078-b9f8-f2b99f74e608", </v>
      </c>
      <c r="K9" s="3" t="str">
        <f>"""email"" : """&amp;Table1[[#This Row],[email]]&amp;""", "</f>
        <v xml:space="preserve">"email" : "ateja@livelygig.com", </v>
      </c>
      <c r="L9" s="3" t="str">
        <f>"""pwd"" : """&amp;Table1[[#This Row],[pwd]]&amp;""", "</f>
        <v xml:space="preserve">"pwd" : "livelygig", </v>
      </c>
      <c r="M9"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"mailto:ateja@livelygig.com", "channelType" : "email" } ] },</v>
      </c>
      <c r="O9" s="3" t="str">
        <f>""</f>
        <v/>
      </c>
      <c r="P9" s="3" t="str">
        <f t="shared" si="0"/>
        <v>"initialPosts" : [  ]</v>
      </c>
      <c r="Q9" s="3" t="str">
        <f ca="1">"{ "&amp;Table1[[#This Row],[id data]]&amp;Table1[[#This Row],[loginId data]]&amp;Table1[[#This Row],[pwd data]]&amp;Table1[[#This Row],[jsonBlob]]&amp;Table1[[#This Row],[bindings]]&amp;Table1[[#This Row],[contacts]]&amp;Table1[[#This Row],[Posts]]&amp;" }"&amp;IF(ISBLANK(OFFSET(Table1[[#This Row],[id]],1,0))," ",", ")</f>
        <v xml:space="preserve">{ "id" : "f5f1785b-48a4-4078-b9f8-f2b99f74e608", "email" : "ateja@livelygig.com", "pwd" : "livelygig",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},"initialPosts" : [  ] }, </v>
      </c>
    </row>
    <row r="10" spans="1:17" x14ac:dyDescent="0.25">
      <c r="A10" s="2">
        <v>9</v>
      </c>
      <c r="B10" s="1" t="s">
        <v>168</v>
      </c>
      <c r="C10" s="1" t="str">
        <f>LOWER(LEFT(Table1[[#This Row],[firstName]],1)&amp;Table1[[#This Row],[lastName]])&amp;"@livelygig.com"</f>
        <v>sbalan@livelygig.com</v>
      </c>
      <c r="D10" s="5" t="s">
        <v>18</v>
      </c>
      <c r="E10" s="5" t="s">
        <v>19</v>
      </c>
      <c r="F10" s="3" t="s">
        <v>243</v>
      </c>
      <c r="G10" s="3" t="str">
        <f>"mailto:"&amp;Table1[[#This Row],[email]]</f>
        <v>mailto:sbalan@livelygig.com</v>
      </c>
      <c r="H10" s="3" t="s">
        <v>252</v>
      </c>
      <c r="I10" s="3" t="s">
        <v>2474</v>
      </c>
      <c r="J10" s="3" t="str">
        <f>"""id"" : """&amp;Table1[[#This Row],[UUID]]&amp;""", "</f>
        <v xml:space="preserve">"id" : "b65fb366-a405-41e9-82c5-f51726fad95b", </v>
      </c>
      <c r="K10" s="3" t="str">
        <f>"""email"" : """&amp;Table1[[#This Row],[email]]&amp;""", "</f>
        <v xml:space="preserve">"email" : "sbalan@livelygig.com", </v>
      </c>
      <c r="L10" s="3" t="str">
        <f>"""pwd"" : """&amp;Table1[[#This Row],[pwd]]&amp;""", "</f>
        <v xml:space="preserve">"pwd" : "livelygig", </v>
      </c>
      <c r="M10"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"mailto:sbalan@livelygig.com", "channelType" : "email" } ] },</v>
      </c>
      <c r="O10" s="3" t="str">
        <f>""</f>
        <v/>
      </c>
      <c r="P10" s="3" t="str">
        <f t="shared" si="0"/>
        <v>"initialPosts" : [  ]</v>
      </c>
      <c r="Q10" s="3" t="str">
        <f ca="1">"{ "&amp;Table1[[#This Row],[id data]]&amp;Table1[[#This Row],[loginId data]]&amp;Table1[[#This Row],[pwd data]]&amp;Table1[[#This Row],[jsonBlob]]&amp;Table1[[#This Row],[bindings]]&amp;Table1[[#This Row],[contacts]]&amp;Table1[[#This Row],[Posts]]&amp;" }"&amp;IF(ISBLANK(OFFSET(Table1[[#This Row],[id]],1,0))," ",", ")</f>
        <v xml:space="preserve">{ "id" : "b65fb366-a405-41e9-82c5-f51726fad95b", "email" : "sbalan@livelygig.com", "pwd" : "livelygig",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},"initialPosts" : [  ] }, </v>
      </c>
    </row>
    <row r="11" spans="1:17" x14ac:dyDescent="0.25">
      <c r="A11" s="2">
        <v>10</v>
      </c>
      <c r="B11" s="1" t="s">
        <v>169</v>
      </c>
      <c r="C11" s="1" t="str">
        <f>LOWER(LEFT(Table1[[#This Row],[firstName]],1)&amp;Table1[[#This Row],[lastName]])&amp;"@livelygig.com"</f>
        <v>bbhattacharya@livelygig.com</v>
      </c>
      <c r="D11" s="5" t="s">
        <v>20</v>
      </c>
      <c r="E11" s="5" t="s">
        <v>21</v>
      </c>
      <c r="F11" s="3" t="s">
        <v>243</v>
      </c>
      <c r="G11" s="3" t="str">
        <f>"mailto:"&amp;Table1[[#This Row],[email]]</f>
        <v>mailto:bbhattacharya@livelygig.com</v>
      </c>
      <c r="H11" s="3" t="s">
        <v>252</v>
      </c>
      <c r="I11" s="3" t="s">
        <v>2474</v>
      </c>
      <c r="J11" s="3" t="str">
        <f>"""id"" : """&amp;Table1[[#This Row],[UUID]]&amp;""", "</f>
        <v xml:space="preserve">"id" : "4461f860-d367-4cb0-af03-332ea72e9053", </v>
      </c>
      <c r="K11" s="3" t="str">
        <f>"""email"" : """&amp;Table1[[#This Row],[email]]&amp;""", "</f>
        <v xml:space="preserve">"email" : "bbhattacharya@livelygig.com", </v>
      </c>
      <c r="L11" s="3" t="str">
        <f>"""pwd"" : """&amp;Table1[[#This Row],[pwd]]&amp;""", "</f>
        <v xml:space="preserve">"pwd" : "livelygig", </v>
      </c>
      <c r="M11"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"mailto:bbhattacharya@livelygig.com", "channelType" : "email" } ] },</v>
      </c>
      <c r="O11" s="3" t="str">
        <f>""</f>
        <v/>
      </c>
      <c r="P11" s="3" t="str">
        <f t="shared" si="0"/>
        <v>"initialPosts" : [  ]</v>
      </c>
      <c r="Q11" s="3" t="str">
        <f ca="1">"{ "&amp;Table1[[#This Row],[id data]]&amp;Table1[[#This Row],[loginId data]]&amp;Table1[[#This Row],[pwd data]]&amp;Table1[[#This Row],[jsonBlob]]&amp;Table1[[#This Row],[bindings]]&amp;Table1[[#This Row],[contacts]]&amp;Table1[[#This Row],[Posts]]&amp;" }"&amp;IF(ISBLANK(OFFSET(Table1[[#This Row],[id]],1,0))," ",", ")</f>
        <v xml:space="preserve">{ "id" : "4461f860-d367-4cb0-af03-332ea72e9053", "email" : "bbhattacharya@livelygig.com", "pwd" : "livelygig",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},"initialPosts" : [  ] }, </v>
      </c>
    </row>
    <row r="12" spans="1:17" x14ac:dyDescent="0.25">
      <c r="A12" s="4">
        <v>11</v>
      </c>
      <c r="B12" s="1" t="s">
        <v>170</v>
      </c>
      <c r="C12" s="1" t="str">
        <f>LOWER(LEFT(Table1[[#This Row],[firstName]],1)&amp;Table1[[#This Row],[lastName]])&amp;"@livelygig.com"</f>
        <v>mpawar@livelygig.com</v>
      </c>
      <c r="D12" s="5" t="s">
        <v>22</v>
      </c>
      <c r="E12" s="5" t="s">
        <v>23</v>
      </c>
      <c r="F12" s="3" t="s">
        <v>243</v>
      </c>
      <c r="G12" s="3" t="str">
        <f>"mailto:"&amp;Table1[[#This Row],[email]]</f>
        <v>mailto:mpawar@livelygig.com</v>
      </c>
      <c r="H12" s="3" t="s">
        <v>252</v>
      </c>
      <c r="I12" s="3" t="s">
        <v>2474</v>
      </c>
      <c r="J12" s="3" t="str">
        <f>"""id"" : """&amp;Table1[[#This Row],[UUID]]&amp;""", "</f>
        <v xml:space="preserve">"id" : "2413be6a-7573-454d-a393-1d22e45c993b", </v>
      </c>
      <c r="K12" s="3" t="str">
        <f>"""email"" : """&amp;Table1[[#This Row],[email]]&amp;""", "</f>
        <v xml:space="preserve">"email" : "mpawar@livelygig.com", </v>
      </c>
      <c r="L12" s="3" t="str">
        <f>"""pwd"" : """&amp;Table1[[#This Row],[pwd]]&amp;""", "</f>
        <v xml:space="preserve">"pwd" : "livelygig", </v>
      </c>
      <c r="M12"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"mailto:mpawar@livelygig.com", "channelType" : "email" } ] },</v>
      </c>
      <c r="O12" s="3" t="str">
        <f>""</f>
        <v/>
      </c>
      <c r="P12" s="3" t="str">
        <f t="shared" si="0"/>
        <v>"initialPosts" : [  ]</v>
      </c>
      <c r="Q12" s="3" t="str">
        <f ca="1">"{ "&amp;Table1[[#This Row],[id data]]&amp;Table1[[#This Row],[loginId data]]&amp;Table1[[#This Row],[pwd data]]&amp;Table1[[#This Row],[jsonBlob]]&amp;Table1[[#This Row],[bindings]]&amp;Table1[[#This Row],[contacts]]&amp;Table1[[#This Row],[Posts]]&amp;" }"&amp;IF(ISBLANK(OFFSET(Table1[[#This Row],[id]],1,0))," ",", ")</f>
        <v xml:space="preserve">{ "id" : "2413be6a-7573-454d-a393-1d22e45c993b", "email" : "mpawar@livelygig.com", "pwd" : "livelygig",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},"initialPosts" : [  ] }, </v>
      </c>
    </row>
    <row r="13" spans="1:17" x14ac:dyDescent="0.25">
      <c r="A13" s="5">
        <v>12</v>
      </c>
      <c r="B13" s="5" t="s">
        <v>171</v>
      </c>
      <c r="C13" s="1" t="str">
        <f>LOWER(LEFT(Table1[[#This Row],[firstName]],1)&amp;Table1[[#This Row],[lastName]])&amp;"@livelygig.com"</f>
        <v>uchauha@livelygig.com</v>
      </c>
      <c r="D13" s="5" t="s">
        <v>24</v>
      </c>
      <c r="E13" s="5" t="s">
        <v>25</v>
      </c>
      <c r="F13" s="3" t="s">
        <v>243</v>
      </c>
      <c r="G13" s="3" t="str">
        <f>"mailto:"&amp;Table1[[#This Row],[email]]</f>
        <v>mailto:uchauha@livelygig.com</v>
      </c>
      <c r="H13" s="3" t="s">
        <v>252</v>
      </c>
      <c r="I13" s="3" t="s">
        <v>2474</v>
      </c>
      <c r="J13" s="3" t="str">
        <f>"""id"" : """&amp;Table1[[#This Row],[UUID]]&amp;""", "</f>
        <v xml:space="preserve">"id" : "05a543f8-0d75-4a25-9b0f-2ef7c6ac85dc", </v>
      </c>
      <c r="K13" s="3" t="str">
        <f>"""email"" : """&amp;Table1[[#This Row],[email]]&amp;""", "</f>
        <v xml:space="preserve">"email" : "uchauha@livelygig.com", </v>
      </c>
      <c r="L13" s="3" t="str">
        <f>"""pwd"" : """&amp;Table1[[#This Row],[pwd]]&amp;""", "</f>
        <v xml:space="preserve">"pwd" : "livelygig", </v>
      </c>
      <c r="M13"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"mailto:uchauha@livelygig.com", "channelType" : "email" } ] },</v>
      </c>
      <c r="O13" s="3" t="str">
        <f>""</f>
        <v/>
      </c>
      <c r="P13" s="3" t="str">
        <f t="shared" si="0"/>
        <v>"initialPosts" : [  ]</v>
      </c>
      <c r="Q13" s="3" t="str">
        <f ca="1">"{ "&amp;Table1[[#This Row],[id data]]&amp;Table1[[#This Row],[loginId data]]&amp;Table1[[#This Row],[pwd data]]&amp;Table1[[#This Row],[jsonBlob]]&amp;Table1[[#This Row],[bindings]]&amp;Table1[[#This Row],[contacts]]&amp;Table1[[#This Row],[Posts]]&amp;" }"&amp;IF(ISBLANK(OFFSET(Table1[[#This Row],[id]],1,0))," ",", ")</f>
        <v xml:space="preserve">{ "id" : "05a543f8-0d75-4a25-9b0f-2ef7c6ac85dc", "email" : "uchauha@livelygig.com", "pwd" : "livelygig",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},"initialPosts" : [  ] }, </v>
      </c>
    </row>
    <row r="14" spans="1:17" x14ac:dyDescent="0.25">
      <c r="A14" s="2">
        <v>13</v>
      </c>
      <c r="B14" s="1" t="s">
        <v>172</v>
      </c>
      <c r="C14" s="1" t="str">
        <f>LOWER(LEFT(Table1[[#This Row],[firstName]],1)&amp;Table1[[#This Row],[lastName]])&amp;"@livelygig.com"</f>
        <v>sraina@livelygig.com</v>
      </c>
      <c r="D14" s="5" t="s">
        <v>26</v>
      </c>
      <c r="E14" s="5" t="s">
        <v>27</v>
      </c>
      <c r="F14" s="3" t="s">
        <v>243</v>
      </c>
      <c r="G14" s="3" t="str">
        <f>"mailto:"&amp;Table1[[#This Row],[email]]</f>
        <v>mailto:sraina@livelygig.com</v>
      </c>
      <c r="H14" s="3" t="s">
        <v>252</v>
      </c>
      <c r="I14" s="3" t="s">
        <v>2474</v>
      </c>
      <c r="J14" s="3" t="str">
        <f>"""id"" : """&amp;Table1[[#This Row],[UUID]]&amp;""", "</f>
        <v xml:space="preserve">"id" : "e6075665-67ee-49d2-8fde-61d8fc6ec50e", </v>
      </c>
      <c r="K14" s="3" t="str">
        <f>"""email"" : """&amp;Table1[[#This Row],[email]]&amp;""", "</f>
        <v xml:space="preserve">"email" : "sraina@livelygig.com", </v>
      </c>
      <c r="L14" s="3" t="str">
        <f>"""pwd"" : """&amp;Table1[[#This Row],[pwd]]&amp;""", "</f>
        <v xml:space="preserve">"pwd" : "livelygig", </v>
      </c>
      <c r="M14"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"mailto:sraina@livelygig.com", "channelType" : "email" } ] },</v>
      </c>
      <c r="O14" s="3" t="str">
        <f>""</f>
        <v/>
      </c>
      <c r="P14" s="3" t="str">
        <f t="shared" si="0"/>
        <v>"initialPosts" : [  ]</v>
      </c>
      <c r="Q14" s="3" t="str">
        <f ca="1">"{ "&amp;Table1[[#This Row],[id data]]&amp;Table1[[#This Row],[loginId data]]&amp;Table1[[#This Row],[pwd data]]&amp;Table1[[#This Row],[jsonBlob]]&amp;Table1[[#This Row],[bindings]]&amp;Table1[[#This Row],[contacts]]&amp;Table1[[#This Row],[Posts]]&amp;" }"&amp;IF(ISBLANK(OFFSET(Table1[[#This Row],[id]],1,0))," ",", ")</f>
        <v xml:space="preserve">{ "id" : "e6075665-67ee-49d2-8fde-61d8fc6ec50e", "email" : "sraina@livelygig.com", "pwd" : "livelygig",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},"initialPosts" : [  ] }, </v>
      </c>
    </row>
    <row r="15" spans="1:17" x14ac:dyDescent="0.25">
      <c r="A15" s="2">
        <v>14</v>
      </c>
      <c r="B15" s="1" t="s">
        <v>173</v>
      </c>
      <c r="C15" s="1" t="str">
        <f>LOWER(LEFT(Table1[[#This Row],[firstName]],1)&amp;Table1[[#This Row],[lastName]])&amp;"@livelygig.com"</f>
        <v>atipnis@livelygig.com</v>
      </c>
      <c r="D15" s="5" t="s">
        <v>28</v>
      </c>
      <c r="E15" s="5" t="s">
        <v>29</v>
      </c>
      <c r="F15" s="3" t="s">
        <v>243</v>
      </c>
      <c r="G15" s="3" t="str">
        <f>"mailto:"&amp;Table1[[#This Row],[email]]</f>
        <v>mailto:atipnis@livelygig.com</v>
      </c>
      <c r="H15" s="3" t="s">
        <v>252</v>
      </c>
      <c r="I15" s="3" t="s">
        <v>2474</v>
      </c>
      <c r="J15" s="3" t="str">
        <f>"""id"" : """&amp;Table1[[#This Row],[UUID]]&amp;""", "</f>
        <v xml:space="preserve">"id" : "9d4db68d-d527-4cb5-8a3b-c8d1c3ad3024", </v>
      </c>
      <c r="K15" s="3" t="str">
        <f>"""email"" : """&amp;Table1[[#This Row],[email]]&amp;""", "</f>
        <v xml:space="preserve">"email" : "atipnis@livelygig.com", </v>
      </c>
      <c r="L15" s="3" t="str">
        <f>"""pwd"" : """&amp;Table1[[#This Row],[pwd]]&amp;""", "</f>
        <v xml:space="preserve">"pwd" : "livelygig", </v>
      </c>
      <c r="M15"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"mailto:atipnis@livelygig.com", "channelType" : "email" } ] },</v>
      </c>
      <c r="O15" s="3" t="str">
        <f>""</f>
        <v/>
      </c>
      <c r="P15" s="3" t="str">
        <f t="shared" si="0"/>
        <v>"initialPosts" : [  ]</v>
      </c>
      <c r="Q15" s="3" t="str">
        <f ca="1">"{ "&amp;Table1[[#This Row],[id data]]&amp;Table1[[#This Row],[loginId data]]&amp;Table1[[#This Row],[pwd data]]&amp;Table1[[#This Row],[jsonBlob]]&amp;Table1[[#This Row],[bindings]]&amp;Table1[[#This Row],[contacts]]&amp;Table1[[#This Row],[Posts]]&amp;" }"&amp;IF(ISBLANK(OFFSET(Table1[[#This Row],[id]],1,0))," ",", ")</f>
        <v xml:space="preserve">{ "id" : "9d4db68d-d527-4cb5-8a3b-c8d1c3ad3024", "email" : "atipnis@livelygig.com", "pwd" : "livelygig",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},"initialPosts" : [  ] }, </v>
      </c>
    </row>
    <row r="16" spans="1:17" x14ac:dyDescent="0.25">
      <c r="A16" s="4">
        <v>15</v>
      </c>
      <c r="B16" s="1" t="s">
        <v>174</v>
      </c>
      <c r="C16" s="1" t="str">
        <f>LOWER(LEFT(Table1[[#This Row],[firstName]],1)&amp;Table1[[#This Row],[lastName]])&amp;"@livelygig.com"</f>
        <v>gsami@livelygig.com</v>
      </c>
      <c r="D16" s="5" t="s">
        <v>30</v>
      </c>
      <c r="E16" s="5" t="s">
        <v>31</v>
      </c>
      <c r="F16" s="3" t="s">
        <v>243</v>
      </c>
      <c r="G16" s="3" t="str">
        <f>"mailto:"&amp;Table1[[#This Row],[email]]</f>
        <v>mailto:gsami@livelygig.com</v>
      </c>
      <c r="H16" s="3" t="s">
        <v>252</v>
      </c>
      <c r="I16" s="3" t="s">
        <v>2474</v>
      </c>
      <c r="J16" s="3" t="str">
        <f>"""id"" : """&amp;Table1[[#This Row],[UUID]]&amp;""", "</f>
        <v xml:space="preserve">"id" : "79effdbf-2779-4049-be0b-d8c0c284046e", </v>
      </c>
      <c r="K16" s="3" t="str">
        <f>"""email"" : """&amp;Table1[[#This Row],[email]]&amp;""", "</f>
        <v xml:space="preserve">"email" : "gsami@livelygig.com", </v>
      </c>
      <c r="L16" s="3" t="str">
        <f>"""pwd"" : """&amp;Table1[[#This Row],[pwd]]&amp;""", "</f>
        <v xml:space="preserve">"pwd" : "livelygig", </v>
      </c>
      <c r="M16"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"mailto:gsami@livelygig.com", "channelType" : "email" } ] },</v>
      </c>
      <c r="O16" s="3" t="str">
        <f>""</f>
        <v/>
      </c>
      <c r="P16" s="3" t="str">
        <f t="shared" si="0"/>
        <v>"initialPosts" : [  ]</v>
      </c>
      <c r="Q16" s="3" t="str">
        <f ca="1">"{ "&amp;Table1[[#This Row],[id data]]&amp;Table1[[#This Row],[loginId data]]&amp;Table1[[#This Row],[pwd data]]&amp;Table1[[#This Row],[jsonBlob]]&amp;Table1[[#This Row],[bindings]]&amp;Table1[[#This Row],[contacts]]&amp;Table1[[#This Row],[Posts]]&amp;" }"&amp;IF(ISBLANK(OFFSET(Table1[[#This Row],[id]],1,0))," ",", ")</f>
        <v xml:space="preserve">{ "id" : "79effdbf-2779-4049-be0b-d8c0c284046e", "email" : "gsami@livelygig.com", "pwd" : "livelygig",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},"initialPosts" : [  ] }, </v>
      </c>
    </row>
    <row r="17" spans="1:17" x14ac:dyDescent="0.25">
      <c r="A17" s="5">
        <v>16</v>
      </c>
      <c r="B17" s="5" t="s">
        <v>175</v>
      </c>
      <c r="C17" s="1" t="str">
        <f>LOWER(LEFT(Table1[[#This Row],[firstName]],1)&amp;Table1[[#This Row],[lastName]])&amp;"@livelygig.com"</f>
        <v>mkant@livelygig.com</v>
      </c>
      <c r="D17" s="5" t="s">
        <v>32</v>
      </c>
      <c r="E17" s="5" t="s">
        <v>33</v>
      </c>
      <c r="F17" s="3" t="s">
        <v>243</v>
      </c>
      <c r="G17" s="3" t="str">
        <f>"mailto:"&amp;Table1[[#This Row],[email]]</f>
        <v>mailto:mkant@livelygig.com</v>
      </c>
      <c r="H17" s="3" t="s">
        <v>252</v>
      </c>
      <c r="I17" s="3" t="s">
        <v>2474</v>
      </c>
      <c r="J17" s="3" t="str">
        <f>"""id"" : """&amp;Table1[[#This Row],[UUID]]&amp;""", "</f>
        <v xml:space="preserve">"id" : "7c0fc06b-4f02-4bf8-8aea-f0125f397555", </v>
      </c>
      <c r="K17" s="3" t="str">
        <f>"""email"" : """&amp;Table1[[#This Row],[email]]&amp;""", "</f>
        <v xml:space="preserve">"email" : "mkant@livelygig.com", </v>
      </c>
      <c r="L17" s="3" t="str">
        <f>"""pwd"" : """&amp;Table1[[#This Row],[pwd]]&amp;""", "</f>
        <v xml:space="preserve">"pwd" : "livelygig", </v>
      </c>
      <c r="M17"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"mailto:mkant@livelygig.com", "channelType" : "email" } ] },</v>
      </c>
      <c r="O17" s="3" t="str">
        <f>""</f>
        <v/>
      </c>
      <c r="P17" s="3" t="str">
        <f t="shared" si="0"/>
        <v>"initialPosts" : [  ]</v>
      </c>
      <c r="Q17" s="3" t="str">
        <f ca="1">"{ "&amp;Table1[[#This Row],[id data]]&amp;Table1[[#This Row],[loginId data]]&amp;Table1[[#This Row],[pwd data]]&amp;Table1[[#This Row],[jsonBlob]]&amp;Table1[[#This Row],[bindings]]&amp;Table1[[#This Row],[contacts]]&amp;Table1[[#This Row],[Posts]]&amp;" }"&amp;IF(ISBLANK(OFFSET(Table1[[#This Row],[id]],1,0))," ",", ")</f>
        <v xml:space="preserve">{ "id" : "7c0fc06b-4f02-4bf8-8aea-f0125f397555", "email" : "mkant@livelygig.com", "pwd" : "livelygig",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},"initialPosts" : [  ] }, </v>
      </c>
    </row>
    <row r="18" spans="1:17" x14ac:dyDescent="0.25">
      <c r="A18" s="2">
        <v>17</v>
      </c>
      <c r="B18" s="1" t="s">
        <v>176</v>
      </c>
      <c r="C18" s="1" t="str">
        <f>LOWER(LEFT(Table1[[#This Row],[firstName]],1)&amp;Table1[[#This Row],[lastName]])&amp;"@livelygig.com"</f>
        <v>dbhardwaj@livelygig.com</v>
      </c>
      <c r="D18" s="5" t="s">
        <v>34</v>
      </c>
      <c r="E18" s="5" t="s">
        <v>35</v>
      </c>
      <c r="F18" s="3" t="s">
        <v>243</v>
      </c>
      <c r="G18" s="3" t="str">
        <f>"mailto:"&amp;Table1[[#This Row],[email]]</f>
        <v>mailto:dbhardwaj@livelygig.com</v>
      </c>
      <c r="H18" s="3" t="s">
        <v>252</v>
      </c>
      <c r="I18" s="3" t="s">
        <v>2474</v>
      </c>
      <c r="J18" s="3" t="str">
        <f>"""id"" : """&amp;Table1[[#This Row],[UUID]]&amp;""", "</f>
        <v xml:space="preserve">"id" : "fd2a800d-5bc8-4083-a2c9-4618900d5045", </v>
      </c>
      <c r="K18" s="3" t="str">
        <f>"""email"" : """&amp;Table1[[#This Row],[email]]&amp;""", "</f>
        <v xml:space="preserve">"email" : "dbhardwaj@livelygig.com", </v>
      </c>
      <c r="L18" s="3" t="str">
        <f>"""pwd"" : """&amp;Table1[[#This Row],[pwd]]&amp;""", "</f>
        <v xml:space="preserve">"pwd" : "livelygig", </v>
      </c>
      <c r="M18"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"mailto:dbhardwaj@livelygig.com", "channelType" : "email" } ] },</v>
      </c>
      <c r="O18" s="3" t="str">
        <f>""</f>
        <v/>
      </c>
      <c r="P18" s="3" t="str">
        <f t="shared" si="0"/>
        <v>"initialPosts" : [  ]</v>
      </c>
      <c r="Q18" s="3" t="str">
        <f ca="1">"{ "&amp;Table1[[#This Row],[id data]]&amp;Table1[[#This Row],[loginId data]]&amp;Table1[[#This Row],[pwd data]]&amp;Table1[[#This Row],[jsonBlob]]&amp;Table1[[#This Row],[bindings]]&amp;Table1[[#This Row],[contacts]]&amp;Table1[[#This Row],[Posts]]&amp;" }"&amp;IF(ISBLANK(OFFSET(Table1[[#This Row],[id]],1,0))," ",", ")</f>
        <v xml:space="preserve">{ "id" : "fd2a800d-5bc8-4083-a2c9-4618900d5045", "email" : "dbhardwaj@livelygig.com", "pwd" : "livelygig",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},"initialPosts" : [  ] }, </v>
      </c>
    </row>
    <row r="19" spans="1:17" x14ac:dyDescent="0.25">
      <c r="A19" s="2">
        <v>18</v>
      </c>
      <c r="B19" s="1" t="s">
        <v>177</v>
      </c>
      <c r="C19" s="1" t="str">
        <f>LOWER(LEFT(Table1[[#This Row],[firstName]],1)&amp;Table1[[#This Row],[lastName]])&amp;"@livelygig.com"</f>
        <v>mnarula@livelygig.com</v>
      </c>
      <c r="D19" s="5" t="s">
        <v>36</v>
      </c>
      <c r="E19" s="5" t="s">
        <v>37</v>
      </c>
      <c r="F19" s="3" t="s">
        <v>243</v>
      </c>
      <c r="G19" s="3" t="str">
        <f>"mailto:"&amp;Table1[[#This Row],[email]]</f>
        <v>mailto:mnarula@livelygig.com</v>
      </c>
      <c r="H19" s="3" t="s">
        <v>252</v>
      </c>
      <c r="I19" s="3" t="s">
        <v>2474</v>
      </c>
      <c r="J19" s="3" t="str">
        <f>"""id"" : """&amp;Table1[[#This Row],[UUID]]&amp;""", "</f>
        <v xml:space="preserve">"id" : "3ccea8b2-c856-40ee-aff5-c19817be4ea6", </v>
      </c>
      <c r="K19" s="3" t="str">
        <f>"""email"" : """&amp;Table1[[#This Row],[email]]&amp;""", "</f>
        <v xml:space="preserve">"email" : "mnarula@livelygig.com", </v>
      </c>
      <c r="L19" s="3" t="str">
        <f>"""pwd"" : """&amp;Table1[[#This Row],[pwd]]&amp;""", "</f>
        <v xml:space="preserve">"pwd" : "livelygig", </v>
      </c>
      <c r="M19"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"mailto:mnarula@livelygig.com", "channelType" : "email" } ] },</v>
      </c>
      <c r="O19" s="3" t="str">
        <f>""</f>
        <v/>
      </c>
      <c r="P19" s="3" t="str">
        <f t="shared" si="0"/>
        <v>"initialPosts" : [  ]</v>
      </c>
      <c r="Q19" s="3" t="str">
        <f ca="1">"{ "&amp;Table1[[#This Row],[id data]]&amp;Table1[[#This Row],[loginId data]]&amp;Table1[[#This Row],[pwd data]]&amp;Table1[[#This Row],[jsonBlob]]&amp;Table1[[#This Row],[bindings]]&amp;Table1[[#This Row],[contacts]]&amp;Table1[[#This Row],[Posts]]&amp;" }"&amp;IF(ISBLANK(OFFSET(Table1[[#This Row],[id]],1,0))," ",", ")</f>
        <v xml:space="preserve">{ "id" : "3ccea8b2-c856-40ee-aff5-c19817be4ea6", "email" : "mnarula@livelygig.com", "pwd" : "livelygig",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},"initialPosts" : [  ] }, </v>
      </c>
    </row>
    <row r="20" spans="1:17" x14ac:dyDescent="0.25">
      <c r="A20" s="4">
        <v>19</v>
      </c>
      <c r="B20" s="1" t="s">
        <v>178</v>
      </c>
      <c r="C20" s="1" t="str">
        <f>LOWER(LEFT(Table1[[#This Row],[firstName]],1)&amp;Table1[[#This Row],[lastName]])&amp;"@livelygig.com"</f>
        <v>aviswanathan@livelygig.com</v>
      </c>
      <c r="D20" s="5" t="s">
        <v>38</v>
      </c>
      <c r="E20" s="5" t="s">
        <v>39</v>
      </c>
      <c r="F20" s="3" t="s">
        <v>243</v>
      </c>
      <c r="G20" s="3" t="str">
        <f>"mailto:"&amp;Table1[[#This Row],[email]]</f>
        <v>mailto:aviswanathan@livelygig.com</v>
      </c>
      <c r="H20" s="3" t="s">
        <v>252</v>
      </c>
      <c r="I20" s="3" t="s">
        <v>2474</v>
      </c>
      <c r="J20" s="3" t="str">
        <f>"""id"" : """&amp;Table1[[#This Row],[UUID]]&amp;""", "</f>
        <v xml:space="preserve">"id" : "f4b080c7-75ee-40b7-848c-a1824bfaa483", </v>
      </c>
      <c r="K20" s="3" t="str">
        <f>"""email"" : """&amp;Table1[[#This Row],[email]]&amp;""", "</f>
        <v xml:space="preserve">"email" : "aviswanathan@livelygig.com", </v>
      </c>
      <c r="L20" s="3" t="str">
        <f>"""pwd"" : """&amp;Table1[[#This Row],[pwd]]&amp;""", "</f>
        <v xml:space="preserve">"pwd" : "livelygig", </v>
      </c>
      <c r="M20"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"mailto:aviswanathan@livelygig.com", "channelType" : "email" } ] },</v>
      </c>
      <c r="O20" s="3" t="str">
        <f>""</f>
        <v/>
      </c>
      <c r="P20" s="3" t="str">
        <f t="shared" si="0"/>
        <v>"initialPosts" : [  ]</v>
      </c>
      <c r="Q20" s="3" t="str">
        <f ca="1">"{ "&amp;Table1[[#This Row],[id data]]&amp;Table1[[#This Row],[loginId data]]&amp;Table1[[#This Row],[pwd data]]&amp;Table1[[#This Row],[jsonBlob]]&amp;Table1[[#This Row],[bindings]]&amp;Table1[[#This Row],[contacts]]&amp;Table1[[#This Row],[Posts]]&amp;" }"&amp;IF(ISBLANK(OFFSET(Table1[[#This Row],[id]],1,0))," ",", ")</f>
        <v xml:space="preserve">{ "id" : "f4b080c7-75ee-40b7-848c-a1824bfaa483", "email" : "aviswanathan@livelygig.com", "pwd" : "livelygig",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},"initialPosts" : [  ] }, </v>
      </c>
    </row>
    <row r="21" spans="1:17" x14ac:dyDescent="0.25">
      <c r="A21" s="5">
        <v>20</v>
      </c>
      <c r="B21" s="5" t="s">
        <v>179</v>
      </c>
      <c r="C21" s="1" t="str">
        <f>LOWER(LEFT(Table1[[#This Row],[firstName]],1)&amp;Table1[[#This Row],[lastName]])&amp;"@livelygig.com"</f>
        <v>ybadal@livelygig.com</v>
      </c>
      <c r="D21" s="5" t="s">
        <v>40</v>
      </c>
      <c r="E21" s="5" t="s">
        <v>41</v>
      </c>
      <c r="F21" s="3" t="s">
        <v>243</v>
      </c>
      <c r="G21" s="3" t="str">
        <f>"mailto:"&amp;Table1[[#This Row],[email]]</f>
        <v>mailto:ybadal@livelygig.com</v>
      </c>
      <c r="H21" s="3" t="s">
        <v>252</v>
      </c>
      <c r="I21" s="3" t="s">
        <v>2474</v>
      </c>
      <c r="J21" s="3" t="str">
        <f>"""id"" : """&amp;Table1[[#This Row],[UUID]]&amp;""", "</f>
        <v xml:space="preserve">"id" : "502a7e29-40bb-4ebd-9666-a0651a920b9a", </v>
      </c>
      <c r="K21" s="3" t="str">
        <f>"""email"" : """&amp;Table1[[#This Row],[email]]&amp;""", "</f>
        <v xml:space="preserve">"email" : "ybadal@livelygig.com", </v>
      </c>
      <c r="L21" s="3" t="str">
        <f>"""pwd"" : """&amp;Table1[[#This Row],[pwd]]&amp;""", "</f>
        <v xml:space="preserve">"pwd" : "livelygig", </v>
      </c>
      <c r="M21"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"mailto:ybadal@livelygig.com", "channelType" : "email" } ] },</v>
      </c>
      <c r="O21" s="3" t="str">
        <f>""</f>
        <v/>
      </c>
      <c r="P21" s="3" t="str">
        <f t="shared" si="0"/>
        <v>"initialPosts" : [  ]</v>
      </c>
      <c r="Q21" s="3" t="str">
        <f ca="1">"{ "&amp;Table1[[#This Row],[id data]]&amp;Table1[[#This Row],[loginId data]]&amp;Table1[[#This Row],[pwd data]]&amp;Table1[[#This Row],[jsonBlob]]&amp;Table1[[#This Row],[bindings]]&amp;Table1[[#This Row],[contacts]]&amp;Table1[[#This Row],[Posts]]&amp;" }"&amp;IF(ISBLANK(OFFSET(Table1[[#This Row],[id]],1,0))," ",", ")</f>
        <v xml:space="preserve">{ "id" : "502a7e29-40bb-4ebd-9666-a0651a920b9a", "email" : "ybadal@livelygig.com", "pwd" : "livelygig",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},"initialPosts" : [  ] }, </v>
      </c>
    </row>
    <row r="22" spans="1:17" x14ac:dyDescent="0.25">
      <c r="A22" s="2">
        <v>21</v>
      </c>
      <c r="B22" s="1" t="s">
        <v>180</v>
      </c>
      <c r="C22" s="1" t="str">
        <f>LOWER(LEFT(Table1[[#This Row],[firstName]],1)&amp;Table1[[#This Row],[lastName]])&amp;"@livelygig.com"</f>
        <v>mthakur@livelygig.com</v>
      </c>
      <c r="D22" s="5" t="s">
        <v>42</v>
      </c>
      <c r="E22" s="5" t="s">
        <v>43</v>
      </c>
      <c r="F22" s="3" t="s">
        <v>243</v>
      </c>
      <c r="G22" s="3" t="str">
        <f>"mailto:"&amp;Table1[[#This Row],[email]]</f>
        <v>mailto:mthakur@livelygig.com</v>
      </c>
      <c r="H22" s="3" t="s">
        <v>252</v>
      </c>
      <c r="I22" s="3" t="s">
        <v>2474</v>
      </c>
      <c r="J22" s="3" t="str">
        <f>"""id"" : """&amp;Table1[[#This Row],[UUID]]&amp;""", "</f>
        <v xml:space="preserve">"id" : "192a8f61-aac0-4261-918c-b1a31f8f26f6", </v>
      </c>
      <c r="K22" s="3" t="str">
        <f>"""email"" : """&amp;Table1[[#This Row],[email]]&amp;""", "</f>
        <v xml:space="preserve">"email" : "mthakur@livelygig.com", </v>
      </c>
      <c r="L22" s="3" t="str">
        <f>"""pwd"" : """&amp;Table1[[#This Row],[pwd]]&amp;""", "</f>
        <v xml:space="preserve">"pwd" : "livelygig", </v>
      </c>
      <c r="M22"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"mailto:mthakur@livelygig.com", "channelType" : "email" } ] },</v>
      </c>
      <c r="O22" s="3" t="str">
        <f>""</f>
        <v/>
      </c>
      <c r="P22" s="3" t="str">
        <f t="shared" si="0"/>
        <v>"initialPosts" : [  ]</v>
      </c>
      <c r="Q22" s="3" t="str">
        <f ca="1">"{ "&amp;Table1[[#This Row],[id data]]&amp;Table1[[#This Row],[loginId data]]&amp;Table1[[#This Row],[pwd data]]&amp;Table1[[#This Row],[jsonBlob]]&amp;Table1[[#This Row],[bindings]]&amp;Table1[[#This Row],[contacts]]&amp;Table1[[#This Row],[Posts]]&amp;" }"&amp;IF(ISBLANK(OFFSET(Table1[[#This Row],[id]],1,0))," ",", ")</f>
        <v xml:space="preserve">{ "id" : "192a8f61-aac0-4261-918c-b1a31f8f26f6", "email" : "mthakur@livelygig.com", "pwd" : "livelygig",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},"initialPosts" : [  ] }, </v>
      </c>
    </row>
    <row r="23" spans="1:17" x14ac:dyDescent="0.25">
      <c r="A23" s="2">
        <v>22</v>
      </c>
      <c r="B23" s="1" t="s">
        <v>181</v>
      </c>
      <c r="C23" s="1" t="str">
        <f>LOWER(LEFT(Table1[[#This Row],[firstName]],1)&amp;Table1[[#This Row],[lastName]])&amp;"@livelygig.com"</f>
        <v>vdey@livelygig.com</v>
      </c>
      <c r="D23" s="5" t="s">
        <v>44</v>
      </c>
      <c r="E23" s="5" t="s">
        <v>45</v>
      </c>
      <c r="F23" s="3" t="s">
        <v>243</v>
      </c>
      <c r="G23" s="3" t="str">
        <f>"mailto:"&amp;Table1[[#This Row],[email]]</f>
        <v>mailto:vdey@livelygig.com</v>
      </c>
      <c r="H23" s="3" t="s">
        <v>252</v>
      </c>
      <c r="I23" s="3" t="s">
        <v>2474</v>
      </c>
      <c r="J23" s="3" t="str">
        <f>"""id"" : """&amp;Table1[[#This Row],[UUID]]&amp;""", "</f>
        <v xml:space="preserve">"id" : "e4b86eaf-25ba-4ad5-a52e-35b5c9c17b70", </v>
      </c>
      <c r="K23" s="3" t="str">
        <f>"""email"" : """&amp;Table1[[#This Row],[email]]&amp;""", "</f>
        <v xml:space="preserve">"email" : "vdey@livelygig.com", </v>
      </c>
      <c r="L23" s="3" t="str">
        <f>"""pwd"" : """&amp;Table1[[#This Row],[pwd]]&amp;""", "</f>
        <v xml:space="preserve">"pwd" : "livelygig", </v>
      </c>
      <c r="M23"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"mailto:vdey@livelygig.com", "channelType" : "email" } ] },</v>
      </c>
      <c r="O23" s="3" t="str">
        <f>""</f>
        <v/>
      </c>
      <c r="P23" s="3" t="str">
        <f t="shared" si="0"/>
        <v>"initialPosts" : [  ]</v>
      </c>
      <c r="Q23" s="3" t="str">
        <f ca="1">"{ "&amp;Table1[[#This Row],[id data]]&amp;Table1[[#This Row],[loginId data]]&amp;Table1[[#This Row],[pwd data]]&amp;Table1[[#This Row],[jsonBlob]]&amp;Table1[[#This Row],[bindings]]&amp;Table1[[#This Row],[contacts]]&amp;Table1[[#This Row],[Posts]]&amp;" }"&amp;IF(ISBLANK(OFFSET(Table1[[#This Row],[id]],1,0))," ",", ")</f>
        <v xml:space="preserve">{ "id" : "e4b86eaf-25ba-4ad5-a52e-35b5c9c17b70", "email" : "vdey@livelygig.com", "pwd" : "livelygig",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},"initialPosts" : [  ] }, </v>
      </c>
    </row>
    <row r="24" spans="1:17" x14ac:dyDescent="0.25">
      <c r="A24" s="4">
        <v>23</v>
      </c>
      <c r="B24" s="1" t="s">
        <v>182</v>
      </c>
      <c r="C24" s="44" t="str">
        <f>LOWER(LEFT(Table1[[#This Row],[firstName]],1)&amp;Table1[[#This Row],[lastName]])&amp;"@livelygig.com"</f>
        <v>mharrison@livelygig.com</v>
      </c>
      <c r="D24" s="5" t="s">
        <v>46</v>
      </c>
      <c r="E24" s="5" t="s">
        <v>47</v>
      </c>
      <c r="F24" s="3" t="s">
        <v>243</v>
      </c>
      <c r="G24" s="3" t="str">
        <f>"mailto:"&amp;Table1[[#This Row],[email]]</f>
        <v>mailto:mharrison@livelygig.com</v>
      </c>
      <c r="H24" s="3" t="s">
        <v>252</v>
      </c>
      <c r="I24" s="3" t="s">
        <v>2474</v>
      </c>
      <c r="J24" s="3" t="str">
        <f>"""id"" : """&amp;Table1[[#This Row],[UUID]]&amp;""", "</f>
        <v xml:space="preserve">"id" : "aa1a1b4b-c9b4-4d72-96ac-f45f38802f70", </v>
      </c>
      <c r="K24" s="3" t="str">
        <f>"""email"" : """&amp;Table1[[#This Row],[email]]&amp;""", "</f>
        <v xml:space="preserve">"email" : "mharrison@livelygig.com", </v>
      </c>
      <c r="L24" s="3" t="str">
        <f>"""pwd"" : """&amp;Table1[[#This Row],[pwd]]&amp;""", "</f>
        <v xml:space="preserve">"pwd" : "livelygig", </v>
      </c>
      <c r="M24"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"mailto:mharrison@livelygig.com", "channelType" : "email" } ] },</v>
      </c>
      <c r="O24" s="3" t="str">
        <f>""</f>
        <v/>
      </c>
      <c r="P24" s="3" t="str">
        <f t="shared" si="0"/>
        <v>"initialPosts" : [  ]</v>
      </c>
      <c r="Q24" s="3" t="str">
        <f ca="1">"{ "&amp;Table1[[#This Row],[id data]]&amp;Table1[[#This Row],[loginId data]]&amp;Table1[[#This Row],[pwd data]]&amp;Table1[[#This Row],[jsonBlob]]&amp;Table1[[#This Row],[bindings]]&amp;Table1[[#This Row],[contacts]]&amp;Table1[[#This Row],[Posts]]&amp;" }"&amp;IF(ISBLANK(OFFSET(Table1[[#This Row],[id]],1,0))," ",", ")</f>
        <v xml:space="preserve">{ "id" : "aa1a1b4b-c9b4-4d72-96ac-f45f38802f70", "email" : "mharrison@livelygig.com", "pwd" : "livelygig",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},"initialPosts" : [  ] }, </v>
      </c>
    </row>
    <row r="25" spans="1:17" x14ac:dyDescent="0.25">
      <c r="A25" s="40">
        <v>24</v>
      </c>
      <c r="B25" s="41" t="s">
        <v>183</v>
      </c>
      <c r="C25" s="44" t="str">
        <f>LOWER(LEFT(Table1[[#This Row],[firstName]],1)&amp;Table1[[#This Row],[lastName]])&amp;"@livelygig.com"</f>
        <v>erice@livelygig.com</v>
      </c>
      <c r="D25" s="5" t="s">
        <v>48</v>
      </c>
      <c r="E25" s="5" t="s">
        <v>49</v>
      </c>
      <c r="F25" s="3" t="s">
        <v>243</v>
      </c>
      <c r="G25" s="3" t="str">
        <f>"mailto:"&amp;Table1[[#This Row],[email]]</f>
        <v>mailto:erice@livelygig.com</v>
      </c>
      <c r="H25" s="3" t="s">
        <v>252</v>
      </c>
      <c r="I25" s="3" t="s">
        <v>2474</v>
      </c>
      <c r="J25" s="3" t="str">
        <f>"""id"" : """&amp;Table1[[#This Row],[UUID]]&amp;""", "</f>
        <v xml:space="preserve">"id" : "90139a7b-12bc-4ca1-b8c1-05f15f8baeb3", </v>
      </c>
      <c r="K25" s="3" t="str">
        <f>"""email"" : """&amp;Table1[[#This Row],[email]]&amp;""", "</f>
        <v xml:space="preserve">"email" : "erice@livelygig.com", </v>
      </c>
      <c r="L25" s="3" t="str">
        <f>"""pwd"" : """&amp;Table1[[#This Row],[pwd]]&amp;""", "</f>
        <v xml:space="preserve">"pwd" : "livelygig", </v>
      </c>
      <c r="M25"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"mailto:erice@livelygig.com", "channelType" : "email" } ] },</v>
      </c>
      <c r="O25" s="3" t="str">
        <f>""</f>
        <v/>
      </c>
      <c r="P25" s="3" t="str">
        <f t="shared" si="0"/>
        <v>"initialPosts" : [  ]</v>
      </c>
      <c r="Q25" s="3" t="str">
        <f ca="1">"{ "&amp;Table1[[#This Row],[id data]]&amp;Table1[[#This Row],[loginId data]]&amp;Table1[[#This Row],[pwd data]]&amp;Table1[[#This Row],[jsonBlob]]&amp;Table1[[#This Row],[bindings]]&amp;Table1[[#This Row],[contacts]]&amp;Table1[[#This Row],[Posts]]&amp;" }"&amp;IF(ISBLANK(OFFSET(Table1[[#This Row],[id]],1,0))," ",", ")</f>
        <v xml:space="preserve">{ "id" : "90139a7b-12bc-4ca1-b8c1-05f15f8baeb3", "email" : "erice@livelygig.com", "pwd" : "livelygig",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},"initialPosts" : [  ] }, </v>
      </c>
    </row>
    <row r="26" spans="1:17" x14ac:dyDescent="0.25">
      <c r="A26" s="2">
        <v>25</v>
      </c>
      <c r="B26" s="1" t="s">
        <v>184</v>
      </c>
      <c r="C26" s="44" t="str">
        <f>LOWER(LEFT(Table1[[#This Row],[firstName]],1)&amp;Table1[[#This Row],[lastName]])&amp;"@livelygig.com"</f>
        <v>jhart@livelygig.com</v>
      </c>
      <c r="D26" s="5" t="s">
        <v>50</v>
      </c>
      <c r="E26" s="5" t="s">
        <v>51</v>
      </c>
      <c r="F26" s="3" t="s">
        <v>243</v>
      </c>
      <c r="G26" s="3" t="str">
        <f>"mailto:"&amp;Table1[[#This Row],[email]]</f>
        <v>mailto:jhart@livelygig.com</v>
      </c>
      <c r="H26" s="3" t="s">
        <v>252</v>
      </c>
      <c r="I26" s="3" t="s">
        <v>2474</v>
      </c>
      <c r="J26" s="3" t="str">
        <f>"""id"" : """&amp;Table1[[#This Row],[UUID]]&amp;""", "</f>
        <v xml:space="preserve">"id" : "af4ffdd5-8e19-425f-9ff0-2be6fe96c244", </v>
      </c>
      <c r="K26" s="3" t="str">
        <f>"""email"" : """&amp;Table1[[#This Row],[email]]&amp;""", "</f>
        <v xml:space="preserve">"email" : "jhart@livelygig.com", </v>
      </c>
      <c r="L26" s="3" t="str">
        <f>"""pwd"" : """&amp;Table1[[#This Row],[pwd]]&amp;""", "</f>
        <v xml:space="preserve">"pwd" : "livelygig", </v>
      </c>
      <c r="M26"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"mailto:jhart@livelygig.com", "channelType" : "email" } ] },</v>
      </c>
      <c r="O26" s="3" t="str">
        <f>""</f>
        <v/>
      </c>
      <c r="P26" s="3" t="str">
        <f t="shared" si="0"/>
        <v>"initialPosts" : [  ]</v>
      </c>
      <c r="Q26" s="3" t="str">
        <f ca="1">"{ "&amp;Table1[[#This Row],[id data]]&amp;Table1[[#This Row],[loginId data]]&amp;Table1[[#This Row],[pwd data]]&amp;Table1[[#This Row],[jsonBlob]]&amp;Table1[[#This Row],[bindings]]&amp;Table1[[#This Row],[contacts]]&amp;Table1[[#This Row],[Posts]]&amp;" }"&amp;IF(ISBLANK(OFFSET(Table1[[#This Row],[id]],1,0))," ",", ")</f>
        <v xml:space="preserve">{ "id" : "af4ffdd5-8e19-425f-9ff0-2be6fe96c244", "email" : "jhart@livelygig.com", "pwd" : "livelygig",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},"initialPosts" : [  ] }, </v>
      </c>
    </row>
    <row r="27" spans="1:17" x14ac:dyDescent="0.25">
      <c r="A27" s="2">
        <v>26</v>
      </c>
      <c r="B27" s="1" t="s">
        <v>185</v>
      </c>
      <c r="C27" s="44" t="str">
        <f>LOWER(LEFT(Table1[[#This Row],[firstName]],1)&amp;Table1[[#This Row],[lastName]])&amp;"@livelygig.com"</f>
        <v>jlawson@livelygig.com</v>
      </c>
      <c r="D27" s="5" t="s">
        <v>52</v>
      </c>
      <c r="E27" s="5" t="s">
        <v>53</v>
      </c>
      <c r="F27" s="3" t="s">
        <v>243</v>
      </c>
      <c r="G27" s="3" t="str">
        <f>"mailto:"&amp;Table1[[#This Row],[email]]</f>
        <v>mailto:jlawson@livelygig.com</v>
      </c>
      <c r="H27" s="3" t="s">
        <v>252</v>
      </c>
      <c r="I27" s="3" t="s">
        <v>2474</v>
      </c>
      <c r="J27" s="3" t="str">
        <f>"""id"" : """&amp;Table1[[#This Row],[UUID]]&amp;""", "</f>
        <v xml:space="preserve">"id" : "2317c0f4-c75a-4130-9965-c039bc39db62", </v>
      </c>
      <c r="K27" s="3" t="str">
        <f>"""email"" : """&amp;Table1[[#This Row],[email]]&amp;""", "</f>
        <v xml:space="preserve">"email" : "jlawson@livelygig.com", </v>
      </c>
      <c r="L27" s="3" t="str">
        <f>"""pwd"" : """&amp;Table1[[#This Row],[pwd]]&amp;""", "</f>
        <v xml:space="preserve">"pwd" : "livelygig", </v>
      </c>
      <c r="M27"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"mailto:jlawson@livelygig.com", "channelType" : "email" } ] },</v>
      </c>
      <c r="O27" s="3" t="str">
        <f>""</f>
        <v/>
      </c>
      <c r="P27" s="3" t="str">
        <f t="shared" si="0"/>
        <v>"initialPosts" : [  ]</v>
      </c>
      <c r="Q27" s="3" t="str">
        <f ca="1">"{ "&amp;Table1[[#This Row],[id data]]&amp;Table1[[#This Row],[loginId data]]&amp;Table1[[#This Row],[pwd data]]&amp;Table1[[#This Row],[jsonBlob]]&amp;Table1[[#This Row],[bindings]]&amp;Table1[[#This Row],[contacts]]&amp;Table1[[#This Row],[Posts]]&amp;" }"&amp;IF(ISBLANK(OFFSET(Table1[[#This Row],[id]],1,0))," ",", ")</f>
        <v xml:space="preserve">{ "id" : "2317c0f4-c75a-4130-9965-c039bc39db62", "email" : "jlawson@livelygig.com", "pwd" : "livelygig",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},"initialPosts" : [  ] }, </v>
      </c>
    </row>
    <row r="28" spans="1:17" x14ac:dyDescent="0.25">
      <c r="A28" s="4">
        <v>27</v>
      </c>
      <c r="B28" s="1" t="s">
        <v>186</v>
      </c>
      <c r="C28" s="44" t="str">
        <f>LOWER(LEFT(Table1[[#This Row],[firstName]],1)&amp;Table1[[#This Row],[lastName]])&amp;"@livelygig.com"</f>
        <v>jdean@livelygig.com</v>
      </c>
      <c r="D28" s="5" t="s">
        <v>54</v>
      </c>
      <c r="E28" s="5" t="s">
        <v>55</v>
      </c>
      <c r="F28" s="3" t="s">
        <v>243</v>
      </c>
      <c r="G28" s="3" t="str">
        <f>"mailto:"&amp;Table1[[#This Row],[email]]</f>
        <v>mailto:jdean@livelygig.com</v>
      </c>
      <c r="H28" s="3" t="s">
        <v>252</v>
      </c>
      <c r="I28" s="3" t="s">
        <v>2474</v>
      </c>
      <c r="J28" s="3" t="str">
        <f>"""id"" : """&amp;Table1[[#This Row],[UUID]]&amp;""", "</f>
        <v xml:space="preserve">"id" : "8ae601e0-32dd-49d0-8c34-76196ad59861", </v>
      </c>
      <c r="K28" s="3" t="str">
        <f>"""email"" : """&amp;Table1[[#This Row],[email]]&amp;""", "</f>
        <v xml:space="preserve">"email" : "jdean@livelygig.com", </v>
      </c>
      <c r="L28" s="3" t="str">
        <f>"""pwd"" : """&amp;Table1[[#This Row],[pwd]]&amp;""", "</f>
        <v xml:space="preserve">"pwd" : "livelygig", </v>
      </c>
      <c r="M28"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"mailto:jdean@livelygig.com", "channelType" : "email" } ] },</v>
      </c>
      <c r="O28" s="3" t="str">
        <f>""</f>
        <v/>
      </c>
      <c r="P28" s="3" t="str">
        <f t="shared" si="0"/>
        <v>"initialPosts" : [  ]</v>
      </c>
      <c r="Q28" s="3" t="str">
        <f ca="1">"{ "&amp;Table1[[#This Row],[id data]]&amp;Table1[[#This Row],[loginId data]]&amp;Table1[[#This Row],[pwd data]]&amp;Table1[[#This Row],[jsonBlob]]&amp;Table1[[#This Row],[bindings]]&amp;Table1[[#This Row],[contacts]]&amp;Table1[[#This Row],[Posts]]&amp;" }"&amp;IF(ISBLANK(OFFSET(Table1[[#This Row],[id]],1,0))," ",", ")</f>
        <v xml:space="preserve">{ "id" : "8ae601e0-32dd-49d0-8c34-76196ad59861", "email" : "jdean@livelygig.com", "pwd" : "livelygig",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},"initialPosts" : [  ] }, </v>
      </c>
    </row>
    <row r="29" spans="1:17" x14ac:dyDescent="0.25">
      <c r="A29" s="40">
        <v>28</v>
      </c>
      <c r="B29" s="41" t="s">
        <v>187</v>
      </c>
      <c r="C29" s="44" t="str">
        <f>LOWER(LEFT(Table1[[#This Row],[firstName]],1)&amp;Table1[[#This Row],[lastName]])&amp;"@livelygig.com"</f>
        <v>hhorton@livelygig.com</v>
      </c>
      <c r="D29" s="5" t="s">
        <v>56</v>
      </c>
      <c r="E29" s="5" t="s">
        <v>57</v>
      </c>
      <c r="F29" s="3" t="s">
        <v>243</v>
      </c>
      <c r="G29" s="3" t="str">
        <f>"mailto:"&amp;Table1[[#This Row],[email]]</f>
        <v>mailto:hhorton@livelygig.com</v>
      </c>
      <c r="H29" s="3" t="s">
        <v>252</v>
      </c>
      <c r="I29" s="3" t="s">
        <v>2474</v>
      </c>
      <c r="J29" s="3" t="str">
        <f>"""id"" : """&amp;Table1[[#This Row],[UUID]]&amp;""", "</f>
        <v xml:space="preserve">"id" : "f5cd3cf1-f5d3-4f50-a951-e898b9272eb1", </v>
      </c>
      <c r="K29" s="3" t="str">
        <f>"""email"" : """&amp;Table1[[#This Row],[email]]&amp;""", "</f>
        <v xml:space="preserve">"email" : "hhorton@livelygig.com", </v>
      </c>
      <c r="L29" s="3" t="str">
        <f>"""pwd"" : """&amp;Table1[[#This Row],[pwd]]&amp;""", "</f>
        <v xml:space="preserve">"pwd" : "livelygig", </v>
      </c>
      <c r="M29"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"mailto:hhorton@livelygig.com", "channelType" : "email" } ] },</v>
      </c>
      <c r="O29" s="3" t="str">
        <f>""</f>
        <v/>
      </c>
      <c r="P29" s="3" t="str">
        <f t="shared" si="0"/>
        <v>"initialPosts" : [  ]</v>
      </c>
      <c r="Q29" s="3" t="str">
        <f ca="1">"{ "&amp;Table1[[#This Row],[id data]]&amp;Table1[[#This Row],[loginId data]]&amp;Table1[[#This Row],[pwd data]]&amp;Table1[[#This Row],[jsonBlob]]&amp;Table1[[#This Row],[bindings]]&amp;Table1[[#This Row],[contacts]]&amp;Table1[[#This Row],[Posts]]&amp;" }"&amp;IF(ISBLANK(OFFSET(Table1[[#This Row],[id]],1,0))," ",", ")</f>
        <v xml:space="preserve">{ "id" : "f5cd3cf1-f5d3-4f50-a951-e898b9272eb1", "email" : "hhorton@livelygig.com", "pwd" : "livelygig",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},"initialPosts" : [  ] }, </v>
      </c>
    </row>
    <row r="30" spans="1:17" x14ac:dyDescent="0.25">
      <c r="A30" s="2">
        <v>29</v>
      </c>
      <c r="B30" s="1" t="s">
        <v>188</v>
      </c>
      <c r="C30" s="44" t="str">
        <f>LOWER(LEFT(Table1[[#This Row],[firstName]],1)&amp;Table1[[#This Row],[lastName]])&amp;"@livelygig.com"</f>
        <v>lfrank@livelygig.com</v>
      </c>
      <c r="D30" s="5" t="s">
        <v>58</v>
      </c>
      <c r="E30" s="5" t="s">
        <v>5</v>
      </c>
      <c r="F30" s="3" t="s">
        <v>243</v>
      </c>
      <c r="G30" s="3" t="str">
        <f>"mailto:"&amp;Table1[[#This Row],[email]]</f>
        <v>mailto:lfrank@livelygig.com</v>
      </c>
      <c r="H30" s="3" t="s">
        <v>252</v>
      </c>
      <c r="I30" s="3" t="s">
        <v>2474</v>
      </c>
      <c r="J30" s="3" t="str">
        <f>"""id"" : """&amp;Table1[[#This Row],[UUID]]&amp;""", "</f>
        <v xml:space="preserve">"id" : "ed51310a-b84e-4864-9ada-583139871511", </v>
      </c>
      <c r="K30" s="3" t="str">
        <f>"""email"" : """&amp;Table1[[#This Row],[email]]&amp;""", "</f>
        <v xml:space="preserve">"email" : "lfrank@livelygig.com", </v>
      </c>
      <c r="L30" s="3" t="str">
        <f>"""pwd"" : """&amp;Table1[[#This Row],[pwd]]&amp;""", "</f>
        <v xml:space="preserve">"pwd" : "livelygig", </v>
      </c>
      <c r="M30"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"mailto:lfrank@livelygig.com", "channelType" : "email" } ] },</v>
      </c>
      <c r="O30" s="3" t="str">
        <f>""</f>
        <v/>
      </c>
      <c r="P30" s="3" t="str">
        <f t="shared" si="0"/>
        <v>"initialPosts" : [  ]</v>
      </c>
      <c r="Q30" s="3" t="str">
        <f ca="1">"{ "&amp;Table1[[#This Row],[id data]]&amp;Table1[[#This Row],[loginId data]]&amp;Table1[[#This Row],[pwd data]]&amp;Table1[[#This Row],[jsonBlob]]&amp;Table1[[#This Row],[bindings]]&amp;Table1[[#This Row],[contacts]]&amp;Table1[[#This Row],[Posts]]&amp;" }"&amp;IF(ISBLANK(OFFSET(Table1[[#This Row],[id]],1,0))," ",", ")</f>
        <v xml:space="preserve">{ "id" : "ed51310a-b84e-4864-9ada-583139871511", "email" : "lfrank@livelygig.com", "pwd" : "livelygig",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},"initialPosts" : [  ] }, </v>
      </c>
    </row>
    <row r="31" spans="1:17" x14ac:dyDescent="0.25">
      <c r="A31" s="2">
        <v>30</v>
      </c>
      <c r="B31" s="1" t="s">
        <v>189</v>
      </c>
      <c r="C31" s="44" t="str">
        <f>LOWER(LEFT(Table1[[#This Row],[firstName]],1)&amp;Table1[[#This Row],[lastName]])&amp;"@livelygig.com"</f>
        <v>mhill@livelygig.com</v>
      </c>
      <c r="D31" s="5" t="s">
        <v>59</v>
      </c>
      <c r="E31" s="5" t="s">
        <v>60</v>
      </c>
      <c r="F31" s="3" t="s">
        <v>243</v>
      </c>
      <c r="G31" s="3" t="str">
        <f>"mailto:"&amp;Table1[[#This Row],[email]]</f>
        <v>mailto:mhill@livelygig.com</v>
      </c>
      <c r="H31" s="3" t="s">
        <v>252</v>
      </c>
      <c r="I31" s="3" t="s">
        <v>2474</v>
      </c>
      <c r="J31" s="3" t="str">
        <f>"""id"" : """&amp;Table1[[#This Row],[UUID]]&amp;""", "</f>
        <v xml:space="preserve">"id" : "9202217f-e525-46e8-b539-8d2206a526d0", </v>
      </c>
      <c r="K31" s="3" t="str">
        <f>"""email"" : """&amp;Table1[[#This Row],[email]]&amp;""", "</f>
        <v xml:space="preserve">"email" : "mhill@livelygig.com", </v>
      </c>
      <c r="L31" s="3" t="str">
        <f>"""pwd"" : """&amp;Table1[[#This Row],[pwd]]&amp;""", "</f>
        <v xml:space="preserve">"pwd" : "livelygig", </v>
      </c>
      <c r="M31"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"mailto:mhill@livelygig.com", "channelType" : "email" } ] },</v>
      </c>
      <c r="O31" s="3" t="str">
        <f>""</f>
        <v/>
      </c>
      <c r="P31" s="3" t="str">
        <f t="shared" si="0"/>
        <v>"initialPosts" : [  ]</v>
      </c>
      <c r="Q31" s="3" t="str">
        <f ca="1">"{ "&amp;Table1[[#This Row],[id data]]&amp;Table1[[#This Row],[loginId data]]&amp;Table1[[#This Row],[pwd data]]&amp;Table1[[#This Row],[jsonBlob]]&amp;Table1[[#This Row],[bindings]]&amp;Table1[[#This Row],[contacts]]&amp;Table1[[#This Row],[Posts]]&amp;" }"&amp;IF(ISBLANK(OFFSET(Table1[[#This Row],[id]],1,0))," ",", ")</f>
        <v xml:space="preserve">{ "id" : "9202217f-e525-46e8-b539-8d2206a526d0", "email" : "mhill@livelygig.com", "pwd" : "livelygig",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},"initialPosts" : [  ] }, </v>
      </c>
    </row>
    <row r="32" spans="1:17" x14ac:dyDescent="0.25">
      <c r="A32" s="4">
        <v>31</v>
      </c>
      <c r="B32" s="1" t="s">
        <v>190</v>
      </c>
      <c r="C32" s="44" t="str">
        <f>LOWER(LEFT(Table1[[#This Row],[firstName]],1)&amp;Table1[[#This Row],[lastName]])&amp;"@livelygig.com"</f>
        <v>nmendez@livelygig.com</v>
      </c>
      <c r="D32" s="5" t="s">
        <v>61</v>
      </c>
      <c r="E32" s="5" t="s">
        <v>62</v>
      </c>
      <c r="F32" s="3" t="s">
        <v>243</v>
      </c>
      <c r="G32" s="3" t="str">
        <f>"mailto:"&amp;Table1[[#This Row],[email]]</f>
        <v>mailto:nmendez@livelygig.com</v>
      </c>
      <c r="H32" s="3" t="s">
        <v>252</v>
      </c>
      <c r="I32" s="3" t="s">
        <v>2474</v>
      </c>
      <c r="J32" s="3" t="str">
        <f>"""id"" : """&amp;Table1[[#This Row],[UUID]]&amp;""", "</f>
        <v xml:space="preserve">"id" : "2e7de2ea-9a33-4fd1-aeff-3ab2abf40adc", </v>
      </c>
      <c r="K32" s="3" t="str">
        <f>"""email"" : """&amp;Table1[[#This Row],[email]]&amp;""", "</f>
        <v xml:space="preserve">"email" : "nmendez@livelygig.com", </v>
      </c>
      <c r="L32" s="3" t="str">
        <f>"""pwd"" : """&amp;Table1[[#This Row],[pwd]]&amp;""", "</f>
        <v xml:space="preserve">"pwd" : "livelygig", </v>
      </c>
      <c r="M32"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"mailto:nmendez@livelygig.com", "channelType" : "email" } ] },</v>
      </c>
      <c r="O32" s="3" t="str">
        <f>""</f>
        <v/>
      </c>
      <c r="P32" s="3" t="str">
        <f t="shared" si="0"/>
        <v>"initialPosts" : [  ]</v>
      </c>
      <c r="Q32" s="3" t="str">
        <f ca="1">"{ "&amp;Table1[[#This Row],[id data]]&amp;Table1[[#This Row],[loginId data]]&amp;Table1[[#This Row],[pwd data]]&amp;Table1[[#This Row],[jsonBlob]]&amp;Table1[[#This Row],[bindings]]&amp;Table1[[#This Row],[contacts]]&amp;Table1[[#This Row],[Posts]]&amp;" }"&amp;IF(ISBLANK(OFFSET(Table1[[#This Row],[id]],1,0))," ",", ")</f>
        <v xml:space="preserve">{ "id" : "2e7de2ea-9a33-4fd1-aeff-3ab2abf40adc", "email" : "nmendez@livelygig.com", "pwd" : "livelygig",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},"initialPosts" : [  ] }, </v>
      </c>
    </row>
    <row r="33" spans="1:17" x14ac:dyDescent="0.25">
      <c r="A33" s="40">
        <v>32</v>
      </c>
      <c r="B33" s="41" t="s">
        <v>191</v>
      </c>
      <c r="C33" s="44" t="str">
        <f>LOWER(LEFT(Table1[[#This Row],[firstName]],1)&amp;Table1[[#This Row],[lastName]])&amp;"@livelygig.com"</f>
        <v>gmiller@livelygig.com</v>
      </c>
      <c r="D33" s="5" t="s">
        <v>63</v>
      </c>
      <c r="E33" s="5" t="s">
        <v>64</v>
      </c>
      <c r="F33" s="3" t="s">
        <v>243</v>
      </c>
      <c r="G33" s="3" t="str">
        <f>"mailto:"&amp;Table1[[#This Row],[email]]</f>
        <v>mailto:gmiller@livelygig.com</v>
      </c>
      <c r="H33" s="3" t="s">
        <v>252</v>
      </c>
      <c r="I33" s="3" t="s">
        <v>2474</v>
      </c>
      <c r="J33" s="3" t="str">
        <f>"""id"" : """&amp;Table1[[#This Row],[UUID]]&amp;""", "</f>
        <v xml:space="preserve">"id" : "a0182840-d318-48dc-a2f9-550d9a39b9b5", </v>
      </c>
      <c r="K33" s="3" t="str">
        <f>"""email"" : """&amp;Table1[[#This Row],[email]]&amp;""", "</f>
        <v xml:space="preserve">"email" : "gmiller@livelygig.com", </v>
      </c>
      <c r="L33" s="3" t="str">
        <f>"""pwd"" : """&amp;Table1[[#This Row],[pwd]]&amp;""", "</f>
        <v xml:space="preserve">"pwd" : "livelygig", </v>
      </c>
      <c r="M33"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"mailto:gmiller@livelygig.com", "channelType" : "email" } ] },</v>
      </c>
      <c r="O33" s="3" t="str">
        <f>""</f>
        <v/>
      </c>
      <c r="P33" s="3" t="str">
        <f t="shared" si="0"/>
        <v>"initialPosts" : [  ]</v>
      </c>
      <c r="Q33" s="3" t="str">
        <f ca="1">"{ "&amp;Table1[[#This Row],[id data]]&amp;Table1[[#This Row],[loginId data]]&amp;Table1[[#This Row],[pwd data]]&amp;Table1[[#This Row],[jsonBlob]]&amp;Table1[[#This Row],[bindings]]&amp;Table1[[#This Row],[contacts]]&amp;Table1[[#This Row],[Posts]]&amp;" }"&amp;IF(ISBLANK(OFFSET(Table1[[#This Row],[id]],1,0))," ",", ")</f>
        <v xml:space="preserve">{ "id" : "a0182840-d318-48dc-a2f9-550d9a39b9b5", "email" : "gmiller@livelygig.com", "pwd" : "livelygig",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},"initialPosts" : [  ] }, </v>
      </c>
    </row>
    <row r="34" spans="1:17" x14ac:dyDescent="0.25">
      <c r="A34" s="2">
        <v>33</v>
      </c>
      <c r="B34" s="1" t="s">
        <v>192</v>
      </c>
      <c r="C34" s="44" t="str">
        <f>LOWER(LEFT(Table1[[#This Row],[firstName]],1)&amp;Table1[[#This Row],[lastName]])&amp;"@livelygig.com"</f>
        <v>jreed@livelygig.com</v>
      </c>
      <c r="D34" s="5" t="s">
        <v>65</v>
      </c>
      <c r="E34" s="5" t="s">
        <v>66</v>
      </c>
      <c r="F34" s="3" t="s">
        <v>243</v>
      </c>
      <c r="G34" s="3" t="str">
        <f>"mailto:"&amp;Table1[[#This Row],[email]]</f>
        <v>mailto:jreed@livelygig.com</v>
      </c>
      <c r="H34" s="3" t="s">
        <v>252</v>
      </c>
      <c r="I34" s="3" t="s">
        <v>2474</v>
      </c>
      <c r="J34" s="3" t="str">
        <f>"""id"" : """&amp;Table1[[#This Row],[UUID]]&amp;""", "</f>
        <v xml:space="preserve">"id" : "5c06cf2d-4b1d-4ee7-b0ce-64bc5f1fd429", </v>
      </c>
      <c r="K34" s="3" t="str">
        <f>"""email"" : """&amp;Table1[[#This Row],[email]]&amp;""", "</f>
        <v xml:space="preserve">"email" : "jreed@livelygig.com", </v>
      </c>
      <c r="L34" s="3" t="str">
        <f>"""pwd"" : """&amp;Table1[[#This Row],[pwd]]&amp;""", "</f>
        <v xml:space="preserve">"pwd" : "livelygig", </v>
      </c>
      <c r="M34"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"mailto:jreed@livelygig.com", "channelType" : "email" } ] },</v>
      </c>
      <c r="O34" s="3" t="str">
        <f>""</f>
        <v/>
      </c>
      <c r="P34" s="3" t="str">
        <f t="shared" si="0"/>
        <v>"initialPosts" : [  ]</v>
      </c>
      <c r="Q34" s="3" t="str">
        <f ca="1">"{ "&amp;Table1[[#This Row],[id data]]&amp;Table1[[#This Row],[loginId data]]&amp;Table1[[#This Row],[pwd data]]&amp;Table1[[#This Row],[jsonBlob]]&amp;Table1[[#This Row],[bindings]]&amp;Table1[[#This Row],[contacts]]&amp;Table1[[#This Row],[Posts]]&amp;" }"&amp;IF(ISBLANK(OFFSET(Table1[[#This Row],[id]],1,0))," ",", ")</f>
        <v xml:space="preserve">{ "id" : "5c06cf2d-4b1d-4ee7-b0ce-64bc5f1fd429", "email" : "jreed@livelygig.com", "pwd" : "livelygig",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},"initialPosts" : [  ] }, </v>
      </c>
    </row>
    <row r="35" spans="1:17" x14ac:dyDescent="0.25">
      <c r="A35" s="2">
        <v>34</v>
      </c>
      <c r="B35" s="1" t="s">
        <v>193</v>
      </c>
      <c r="C35" s="44" t="str">
        <f>LOWER(LEFT(Table1[[#This Row],[firstName]],1)&amp;Table1[[#This Row],[lastName]])&amp;"@livelygig.com"</f>
        <v>danderson@livelygig.com</v>
      </c>
      <c r="D35" s="5" t="s">
        <v>67</v>
      </c>
      <c r="E35" s="5" t="s">
        <v>68</v>
      </c>
      <c r="F35" s="3" t="s">
        <v>243</v>
      </c>
      <c r="G35" s="3" t="str">
        <f>"mailto:"&amp;Table1[[#This Row],[email]]</f>
        <v>mailto:danderson@livelygig.com</v>
      </c>
      <c r="H35" s="3" t="s">
        <v>252</v>
      </c>
      <c r="I35" s="3" t="s">
        <v>2474</v>
      </c>
      <c r="J35" s="3" t="str">
        <f>"""id"" : """&amp;Table1[[#This Row],[UUID]]&amp;""", "</f>
        <v xml:space="preserve">"id" : "622eae32-5c48-4c2f-8b93-dc655380e0e5", </v>
      </c>
      <c r="K35" s="3" t="str">
        <f>"""email"" : """&amp;Table1[[#This Row],[email]]&amp;""", "</f>
        <v xml:space="preserve">"email" : "danderson@livelygig.com", </v>
      </c>
      <c r="L35" s="3" t="str">
        <f>"""pwd"" : """&amp;Table1[[#This Row],[pwd]]&amp;""", "</f>
        <v xml:space="preserve">"pwd" : "livelygig", </v>
      </c>
      <c r="M35"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"mailto:danderson@livelygig.com", "channelType" : "email" } ] },</v>
      </c>
      <c r="O35" s="3" t="str">
        <f>""</f>
        <v/>
      </c>
      <c r="P35" s="3" t="str">
        <f t="shared" ref="P35:P66" si="1">"""initialPosts"" : [  ]"</f>
        <v>"initialPosts" : [  ]</v>
      </c>
      <c r="Q35" s="3" t="str">
        <f ca="1">"{ "&amp;Table1[[#This Row],[id data]]&amp;Table1[[#This Row],[loginId data]]&amp;Table1[[#This Row],[pwd data]]&amp;Table1[[#This Row],[jsonBlob]]&amp;Table1[[#This Row],[bindings]]&amp;Table1[[#This Row],[contacts]]&amp;Table1[[#This Row],[Posts]]&amp;" }"&amp;IF(ISBLANK(OFFSET(Table1[[#This Row],[id]],1,0))," ",", ")</f>
        <v xml:space="preserve">{ "id" : "622eae32-5c48-4c2f-8b93-dc655380e0e5", "email" : "danderson@livelygig.com", "pwd" : "livelygig",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},"initialPosts" : [  ] }, </v>
      </c>
    </row>
    <row r="36" spans="1:17" x14ac:dyDescent="0.25">
      <c r="A36" s="4">
        <v>35</v>
      </c>
      <c r="B36" s="1" t="s">
        <v>194</v>
      </c>
      <c r="C36" s="44" t="str">
        <f>LOWER(LEFT(Table1[[#This Row],[firstName]],1)&amp;Table1[[#This Row],[lastName]])&amp;"@livelygig.com"</f>
        <v>wcoleman@livelygig.com</v>
      </c>
      <c r="D36" s="5" t="s">
        <v>69</v>
      </c>
      <c r="E36" s="5" t="s">
        <v>70</v>
      </c>
      <c r="F36" s="3" t="s">
        <v>243</v>
      </c>
      <c r="G36" s="3" t="str">
        <f>"mailto:"&amp;Table1[[#This Row],[email]]</f>
        <v>mailto:wcoleman@livelygig.com</v>
      </c>
      <c r="H36" s="3" t="s">
        <v>252</v>
      </c>
      <c r="I36" s="3" t="s">
        <v>2474</v>
      </c>
      <c r="J36" s="3" t="str">
        <f>"""id"" : """&amp;Table1[[#This Row],[UUID]]&amp;""", "</f>
        <v xml:space="preserve">"id" : "23843ee2-0209-4809-9929-f33cc315fcc0", </v>
      </c>
      <c r="K36" s="3" t="str">
        <f>"""email"" : """&amp;Table1[[#This Row],[email]]&amp;""", "</f>
        <v xml:space="preserve">"email" : "wcoleman@livelygig.com", </v>
      </c>
      <c r="L36" s="3" t="str">
        <f>"""pwd"" : """&amp;Table1[[#This Row],[pwd]]&amp;""", "</f>
        <v xml:space="preserve">"pwd" : "livelygig", </v>
      </c>
      <c r="M36"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"mailto:wcoleman@livelygig.com", "channelType" : "email" } ] },</v>
      </c>
      <c r="O36" s="3" t="str">
        <f>""</f>
        <v/>
      </c>
      <c r="P36" s="3" t="str">
        <f t="shared" si="1"/>
        <v>"initialPosts" : [  ]</v>
      </c>
      <c r="Q36" s="3" t="str">
        <f ca="1">"{ "&amp;Table1[[#This Row],[id data]]&amp;Table1[[#This Row],[loginId data]]&amp;Table1[[#This Row],[pwd data]]&amp;Table1[[#This Row],[jsonBlob]]&amp;Table1[[#This Row],[bindings]]&amp;Table1[[#This Row],[contacts]]&amp;Table1[[#This Row],[Posts]]&amp;" }"&amp;IF(ISBLANK(OFFSET(Table1[[#This Row],[id]],1,0))," ",", ")</f>
        <v xml:space="preserve">{ "id" : "23843ee2-0209-4809-9929-f33cc315fcc0", "email" : "wcoleman@livelygig.com", "pwd" : "livelygig",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},"initialPosts" : [  ] }, </v>
      </c>
    </row>
    <row r="37" spans="1:17" x14ac:dyDescent="0.25">
      <c r="A37" s="40">
        <v>36</v>
      </c>
      <c r="B37" s="41" t="s">
        <v>195</v>
      </c>
      <c r="C37" s="44" t="str">
        <f>LOWER(LEFT(Table1[[#This Row],[firstName]],1)&amp;Table1[[#This Row],[lastName]])&amp;"@livelygig.com"</f>
        <v>mmartin@livelygig.com</v>
      </c>
      <c r="D37" s="5" t="s">
        <v>71</v>
      </c>
      <c r="E37" s="5" t="s">
        <v>72</v>
      </c>
      <c r="F37" s="3" t="s">
        <v>243</v>
      </c>
      <c r="G37" s="3" t="str">
        <f>"mailto:"&amp;Table1[[#This Row],[email]]</f>
        <v>mailto:mmartin@livelygig.com</v>
      </c>
      <c r="H37" s="3" t="s">
        <v>252</v>
      </c>
      <c r="I37" s="3" t="s">
        <v>2474</v>
      </c>
      <c r="J37" s="3" t="str">
        <f>"""id"" : """&amp;Table1[[#This Row],[UUID]]&amp;""", "</f>
        <v xml:space="preserve">"id" : "6300a1bb-906c-4013-82cc-4d30f62dfac5", </v>
      </c>
      <c r="K37" s="3" t="str">
        <f>"""email"" : """&amp;Table1[[#This Row],[email]]&amp;""", "</f>
        <v xml:space="preserve">"email" : "mmartin@livelygig.com", </v>
      </c>
      <c r="L37" s="3" t="str">
        <f>"""pwd"" : """&amp;Table1[[#This Row],[pwd]]&amp;""", "</f>
        <v xml:space="preserve">"pwd" : "livelygig", </v>
      </c>
      <c r="M37"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"mailto:mmartin@livelygig.com", "channelType" : "email" } ] },</v>
      </c>
      <c r="O37" s="3" t="str">
        <f>""</f>
        <v/>
      </c>
      <c r="P37" s="3" t="str">
        <f t="shared" si="1"/>
        <v>"initialPosts" : [  ]</v>
      </c>
      <c r="Q37" s="3" t="str">
        <f ca="1">"{ "&amp;Table1[[#This Row],[id data]]&amp;Table1[[#This Row],[loginId data]]&amp;Table1[[#This Row],[pwd data]]&amp;Table1[[#This Row],[jsonBlob]]&amp;Table1[[#This Row],[bindings]]&amp;Table1[[#This Row],[contacts]]&amp;Table1[[#This Row],[Posts]]&amp;" }"&amp;IF(ISBLANK(OFFSET(Table1[[#This Row],[id]],1,0))," ",", ")</f>
        <v xml:space="preserve">{ "id" : "6300a1bb-906c-4013-82cc-4d30f62dfac5", "email" : "mmartin@livelygig.com", "pwd" : "livelygig",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},"initialPosts" : [  ] }, </v>
      </c>
    </row>
    <row r="38" spans="1:17" x14ac:dyDescent="0.25">
      <c r="A38" s="2">
        <v>37</v>
      </c>
      <c r="B38" s="1" t="s">
        <v>196</v>
      </c>
      <c r="C38" s="1" t="str">
        <f>LOWER(LEFT(Table1[[#This Row],[firstName]],1)&amp;Table1[[#This Row],[lastName]])&amp;"@livelygig.com"</f>
        <v>iperry@livelygig.com</v>
      </c>
      <c r="D38" s="5" t="s">
        <v>73</v>
      </c>
      <c r="E38" s="5" t="s">
        <v>74</v>
      </c>
      <c r="F38" s="3" t="s">
        <v>243</v>
      </c>
      <c r="G38" s="3" t="str">
        <f>"mailto:"&amp;Table1[[#This Row],[email]]</f>
        <v>mailto:iperry@livelygig.com</v>
      </c>
      <c r="H38" s="3" t="s">
        <v>252</v>
      </c>
      <c r="I38" s="3" t="s">
        <v>2474</v>
      </c>
      <c r="J38" s="3" t="str">
        <f>"""id"" : """&amp;Table1[[#This Row],[UUID]]&amp;""", "</f>
        <v xml:space="preserve">"id" : "13421f9e-1bff-4575-820d-1806c8d31190", </v>
      </c>
      <c r="K38" s="3" t="str">
        <f>"""email"" : """&amp;Table1[[#This Row],[email]]&amp;""", "</f>
        <v xml:space="preserve">"email" : "iperry@livelygig.com", </v>
      </c>
      <c r="L38" s="3" t="str">
        <f>"""pwd"" : """&amp;Table1[[#This Row],[pwd]]&amp;""", "</f>
        <v xml:space="preserve">"pwd" : "livelygig", </v>
      </c>
      <c r="M38"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"mailto:iperry@livelygig.com", "channelType" : "email" } ] },</v>
      </c>
      <c r="O38" s="3" t="str">
        <f>""</f>
        <v/>
      </c>
      <c r="P38" s="3" t="str">
        <f t="shared" si="1"/>
        <v>"initialPosts" : [  ]</v>
      </c>
      <c r="Q38" s="3" t="str">
        <f ca="1">"{ "&amp;Table1[[#This Row],[id data]]&amp;Table1[[#This Row],[loginId data]]&amp;Table1[[#This Row],[pwd data]]&amp;Table1[[#This Row],[jsonBlob]]&amp;Table1[[#This Row],[bindings]]&amp;Table1[[#This Row],[contacts]]&amp;Table1[[#This Row],[Posts]]&amp;" }"&amp;IF(ISBLANK(OFFSET(Table1[[#This Row],[id]],1,0))," ",", ")</f>
        <v xml:space="preserve">{ "id" : "13421f9e-1bff-4575-820d-1806c8d31190", "email" : "iperry@livelygig.com", "pwd" : "livelygig",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},"initialPosts" : [  ] }, </v>
      </c>
    </row>
    <row r="39" spans="1:17" x14ac:dyDescent="0.25">
      <c r="A39" s="2">
        <v>38</v>
      </c>
      <c r="B39" s="1" t="s">
        <v>197</v>
      </c>
      <c r="C39" s="1" t="str">
        <f>LOWER(LEFT(Table1[[#This Row],[firstName]],1)&amp;Table1[[#This Row],[lastName]])&amp;"@livelygig.com"</f>
        <v>rperez@livelygig.com</v>
      </c>
      <c r="D39" s="5" t="s">
        <v>75</v>
      </c>
      <c r="E39" s="5" t="s">
        <v>76</v>
      </c>
      <c r="F39" s="3" t="s">
        <v>243</v>
      </c>
      <c r="G39" s="3" t="str">
        <f>"mailto:"&amp;Table1[[#This Row],[email]]</f>
        <v>mailto:rperez@livelygig.com</v>
      </c>
      <c r="H39" s="3" t="s">
        <v>252</v>
      </c>
      <c r="I39" s="3" t="s">
        <v>2474</v>
      </c>
      <c r="J39" s="3" t="str">
        <f>"""id"" : """&amp;Table1[[#This Row],[UUID]]&amp;""", "</f>
        <v xml:space="preserve">"id" : "a2ecef3f-df23-467a-bfe1-1fa2d331442d", </v>
      </c>
      <c r="K39" s="3" t="str">
        <f>"""email"" : """&amp;Table1[[#This Row],[email]]&amp;""", "</f>
        <v xml:space="preserve">"email" : "rperez@livelygig.com", </v>
      </c>
      <c r="L39" s="3" t="str">
        <f>"""pwd"" : """&amp;Table1[[#This Row],[pwd]]&amp;""", "</f>
        <v xml:space="preserve">"pwd" : "livelygig", </v>
      </c>
      <c r="M39"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"mailto:rperez@livelygig.com", "channelType" : "email" } ] },</v>
      </c>
      <c r="O39" s="3" t="str">
        <f>""</f>
        <v/>
      </c>
      <c r="P39" s="3" t="str">
        <f t="shared" si="1"/>
        <v>"initialPosts" : [  ]</v>
      </c>
      <c r="Q39" s="3" t="str">
        <f ca="1">"{ "&amp;Table1[[#This Row],[id data]]&amp;Table1[[#This Row],[loginId data]]&amp;Table1[[#This Row],[pwd data]]&amp;Table1[[#This Row],[jsonBlob]]&amp;Table1[[#This Row],[bindings]]&amp;Table1[[#This Row],[contacts]]&amp;Table1[[#This Row],[Posts]]&amp;" }"&amp;IF(ISBLANK(OFFSET(Table1[[#This Row],[id]],1,0))," ",", ")</f>
        <v xml:space="preserve">{ "id" : "a2ecef3f-df23-467a-bfe1-1fa2d331442d", "email" : "rperez@livelygig.com", "pwd" : "livelygig",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},"initialPosts" : [  ] }, </v>
      </c>
    </row>
    <row r="40" spans="1:17" x14ac:dyDescent="0.25">
      <c r="A40" s="4">
        <v>39</v>
      </c>
      <c r="B40" s="1" t="s">
        <v>198</v>
      </c>
      <c r="C40" s="1" t="str">
        <f>LOWER(LEFT(Table1[[#This Row],[firstName]],1)&amp;Table1[[#This Row],[lastName]])&amp;"@livelygig.com"</f>
        <v>mmorris@livelygig.com</v>
      </c>
      <c r="D40" s="5" t="s">
        <v>77</v>
      </c>
      <c r="E40" s="5" t="s">
        <v>78</v>
      </c>
      <c r="F40" s="3" t="s">
        <v>243</v>
      </c>
      <c r="G40" s="3" t="str">
        <f>"mailto:"&amp;Table1[[#This Row],[email]]</f>
        <v>mailto:mmorris@livelygig.com</v>
      </c>
      <c r="H40" s="3" t="s">
        <v>252</v>
      </c>
      <c r="I40" s="3" t="s">
        <v>2474</v>
      </c>
      <c r="J40" s="3" t="str">
        <f>"""id"" : """&amp;Table1[[#This Row],[UUID]]&amp;""", "</f>
        <v xml:space="preserve">"id" : "ee988673-4459-4630-91c3-6f6d9084641e", </v>
      </c>
      <c r="K40" s="3" t="str">
        <f>"""email"" : """&amp;Table1[[#This Row],[email]]&amp;""", "</f>
        <v xml:space="preserve">"email" : "mmorris@livelygig.com", </v>
      </c>
      <c r="L40" s="3" t="str">
        <f>"""pwd"" : """&amp;Table1[[#This Row],[pwd]]&amp;""", "</f>
        <v xml:space="preserve">"pwd" : "livelygig", </v>
      </c>
      <c r="M40"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"mailto:mmorris@livelygig.com", "channelType" : "email" } ] },</v>
      </c>
      <c r="O40" s="3" t="str">
        <f>""</f>
        <v/>
      </c>
      <c r="P40" s="3" t="str">
        <f t="shared" si="1"/>
        <v>"initialPosts" : [  ]</v>
      </c>
      <c r="Q40" s="3" t="str">
        <f ca="1">"{ "&amp;Table1[[#This Row],[id data]]&amp;Table1[[#This Row],[loginId data]]&amp;Table1[[#This Row],[pwd data]]&amp;Table1[[#This Row],[jsonBlob]]&amp;Table1[[#This Row],[bindings]]&amp;Table1[[#This Row],[contacts]]&amp;Table1[[#This Row],[Posts]]&amp;" }"&amp;IF(ISBLANK(OFFSET(Table1[[#This Row],[id]],1,0))," ",", ")</f>
        <v xml:space="preserve">{ "id" : "ee988673-4459-4630-91c3-6f6d9084641e", "email" : "mmorris@livelygig.com", "pwd" : "livelygig",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},"initialPosts" : [  ] }, </v>
      </c>
    </row>
    <row r="41" spans="1:17" x14ac:dyDescent="0.25">
      <c r="A41" s="5">
        <v>40</v>
      </c>
      <c r="B41" s="5" t="s">
        <v>199</v>
      </c>
      <c r="C41" s="1" t="str">
        <f>LOWER(LEFT(Table1[[#This Row],[firstName]],1)&amp;Table1[[#This Row],[lastName]])&amp;"@livelygig.com"</f>
        <v>rmurphy@livelygig.com</v>
      </c>
      <c r="D41" s="5" t="s">
        <v>79</v>
      </c>
      <c r="E41" s="5" t="s">
        <v>80</v>
      </c>
      <c r="F41" s="3" t="s">
        <v>243</v>
      </c>
      <c r="G41" s="3" t="str">
        <f>"mailto:"&amp;Table1[[#This Row],[email]]</f>
        <v>mailto:rmurphy@livelygig.com</v>
      </c>
      <c r="H41" s="3" t="s">
        <v>252</v>
      </c>
      <c r="I41" s="3" t="s">
        <v>2474</v>
      </c>
      <c r="J41" s="3" t="str">
        <f>"""id"" : """&amp;Table1[[#This Row],[UUID]]&amp;""", "</f>
        <v xml:space="preserve">"id" : "93a381ad-c00d-4ee3-9a5a-fa47308efe64", </v>
      </c>
      <c r="K41" s="3" t="str">
        <f>"""email"" : """&amp;Table1[[#This Row],[email]]&amp;""", "</f>
        <v xml:space="preserve">"email" : "rmurphy@livelygig.com", </v>
      </c>
      <c r="L41" s="3" t="str">
        <f>"""pwd"" : """&amp;Table1[[#This Row],[pwd]]&amp;""", "</f>
        <v xml:space="preserve">"pwd" : "livelygig", </v>
      </c>
      <c r="M41"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"mailto:rmurphy@livelygig.com", "channelType" : "email" } ] },</v>
      </c>
      <c r="O41" s="3" t="str">
        <f>""</f>
        <v/>
      </c>
      <c r="P41" s="3" t="str">
        <f t="shared" si="1"/>
        <v>"initialPosts" : [  ]</v>
      </c>
      <c r="Q41" s="3" t="str">
        <f ca="1">"{ "&amp;Table1[[#This Row],[id data]]&amp;Table1[[#This Row],[loginId data]]&amp;Table1[[#This Row],[pwd data]]&amp;Table1[[#This Row],[jsonBlob]]&amp;Table1[[#This Row],[bindings]]&amp;Table1[[#This Row],[contacts]]&amp;Table1[[#This Row],[Posts]]&amp;" }"&amp;IF(ISBLANK(OFFSET(Table1[[#This Row],[id]],1,0))," ",", ")</f>
        <v xml:space="preserve">{ "id" : "93a381ad-c00d-4ee3-9a5a-fa47308efe64", "email" : "rmurphy@livelygig.com", "pwd" : "livelygig",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},"initialPosts" : [  ] }, </v>
      </c>
    </row>
    <row r="42" spans="1:17" x14ac:dyDescent="0.25">
      <c r="A42" s="2">
        <v>41</v>
      </c>
      <c r="B42" s="1" t="s">
        <v>200</v>
      </c>
      <c r="C42" s="1" t="str">
        <f>LOWER(LEFT(Table1[[#This Row],[firstName]],1)&amp;Table1[[#This Row],[lastName]])&amp;"@livelygig.com"</f>
        <v>ethomas@livelygig.com</v>
      </c>
      <c r="D42" s="5" t="s">
        <v>81</v>
      </c>
      <c r="E42" s="5" t="s">
        <v>82</v>
      </c>
      <c r="F42" s="3" t="s">
        <v>243</v>
      </c>
      <c r="G42" s="3" t="str">
        <f>"mailto:"&amp;Table1[[#This Row],[email]]</f>
        <v>mailto:ethomas@livelygig.com</v>
      </c>
      <c r="H42" s="3" t="s">
        <v>252</v>
      </c>
      <c r="I42" s="3" t="s">
        <v>2474</v>
      </c>
      <c r="J42" s="3" t="str">
        <f>"""id"" : """&amp;Table1[[#This Row],[UUID]]&amp;""", "</f>
        <v xml:space="preserve">"id" : "b8616225-0496-417d-bcb9-be4a8bc54c7d", </v>
      </c>
      <c r="K42" s="3" t="str">
        <f>"""email"" : """&amp;Table1[[#This Row],[email]]&amp;""", "</f>
        <v xml:space="preserve">"email" : "ethomas@livelygig.com", </v>
      </c>
      <c r="L42" s="3" t="str">
        <f>"""pwd"" : """&amp;Table1[[#This Row],[pwd]]&amp;""", "</f>
        <v xml:space="preserve">"pwd" : "livelygig", </v>
      </c>
      <c r="M42"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"mailto:ethomas@livelygig.com", "channelType" : "email" } ] },</v>
      </c>
      <c r="O42" s="3" t="str">
        <f>""</f>
        <v/>
      </c>
      <c r="P42" s="3" t="str">
        <f t="shared" si="1"/>
        <v>"initialPosts" : [  ]</v>
      </c>
      <c r="Q42" s="3" t="str">
        <f ca="1">"{ "&amp;Table1[[#This Row],[id data]]&amp;Table1[[#This Row],[loginId data]]&amp;Table1[[#This Row],[pwd data]]&amp;Table1[[#This Row],[jsonBlob]]&amp;Table1[[#This Row],[bindings]]&amp;Table1[[#This Row],[contacts]]&amp;Table1[[#This Row],[Posts]]&amp;" }"&amp;IF(ISBLANK(OFFSET(Table1[[#This Row],[id]],1,0))," ",", ")</f>
        <v xml:space="preserve">{ "id" : "b8616225-0496-417d-bcb9-be4a8bc54c7d", "email" : "ethomas@livelygig.com", "pwd" : "livelygig",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},"initialPosts" : [  ] }, </v>
      </c>
    </row>
    <row r="43" spans="1:17" x14ac:dyDescent="0.25">
      <c r="A43" s="2">
        <v>42</v>
      </c>
      <c r="B43" s="1" t="s">
        <v>201</v>
      </c>
      <c r="C43" s="1" t="str">
        <f>LOWER(LEFT(Table1[[#This Row],[firstName]],1)&amp;Table1[[#This Row],[lastName]])&amp;"@livelygig.com"</f>
        <v>kmoore@livelygig.com</v>
      </c>
      <c r="D43" s="5" t="s">
        <v>83</v>
      </c>
      <c r="E43" s="5" t="s">
        <v>84</v>
      </c>
      <c r="F43" s="3" t="s">
        <v>243</v>
      </c>
      <c r="G43" s="3" t="str">
        <f>"mailto:"&amp;Table1[[#This Row],[email]]</f>
        <v>mailto:kmoore@livelygig.com</v>
      </c>
      <c r="H43" s="3" t="s">
        <v>252</v>
      </c>
      <c r="I43" s="3" t="s">
        <v>2474</v>
      </c>
      <c r="J43" s="3" t="str">
        <f>"""id"" : """&amp;Table1[[#This Row],[UUID]]&amp;""", "</f>
        <v xml:space="preserve">"id" : "bc9721c0-6db1-4dd3-a5e2-4e3823ac112b", </v>
      </c>
      <c r="K43" s="3" t="str">
        <f>"""email"" : """&amp;Table1[[#This Row],[email]]&amp;""", "</f>
        <v xml:space="preserve">"email" : "kmoore@livelygig.com", </v>
      </c>
      <c r="L43" s="3" t="str">
        <f>"""pwd"" : """&amp;Table1[[#This Row],[pwd]]&amp;""", "</f>
        <v xml:space="preserve">"pwd" : "livelygig", </v>
      </c>
      <c r="M43"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"mailto:kmoore@livelygig.com", "channelType" : "email" } ] },</v>
      </c>
      <c r="O43" s="3" t="str">
        <f>""</f>
        <v/>
      </c>
      <c r="P43" s="3" t="str">
        <f t="shared" si="1"/>
        <v>"initialPosts" : [  ]</v>
      </c>
      <c r="Q43" s="3" t="str">
        <f ca="1">"{ "&amp;Table1[[#This Row],[id data]]&amp;Table1[[#This Row],[loginId data]]&amp;Table1[[#This Row],[pwd data]]&amp;Table1[[#This Row],[jsonBlob]]&amp;Table1[[#This Row],[bindings]]&amp;Table1[[#This Row],[contacts]]&amp;Table1[[#This Row],[Posts]]&amp;" }"&amp;IF(ISBLANK(OFFSET(Table1[[#This Row],[id]],1,0))," ",", ")</f>
        <v xml:space="preserve">{ "id" : "bc9721c0-6db1-4dd3-a5e2-4e3823ac112b", "email" : "kmoore@livelygig.com", "pwd" : "livelygig",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},"initialPosts" : [  ] }, </v>
      </c>
    </row>
    <row r="44" spans="1:17" x14ac:dyDescent="0.25">
      <c r="A44" s="4">
        <v>43</v>
      </c>
      <c r="B44" s="1" t="s">
        <v>202</v>
      </c>
      <c r="C44" s="1" t="str">
        <f>LOWER(LEFT(Table1[[#This Row],[firstName]],1)&amp;Table1[[#This Row],[lastName]])&amp;"@livelygig.com"</f>
        <v>dmoore@livelygig.com</v>
      </c>
      <c r="D44" s="5" t="s">
        <v>67</v>
      </c>
      <c r="E44" s="5" t="s">
        <v>84</v>
      </c>
      <c r="F44" s="3" t="s">
        <v>243</v>
      </c>
      <c r="G44" s="3" t="str">
        <f>"mailto:"&amp;Table1[[#This Row],[email]]</f>
        <v>mailto:dmoore@livelygig.com</v>
      </c>
      <c r="H44" s="3" t="s">
        <v>252</v>
      </c>
      <c r="I44" s="3" t="s">
        <v>2474</v>
      </c>
      <c r="J44" s="3" t="str">
        <f>"""id"" : """&amp;Table1[[#This Row],[UUID]]&amp;""", "</f>
        <v xml:space="preserve">"id" : "11252d6b-4da4-4fbd-8fe8-d7f36ffbd4c7", </v>
      </c>
      <c r="K44" s="3" t="str">
        <f>"""email"" : """&amp;Table1[[#This Row],[email]]&amp;""", "</f>
        <v xml:space="preserve">"email" : "dmoore@livelygig.com", </v>
      </c>
      <c r="L44" s="3" t="str">
        <f>"""pwd"" : """&amp;Table1[[#This Row],[pwd]]&amp;""", "</f>
        <v xml:space="preserve">"pwd" : "livelygig", </v>
      </c>
      <c r="M44"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"mailto:dmoore@livelygig.com", "channelType" : "email" } ] },</v>
      </c>
      <c r="O44" s="3" t="str">
        <f>""</f>
        <v/>
      </c>
      <c r="P44" s="3" t="str">
        <f t="shared" si="1"/>
        <v>"initialPosts" : [  ]</v>
      </c>
      <c r="Q44" s="3" t="str">
        <f ca="1">"{ "&amp;Table1[[#This Row],[id data]]&amp;Table1[[#This Row],[loginId data]]&amp;Table1[[#This Row],[pwd data]]&amp;Table1[[#This Row],[jsonBlob]]&amp;Table1[[#This Row],[bindings]]&amp;Table1[[#This Row],[contacts]]&amp;Table1[[#This Row],[Posts]]&amp;" }"&amp;IF(ISBLANK(OFFSET(Table1[[#This Row],[id]],1,0))," ",", ")</f>
        <v xml:space="preserve">{ "id" : "11252d6b-4da4-4fbd-8fe8-d7f36ffbd4c7", "email" : "dmoore@livelygig.com", "pwd" : "livelygig",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},"initialPosts" : [  ] }, </v>
      </c>
    </row>
    <row r="45" spans="1:17" x14ac:dyDescent="0.25">
      <c r="A45" s="5">
        <v>44</v>
      </c>
      <c r="B45" s="5" t="s">
        <v>203</v>
      </c>
      <c r="C45" s="1" t="str">
        <f>LOWER(LEFT(Table1[[#This Row],[firstName]],1)&amp;Table1[[#This Row],[lastName]])&amp;"@livelygig.com"</f>
        <v>hdreesens@livelygig.com</v>
      </c>
      <c r="D45" s="5" t="s">
        <v>85</v>
      </c>
      <c r="E45" s="5" t="s">
        <v>86</v>
      </c>
      <c r="F45" s="3" t="s">
        <v>243</v>
      </c>
      <c r="G45" s="3" t="str">
        <f>"mailto:"&amp;Table1[[#This Row],[email]]</f>
        <v>mailto:hdreesens@livelygig.com</v>
      </c>
      <c r="H45" s="3" t="s">
        <v>252</v>
      </c>
      <c r="I45" s="3" t="s">
        <v>2474</v>
      </c>
      <c r="J45" s="3" t="str">
        <f>"""id"" : """&amp;Table1[[#This Row],[UUID]]&amp;""", "</f>
        <v xml:space="preserve">"id" : "dbcc610b-ab0e-4a82-9aba-af849ffb6b6b", </v>
      </c>
      <c r="K45" s="3" t="str">
        <f>"""email"" : """&amp;Table1[[#This Row],[email]]&amp;""", "</f>
        <v xml:space="preserve">"email" : "hdreesens@livelygig.com", </v>
      </c>
      <c r="L45" s="3" t="str">
        <f>"""pwd"" : """&amp;Table1[[#This Row],[pwd]]&amp;""", "</f>
        <v xml:space="preserve">"pwd" : "livelygig", </v>
      </c>
      <c r="M45"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"mailto:hdreesens@livelygig.com", "channelType" : "email" } ] },</v>
      </c>
      <c r="O45" s="3" t="str">
        <f>""</f>
        <v/>
      </c>
      <c r="P45" s="3" t="str">
        <f t="shared" si="1"/>
        <v>"initialPosts" : [  ]</v>
      </c>
      <c r="Q45" s="3" t="str">
        <f ca="1">"{ "&amp;Table1[[#This Row],[id data]]&amp;Table1[[#This Row],[loginId data]]&amp;Table1[[#This Row],[pwd data]]&amp;Table1[[#This Row],[jsonBlob]]&amp;Table1[[#This Row],[bindings]]&amp;Table1[[#This Row],[contacts]]&amp;Table1[[#This Row],[Posts]]&amp;" }"&amp;IF(ISBLANK(OFFSET(Table1[[#This Row],[id]],1,0))," ",", ")</f>
        <v xml:space="preserve">{ "id" : "dbcc610b-ab0e-4a82-9aba-af849ffb6b6b", "email" : "hdreesens@livelygig.com", "pwd" : "livelygig",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},"initialPosts" : [  ] }, </v>
      </c>
    </row>
    <row r="46" spans="1:17" x14ac:dyDescent="0.25">
      <c r="A46" s="2">
        <v>45</v>
      </c>
      <c r="B46" s="1" t="s">
        <v>204</v>
      </c>
      <c r="C46" s="1" t="str">
        <f>LOWER(LEFT(Table1[[#This Row],[firstName]],1)&amp;Table1[[#This Row],[lastName]])&amp;"@livelygig.com"</f>
        <v>lborde@livelygig.com</v>
      </c>
      <c r="D46" s="5" t="s">
        <v>87</v>
      </c>
      <c r="E46" s="5" t="s">
        <v>88</v>
      </c>
      <c r="F46" s="3" t="s">
        <v>243</v>
      </c>
      <c r="G46" s="3" t="str">
        <f>"mailto:"&amp;Table1[[#This Row],[email]]</f>
        <v>mailto:lborde@livelygig.com</v>
      </c>
      <c r="H46" s="3" t="s">
        <v>252</v>
      </c>
      <c r="I46" s="3" t="s">
        <v>2474</v>
      </c>
      <c r="J46" s="3" t="str">
        <f>"""id"" : """&amp;Table1[[#This Row],[UUID]]&amp;""", "</f>
        <v xml:space="preserve">"id" : "cb979e8b-8c81-42fe-a093-455a823f067d", </v>
      </c>
      <c r="K46" s="3" t="str">
        <f>"""email"" : """&amp;Table1[[#This Row],[email]]&amp;""", "</f>
        <v xml:space="preserve">"email" : "lborde@livelygig.com", </v>
      </c>
      <c r="L46" s="3" t="str">
        <f>"""pwd"" : """&amp;Table1[[#This Row],[pwd]]&amp;""", "</f>
        <v xml:space="preserve">"pwd" : "livelygig", </v>
      </c>
      <c r="M46"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"mailto:lborde@livelygig.com", "channelType" : "email" } ] },</v>
      </c>
      <c r="O46" s="3" t="str">
        <f>""</f>
        <v/>
      </c>
      <c r="P46" s="3" t="str">
        <f t="shared" si="1"/>
        <v>"initialPosts" : [  ]</v>
      </c>
      <c r="Q46" s="3" t="str">
        <f ca="1">"{ "&amp;Table1[[#This Row],[id data]]&amp;Table1[[#This Row],[loginId data]]&amp;Table1[[#This Row],[pwd data]]&amp;Table1[[#This Row],[jsonBlob]]&amp;Table1[[#This Row],[bindings]]&amp;Table1[[#This Row],[contacts]]&amp;Table1[[#This Row],[Posts]]&amp;" }"&amp;IF(ISBLANK(OFFSET(Table1[[#This Row],[id]],1,0))," ",", ")</f>
        <v xml:space="preserve">{ "id" : "cb979e8b-8c81-42fe-a093-455a823f067d", "email" : "lborde@livelygig.com", "pwd" : "livelygig",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},"initialPosts" : [  ] }, </v>
      </c>
    </row>
    <row r="47" spans="1:17" x14ac:dyDescent="0.25">
      <c r="A47" s="2">
        <v>46</v>
      </c>
      <c r="B47" s="1" t="s">
        <v>205</v>
      </c>
      <c r="C47" s="1" t="str">
        <f>LOWER(LEFT(Table1[[#This Row],[firstName]],1)&amp;Table1[[#This Row],[lastName]])&amp;"@livelygig.com"</f>
        <v>mdragomirov@livelygig.com</v>
      </c>
      <c r="D47" s="5" t="s">
        <v>89</v>
      </c>
      <c r="E47" s="5" t="s">
        <v>90</v>
      </c>
      <c r="F47" s="3" t="s">
        <v>243</v>
      </c>
      <c r="G47" s="3" t="str">
        <f>"mailto:"&amp;Table1[[#This Row],[email]]</f>
        <v>mailto:mdragomirov@livelygig.com</v>
      </c>
      <c r="H47" s="3" t="s">
        <v>252</v>
      </c>
      <c r="I47" s="3" t="s">
        <v>2474</v>
      </c>
      <c r="J47" s="3" t="str">
        <f>"""id"" : """&amp;Table1[[#This Row],[UUID]]&amp;""", "</f>
        <v xml:space="preserve">"id" : "770495fe-e2b3-43aa-925a-dc4223a99c92", </v>
      </c>
      <c r="K47" s="3" t="str">
        <f>"""email"" : """&amp;Table1[[#This Row],[email]]&amp;""", "</f>
        <v xml:space="preserve">"email" : "mdragomirov@livelygig.com", </v>
      </c>
      <c r="L47" s="3" t="str">
        <f>"""pwd"" : """&amp;Table1[[#This Row],[pwd]]&amp;""", "</f>
        <v xml:space="preserve">"pwd" : "livelygig", </v>
      </c>
      <c r="M47"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"mailto:mdragomirov@livelygig.com", "channelType" : "email" } ] },</v>
      </c>
      <c r="O47" s="3" t="str">
        <f>""</f>
        <v/>
      </c>
      <c r="P47" s="3" t="str">
        <f t="shared" si="1"/>
        <v>"initialPosts" : [  ]</v>
      </c>
      <c r="Q47" s="3" t="str">
        <f ca="1">"{ "&amp;Table1[[#This Row],[id data]]&amp;Table1[[#This Row],[loginId data]]&amp;Table1[[#This Row],[pwd data]]&amp;Table1[[#This Row],[jsonBlob]]&amp;Table1[[#This Row],[bindings]]&amp;Table1[[#This Row],[contacts]]&amp;Table1[[#This Row],[Posts]]&amp;" }"&amp;IF(ISBLANK(OFFSET(Table1[[#This Row],[id]],1,0))," ",", ")</f>
        <v xml:space="preserve">{ "id" : "770495fe-e2b3-43aa-925a-dc4223a99c92", "email" : "mdragomirov@livelygig.com", "pwd" : "livelygig",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},"initialPosts" : [  ] }, </v>
      </c>
    </row>
    <row r="48" spans="1:17" x14ac:dyDescent="0.25">
      <c r="A48" s="4">
        <v>47</v>
      </c>
      <c r="B48" s="1" t="s">
        <v>206</v>
      </c>
      <c r="C48" s="1" t="str">
        <f>LOWER(LEFT(Table1[[#This Row],[firstName]],1)&amp;Table1[[#This Row],[lastName]])&amp;"@livelygig.com"</f>
        <v>dcastro@livelygig.com</v>
      </c>
      <c r="D48" s="5" t="s">
        <v>91</v>
      </c>
      <c r="E48" s="5" t="s">
        <v>92</v>
      </c>
      <c r="F48" s="3" t="s">
        <v>243</v>
      </c>
      <c r="G48" s="3" t="str">
        <f>"mailto:"&amp;Table1[[#This Row],[email]]</f>
        <v>mailto:dcastro@livelygig.com</v>
      </c>
      <c r="H48" s="3" t="s">
        <v>252</v>
      </c>
      <c r="I48" s="3" t="s">
        <v>2474</v>
      </c>
      <c r="J48" s="3" t="str">
        <f>"""id"" : """&amp;Table1[[#This Row],[UUID]]&amp;""", "</f>
        <v xml:space="preserve">"id" : "4c6642bc-dfe4-45d6-8077-52210d6dff15", </v>
      </c>
      <c r="K48" s="3" t="str">
        <f>"""email"" : """&amp;Table1[[#This Row],[email]]&amp;""", "</f>
        <v xml:space="preserve">"email" : "dcastro@livelygig.com", </v>
      </c>
      <c r="L48" s="3" t="str">
        <f>"""pwd"" : """&amp;Table1[[#This Row],[pwd]]&amp;""", "</f>
        <v xml:space="preserve">"pwd" : "livelygig", </v>
      </c>
      <c r="M48"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"mailto:dcastro@livelygig.com", "channelType" : "email" } ] },</v>
      </c>
      <c r="O48" s="3" t="str">
        <f>""</f>
        <v/>
      </c>
      <c r="P48" s="3" t="str">
        <f t="shared" si="1"/>
        <v>"initialPosts" : [  ]</v>
      </c>
      <c r="Q48" s="3" t="str">
        <f ca="1">"{ "&amp;Table1[[#This Row],[id data]]&amp;Table1[[#This Row],[loginId data]]&amp;Table1[[#This Row],[pwd data]]&amp;Table1[[#This Row],[jsonBlob]]&amp;Table1[[#This Row],[bindings]]&amp;Table1[[#This Row],[contacts]]&amp;Table1[[#This Row],[Posts]]&amp;" }"&amp;IF(ISBLANK(OFFSET(Table1[[#This Row],[id]],1,0))," ",", ")</f>
        <v xml:space="preserve">{ "id" : "4c6642bc-dfe4-45d6-8077-52210d6dff15", "email" : "dcastro@livelygig.com", "pwd" : "livelygig",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},"initialPosts" : [  ] }, </v>
      </c>
    </row>
    <row r="49" spans="1:17" x14ac:dyDescent="0.25">
      <c r="A49" s="5">
        <v>48</v>
      </c>
      <c r="B49" s="5" t="s">
        <v>207</v>
      </c>
      <c r="C49" s="1" t="str">
        <f>LOWER(LEFT(Table1[[#This Row],[firstName]],1)&amp;Table1[[#This Row],[lastName]])&amp;"@livelygig.com"</f>
        <v>rvogts@livelygig.com</v>
      </c>
      <c r="D49" s="5" t="s">
        <v>93</v>
      </c>
      <c r="E49" s="5" t="s">
        <v>94</v>
      </c>
      <c r="F49" s="3" t="s">
        <v>243</v>
      </c>
      <c r="G49" s="3" t="str">
        <f>"mailto:"&amp;Table1[[#This Row],[email]]</f>
        <v>mailto:rvogts@livelygig.com</v>
      </c>
      <c r="H49" s="3" t="s">
        <v>252</v>
      </c>
      <c r="I49" s="3" t="s">
        <v>2474</v>
      </c>
      <c r="J49" s="3" t="str">
        <f>"""id"" : """&amp;Table1[[#This Row],[UUID]]&amp;""", "</f>
        <v xml:space="preserve">"id" : "b54e7190-040d-469d-8836-dd7afa6aed91", </v>
      </c>
      <c r="K49" s="3" t="str">
        <f>"""email"" : """&amp;Table1[[#This Row],[email]]&amp;""", "</f>
        <v xml:space="preserve">"email" : "rvogts@livelygig.com", </v>
      </c>
      <c r="L49" s="3" t="str">
        <f>"""pwd"" : """&amp;Table1[[#This Row],[pwd]]&amp;""", "</f>
        <v xml:space="preserve">"pwd" : "livelygig", </v>
      </c>
      <c r="M49"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"mailto:rvogts@livelygig.com", "channelType" : "email" } ] },</v>
      </c>
      <c r="O49" s="3" t="str">
        <f>""</f>
        <v/>
      </c>
      <c r="P49" s="3" t="str">
        <f t="shared" si="1"/>
        <v>"initialPosts" : [  ]</v>
      </c>
      <c r="Q49" s="3" t="str">
        <f ca="1">"{ "&amp;Table1[[#This Row],[id data]]&amp;Table1[[#This Row],[loginId data]]&amp;Table1[[#This Row],[pwd data]]&amp;Table1[[#This Row],[jsonBlob]]&amp;Table1[[#This Row],[bindings]]&amp;Table1[[#This Row],[contacts]]&amp;Table1[[#This Row],[Posts]]&amp;" }"&amp;IF(ISBLANK(OFFSET(Table1[[#This Row],[id]],1,0))," ",", ")</f>
        <v xml:space="preserve">{ "id" : "b54e7190-040d-469d-8836-dd7afa6aed91", "email" : "rvogts@livelygig.com", "pwd" : "livelygig",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},"initialPosts" : [  ] }, </v>
      </c>
    </row>
    <row r="50" spans="1:17" x14ac:dyDescent="0.25">
      <c r="A50" s="2">
        <v>49</v>
      </c>
      <c r="B50" s="1" t="s">
        <v>208</v>
      </c>
      <c r="C50" s="1" t="str">
        <f>LOWER(LEFT(Table1[[#This Row],[firstName]],1)&amp;Table1[[#This Row],[lastName]])&amp;"@livelygig.com"</f>
        <v>sseward@livelygig.com</v>
      </c>
      <c r="D50" s="5" t="s">
        <v>95</v>
      </c>
      <c r="E50" s="5" t="s">
        <v>96</v>
      </c>
      <c r="F50" s="3" t="s">
        <v>243</v>
      </c>
      <c r="G50" s="3" t="str">
        <f>"mailto:"&amp;Table1[[#This Row],[email]]</f>
        <v>mailto:sseward@livelygig.com</v>
      </c>
      <c r="H50" s="3" t="s">
        <v>252</v>
      </c>
      <c r="I50" s="3" t="s">
        <v>2474</v>
      </c>
      <c r="J50" s="3" t="str">
        <f>"""id"" : """&amp;Table1[[#This Row],[UUID]]&amp;""", "</f>
        <v xml:space="preserve">"id" : "2af95444-262e-4d3d-93e4-3e9b09d8cc2f", </v>
      </c>
      <c r="K50" s="3" t="str">
        <f>"""email"" : """&amp;Table1[[#This Row],[email]]&amp;""", "</f>
        <v xml:space="preserve">"email" : "sseward@livelygig.com", </v>
      </c>
      <c r="L50" s="3" t="str">
        <f>"""pwd"" : """&amp;Table1[[#This Row],[pwd]]&amp;""", "</f>
        <v xml:space="preserve">"pwd" : "livelygig", </v>
      </c>
      <c r="M50"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"mailto:sseward@livelygig.com", "channelType" : "email" } ] },</v>
      </c>
      <c r="O50" s="3" t="str">
        <f>""</f>
        <v/>
      </c>
      <c r="P50" s="3" t="str">
        <f t="shared" si="1"/>
        <v>"initialPosts" : [  ]</v>
      </c>
      <c r="Q50" s="3" t="str">
        <f ca="1">"{ "&amp;Table1[[#This Row],[id data]]&amp;Table1[[#This Row],[loginId data]]&amp;Table1[[#This Row],[pwd data]]&amp;Table1[[#This Row],[jsonBlob]]&amp;Table1[[#This Row],[bindings]]&amp;Table1[[#This Row],[contacts]]&amp;Table1[[#This Row],[Posts]]&amp;" }"&amp;IF(ISBLANK(OFFSET(Table1[[#This Row],[id]],1,0))," ",", ")</f>
        <v xml:space="preserve">{ "id" : "2af95444-262e-4d3d-93e4-3e9b09d8cc2f", "email" : "sseward@livelygig.com", "pwd" : "livelygig",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},"initialPosts" : [  ] }, </v>
      </c>
    </row>
    <row r="51" spans="1:17" x14ac:dyDescent="0.25">
      <c r="A51" s="2">
        <v>50</v>
      </c>
      <c r="B51" s="1" t="s">
        <v>209</v>
      </c>
      <c r="C51" s="1" t="str">
        <f>LOWER(LEFT(Table1[[#This Row],[firstName]],1)&amp;Table1[[#This Row],[lastName]])&amp;"@livelygig.com"</f>
        <v>mstilo@livelygig.com</v>
      </c>
      <c r="D51" s="5" t="s">
        <v>97</v>
      </c>
      <c r="E51" s="5" t="s">
        <v>98</v>
      </c>
      <c r="F51" s="3" t="s">
        <v>243</v>
      </c>
      <c r="G51" s="3" t="str">
        <f>"mailto:"&amp;Table1[[#This Row],[email]]</f>
        <v>mailto:mstilo@livelygig.com</v>
      </c>
      <c r="H51" s="3" t="s">
        <v>252</v>
      </c>
      <c r="I51" s="3" t="s">
        <v>2474</v>
      </c>
      <c r="J51" s="3" t="str">
        <f>"""id"" : """&amp;Table1[[#This Row],[UUID]]&amp;""", "</f>
        <v xml:space="preserve">"id" : "1a1bb32e-3a44-4ce1-be6f-6095ff8306dc", </v>
      </c>
      <c r="K51" s="3" t="str">
        <f>"""email"" : """&amp;Table1[[#This Row],[email]]&amp;""", "</f>
        <v xml:space="preserve">"email" : "mstilo@livelygig.com", </v>
      </c>
      <c r="L51" s="3" t="str">
        <f>"""pwd"" : """&amp;Table1[[#This Row],[pwd]]&amp;""", "</f>
        <v xml:space="preserve">"pwd" : "livelygig", </v>
      </c>
      <c r="M51"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"mailto:mstilo@livelygig.com", "channelType" : "email" } ] },</v>
      </c>
      <c r="O51" s="3" t="str">
        <f>""</f>
        <v/>
      </c>
      <c r="P51" s="3" t="str">
        <f t="shared" si="1"/>
        <v>"initialPosts" : [  ]</v>
      </c>
      <c r="Q51" s="3" t="str">
        <f ca="1">"{ "&amp;Table1[[#This Row],[id data]]&amp;Table1[[#This Row],[loginId data]]&amp;Table1[[#This Row],[pwd data]]&amp;Table1[[#This Row],[jsonBlob]]&amp;Table1[[#This Row],[bindings]]&amp;Table1[[#This Row],[contacts]]&amp;Table1[[#This Row],[Posts]]&amp;" }"&amp;IF(ISBLANK(OFFSET(Table1[[#This Row],[id]],1,0))," ",", ")</f>
        <v xml:space="preserve">{ "id" : "1a1bb32e-3a44-4ce1-be6f-6095ff8306dc", "email" : "mstilo@livelygig.com", "pwd" : "livelygig",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},"initialPosts" : [  ] }, </v>
      </c>
    </row>
    <row r="52" spans="1:17" x14ac:dyDescent="0.25">
      <c r="A52" s="4">
        <v>51</v>
      </c>
      <c r="B52" s="1" t="s">
        <v>210</v>
      </c>
      <c r="C52" s="1" t="str">
        <f>LOWER(LEFT(Table1[[#This Row],[firstName]],1)&amp;Table1[[#This Row],[lastName]])&amp;"@livelygig.com"</f>
        <v>iungaro@livelygig.com</v>
      </c>
      <c r="D52" s="5" t="s">
        <v>99</v>
      </c>
      <c r="E52" s="5" t="s">
        <v>100</v>
      </c>
      <c r="F52" s="3" t="s">
        <v>243</v>
      </c>
      <c r="G52" s="3" t="str">
        <f>"mailto:"&amp;Table1[[#This Row],[email]]</f>
        <v>mailto:iungaro@livelygig.com</v>
      </c>
      <c r="H52" s="3" t="s">
        <v>252</v>
      </c>
      <c r="I52" s="3" t="s">
        <v>2474</v>
      </c>
      <c r="J52" s="3" t="str">
        <f>"""id"" : """&amp;Table1[[#This Row],[UUID]]&amp;""", "</f>
        <v xml:space="preserve">"id" : "4c97d00a-f9b7-4073-93bc-968c29f4e86a", </v>
      </c>
      <c r="K52" s="3" t="str">
        <f>"""email"" : """&amp;Table1[[#This Row],[email]]&amp;""", "</f>
        <v xml:space="preserve">"email" : "iungaro@livelygig.com", </v>
      </c>
      <c r="L52" s="3" t="str">
        <f>"""pwd"" : """&amp;Table1[[#This Row],[pwd]]&amp;""", "</f>
        <v xml:space="preserve">"pwd" : "livelygig", </v>
      </c>
      <c r="M52"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"mailto:iungaro@livelygig.com", "channelType" : "email" } ] },</v>
      </c>
      <c r="O52" s="3" t="str">
        <f>""</f>
        <v/>
      </c>
      <c r="P52" s="3" t="str">
        <f t="shared" si="1"/>
        <v>"initialPosts" : [  ]</v>
      </c>
      <c r="Q52" s="3" t="str">
        <f ca="1">"{ "&amp;Table1[[#This Row],[id data]]&amp;Table1[[#This Row],[loginId data]]&amp;Table1[[#This Row],[pwd data]]&amp;Table1[[#This Row],[jsonBlob]]&amp;Table1[[#This Row],[bindings]]&amp;Table1[[#This Row],[contacts]]&amp;Table1[[#This Row],[Posts]]&amp;" }"&amp;IF(ISBLANK(OFFSET(Table1[[#This Row],[id]],1,0))," ",", ")</f>
        <v xml:space="preserve">{ "id" : "4c97d00a-f9b7-4073-93bc-968c29f4e86a", "email" : "iungaro@livelygig.com", "pwd" : "livelygig",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},"initialPosts" : [  ] }, </v>
      </c>
    </row>
    <row r="53" spans="1:17" x14ac:dyDescent="0.25">
      <c r="A53" s="5">
        <v>52</v>
      </c>
      <c r="B53" s="5" t="s">
        <v>211</v>
      </c>
      <c r="C53" s="1" t="str">
        <f>LOWER(LEFT(Table1[[#This Row],[firstName]],1)&amp;Table1[[#This Row],[lastName]])&amp;"@livelygig.com"</f>
        <v>famador@livelygig.com</v>
      </c>
      <c r="D53" s="5" t="s">
        <v>101</v>
      </c>
      <c r="E53" s="5" t="s">
        <v>102</v>
      </c>
      <c r="F53" s="3" t="s">
        <v>243</v>
      </c>
      <c r="G53" s="3" t="str">
        <f>"mailto:"&amp;Table1[[#This Row],[email]]</f>
        <v>mailto:famador@livelygig.com</v>
      </c>
      <c r="H53" s="3" t="s">
        <v>252</v>
      </c>
      <c r="I53" s="3" t="s">
        <v>2474</v>
      </c>
      <c r="J53" s="3" t="str">
        <f>"""id"" : """&amp;Table1[[#This Row],[UUID]]&amp;""", "</f>
        <v xml:space="preserve">"id" : "7766a637-23b8-44aa-a043-3ccba9693d98", </v>
      </c>
      <c r="K53" s="3" t="str">
        <f>"""email"" : """&amp;Table1[[#This Row],[email]]&amp;""", "</f>
        <v xml:space="preserve">"email" : "famador@livelygig.com", </v>
      </c>
      <c r="L53" s="3" t="str">
        <f>"""pwd"" : """&amp;Table1[[#This Row],[pwd]]&amp;""", "</f>
        <v xml:space="preserve">"pwd" : "livelygig", </v>
      </c>
      <c r="M53"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"mailto:famador@livelygig.com", "channelType" : "email" } ] },</v>
      </c>
      <c r="O53" s="3" t="str">
        <f>""</f>
        <v/>
      </c>
      <c r="P53" s="3" t="str">
        <f t="shared" si="1"/>
        <v>"initialPosts" : [  ]</v>
      </c>
      <c r="Q53" s="3" t="str">
        <f ca="1">"{ "&amp;Table1[[#This Row],[id data]]&amp;Table1[[#This Row],[loginId data]]&amp;Table1[[#This Row],[pwd data]]&amp;Table1[[#This Row],[jsonBlob]]&amp;Table1[[#This Row],[bindings]]&amp;Table1[[#This Row],[contacts]]&amp;Table1[[#This Row],[Posts]]&amp;" }"&amp;IF(ISBLANK(OFFSET(Table1[[#This Row],[id]],1,0))," ",", ")</f>
        <v xml:space="preserve">{ "id" : "7766a637-23b8-44aa-a043-3ccba9693d98", "email" : "famador@livelygig.com", "pwd" : "livelygig",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},"initialPosts" : [  ] }, </v>
      </c>
    </row>
    <row r="54" spans="1:17" x14ac:dyDescent="0.25">
      <c r="A54" s="2">
        <v>53</v>
      </c>
      <c r="B54" s="1" t="s">
        <v>212</v>
      </c>
      <c r="C54" s="1" t="str">
        <f>LOWER(LEFT(Table1[[#This Row],[firstName]],1)&amp;Table1[[#This Row],[lastName]])&amp;"@livelygig.com"</f>
        <v>mlamberti@livelygig.com</v>
      </c>
      <c r="D54" s="5" t="s">
        <v>103</v>
      </c>
      <c r="E54" s="5" t="s">
        <v>104</v>
      </c>
      <c r="F54" s="3" t="s">
        <v>243</v>
      </c>
      <c r="G54" s="3" t="str">
        <f>"mailto:"&amp;Table1[[#This Row],[email]]</f>
        <v>mailto:mlamberti@livelygig.com</v>
      </c>
      <c r="H54" s="3" t="s">
        <v>252</v>
      </c>
      <c r="I54" s="3" t="s">
        <v>2474</v>
      </c>
      <c r="J54" s="3" t="str">
        <f>"""id"" : """&amp;Table1[[#This Row],[UUID]]&amp;""", "</f>
        <v xml:space="preserve">"id" : "0689abfa-06cc-49a5-adb6-0e53134b0958", </v>
      </c>
      <c r="K54" s="3" t="str">
        <f>"""email"" : """&amp;Table1[[#This Row],[email]]&amp;""", "</f>
        <v xml:space="preserve">"email" : "mlamberti@livelygig.com", </v>
      </c>
      <c r="L54" s="3" t="str">
        <f>"""pwd"" : """&amp;Table1[[#This Row],[pwd]]&amp;""", "</f>
        <v xml:space="preserve">"pwd" : "livelygig", </v>
      </c>
      <c r="M54"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"mailto:mlamberti@livelygig.com", "channelType" : "email" } ] },</v>
      </c>
      <c r="O54" s="3" t="str">
        <f>""</f>
        <v/>
      </c>
      <c r="P54" s="3" t="str">
        <f t="shared" si="1"/>
        <v>"initialPosts" : [  ]</v>
      </c>
      <c r="Q54" s="3" t="str">
        <f ca="1">"{ "&amp;Table1[[#This Row],[id data]]&amp;Table1[[#This Row],[loginId data]]&amp;Table1[[#This Row],[pwd data]]&amp;Table1[[#This Row],[jsonBlob]]&amp;Table1[[#This Row],[bindings]]&amp;Table1[[#This Row],[contacts]]&amp;Table1[[#This Row],[Posts]]&amp;" }"&amp;IF(ISBLANK(OFFSET(Table1[[#This Row],[id]],1,0))," ",", ")</f>
        <v xml:space="preserve">{ "id" : "0689abfa-06cc-49a5-adb6-0e53134b0958", "email" : "mlamberti@livelygig.com", "pwd" : "livelygig",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},"initialPosts" : [  ] }, </v>
      </c>
    </row>
    <row r="55" spans="1:17" x14ac:dyDescent="0.25">
      <c r="A55" s="2">
        <v>54</v>
      </c>
      <c r="B55" s="1" t="s">
        <v>213</v>
      </c>
      <c r="C55" s="1" t="str">
        <f>LOWER(LEFT(Table1[[#This Row],[firstName]],1)&amp;Table1[[#This Row],[lastName]])&amp;"@livelygig.com"</f>
        <v>tantall@livelygig.com</v>
      </c>
      <c r="D55" s="5" t="s">
        <v>105</v>
      </c>
      <c r="E55" s="5" t="s">
        <v>106</v>
      </c>
      <c r="F55" s="3" t="s">
        <v>243</v>
      </c>
      <c r="G55" s="3" t="str">
        <f>"mailto:"&amp;Table1[[#This Row],[email]]</f>
        <v>mailto:tantall@livelygig.com</v>
      </c>
      <c r="H55" s="3" t="s">
        <v>252</v>
      </c>
      <c r="I55" s="3" t="s">
        <v>2474</v>
      </c>
      <c r="J55" s="3" t="str">
        <f>"""id"" : """&amp;Table1[[#This Row],[UUID]]&amp;""", "</f>
        <v xml:space="preserve">"id" : "476aab86-01a7-4cc8-a80e-b2f36ad6ed0e", </v>
      </c>
      <c r="K55" s="3" t="str">
        <f>"""email"" : """&amp;Table1[[#This Row],[email]]&amp;""", "</f>
        <v xml:space="preserve">"email" : "tantall@livelygig.com", </v>
      </c>
      <c r="L55" s="3" t="str">
        <f>"""pwd"" : """&amp;Table1[[#This Row],[pwd]]&amp;""", "</f>
        <v xml:space="preserve">"pwd" : "livelygig", </v>
      </c>
      <c r="M55"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"mailto:tantall@livelygig.com", "channelType" : "email" } ] },</v>
      </c>
      <c r="O55" s="3" t="str">
        <f>""</f>
        <v/>
      </c>
      <c r="P55" s="3" t="str">
        <f t="shared" si="1"/>
        <v>"initialPosts" : [  ]</v>
      </c>
      <c r="Q55" s="3" t="str">
        <f ca="1">"{ "&amp;Table1[[#This Row],[id data]]&amp;Table1[[#This Row],[loginId data]]&amp;Table1[[#This Row],[pwd data]]&amp;Table1[[#This Row],[jsonBlob]]&amp;Table1[[#This Row],[bindings]]&amp;Table1[[#This Row],[contacts]]&amp;Table1[[#This Row],[Posts]]&amp;" }"&amp;IF(ISBLANK(OFFSET(Table1[[#This Row],[id]],1,0))," ",", ")</f>
        <v xml:space="preserve">{ "id" : "476aab86-01a7-4cc8-a80e-b2f36ad6ed0e", "email" : "tantall@livelygig.com", "pwd" : "livelygig",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},"initialPosts" : [  ] }, </v>
      </c>
    </row>
    <row r="56" spans="1:17" x14ac:dyDescent="0.25">
      <c r="A56" s="4">
        <v>55</v>
      </c>
      <c r="B56" s="1" t="s">
        <v>214</v>
      </c>
      <c r="C56" s="1" t="str">
        <f>LOWER(LEFT(Table1[[#This Row],[firstName]],1)&amp;Table1[[#This Row],[lastName]])&amp;"@livelygig.com"</f>
        <v>mdonalds@livelygig.com</v>
      </c>
      <c r="D56" s="5" t="s">
        <v>107</v>
      </c>
      <c r="E56" s="5" t="s">
        <v>108</v>
      </c>
      <c r="F56" s="3" t="s">
        <v>243</v>
      </c>
      <c r="G56" s="3" t="str">
        <f>"mailto:"&amp;Table1[[#This Row],[email]]</f>
        <v>mailto:mdonalds@livelygig.com</v>
      </c>
      <c r="H56" s="3" t="s">
        <v>252</v>
      </c>
      <c r="I56" s="3" t="s">
        <v>2474</v>
      </c>
      <c r="J56" s="3" t="str">
        <f>"""id"" : """&amp;Table1[[#This Row],[UUID]]&amp;""", "</f>
        <v xml:space="preserve">"id" : "9c51c8d1-1948-4d63-9dc1-31e7ffe40865", </v>
      </c>
      <c r="K56" s="3" t="str">
        <f>"""email"" : """&amp;Table1[[#This Row],[email]]&amp;""", "</f>
        <v xml:space="preserve">"email" : "mdonalds@livelygig.com", </v>
      </c>
      <c r="L56" s="3" t="str">
        <f>"""pwd"" : """&amp;Table1[[#This Row],[pwd]]&amp;""", "</f>
        <v xml:space="preserve">"pwd" : "livelygig", </v>
      </c>
      <c r="M56"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"mailto:mdonalds@livelygig.com", "channelType" : "email" } ] },</v>
      </c>
      <c r="O56" s="3" t="str">
        <f>""</f>
        <v/>
      </c>
      <c r="P56" s="3" t="str">
        <f t="shared" si="1"/>
        <v>"initialPosts" : [  ]</v>
      </c>
      <c r="Q56" s="3" t="str">
        <f ca="1">"{ "&amp;Table1[[#This Row],[id data]]&amp;Table1[[#This Row],[loginId data]]&amp;Table1[[#This Row],[pwd data]]&amp;Table1[[#This Row],[jsonBlob]]&amp;Table1[[#This Row],[bindings]]&amp;Table1[[#This Row],[contacts]]&amp;Table1[[#This Row],[Posts]]&amp;" }"&amp;IF(ISBLANK(OFFSET(Table1[[#This Row],[id]],1,0))," ",", ")</f>
        <v xml:space="preserve">{ "id" : "9c51c8d1-1948-4d63-9dc1-31e7ffe40865", "email" : "mdonalds@livelygig.com", "pwd" : "livelygig",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},"initialPosts" : [  ] }, </v>
      </c>
    </row>
    <row r="57" spans="1:17" x14ac:dyDescent="0.25">
      <c r="A57" s="5">
        <v>56</v>
      </c>
      <c r="B57" s="5" t="s">
        <v>215</v>
      </c>
      <c r="C57" s="1" t="str">
        <f>LOWER(LEFT(Table1[[#This Row],[firstName]],1)&amp;Table1[[#This Row],[lastName]])&amp;"@livelygig.com"</f>
        <v>svincent@livelygig.com</v>
      </c>
      <c r="D57" s="5" t="s">
        <v>109</v>
      </c>
      <c r="E57" s="5" t="s">
        <v>110</v>
      </c>
      <c r="F57" s="3" t="s">
        <v>243</v>
      </c>
      <c r="G57" s="3" t="str">
        <f>"mailto:"&amp;Table1[[#This Row],[email]]</f>
        <v>mailto:svincent@livelygig.com</v>
      </c>
      <c r="H57" s="3" t="s">
        <v>252</v>
      </c>
      <c r="I57" s="3" t="s">
        <v>2474</v>
      </c>
      <c r="J57" s="3" t="str">
        <f>"""id"" : """&amp;Table1[[#This Row],[UUID]]&amp;""", "</f>
        <v xml:space="preserve">"id" : "4f773a4e-d1f7-4eb4-9a6f-5f81919bd4c5", </v>
      </c>
      <c r="K57" s="3" t="str">
        <f>"""email"" : """&amp;Table1[[#This Row],[email]]&amp;""", "</f>
        <v xml:space="preserve">"email" : "svincent@livelygig.com", </v>
      </c>
      <c r="L57" s="3" t="str">
        <f>"""pwd"" : """&amp;Table1[[#This Row],[pwd]]&amp;""", "</f>
        <v xml:space="preserve">"pwd" : "livelygig", </v>
      </c>
      <c r="M57"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"mailto:svincent@livelygig.com", "channelType" : "email" } ] },</v>
      </c>
      <c r="O57" s="3" t="str">
        <f>""</f>
        <v/>
      </c>
      <c r="P57" s="3" t="str">
        <f t="shared" si="1"/>
        <v>"initialPosts" : [  ]</v>
      </c>
      <c r="Q57" s="3" t="str">
        <f ca="1">"{ "&amp;Table1[[#This Row],[id data]]&amp;Table1[[#This Row],[loginId data]]&amp;Table1[[#This Row],[pwd data]]&amp;Table1[[#This Row],[jsonBlob]]&amp;Table1[[#This Row],[bindings]]&amp;Table1[[#This Row],[contacts]]&amp;Table1[[#This Row],[Posts]]&amp;" }"&amp;IF(ISBLANK(OFFSET(Table1[[#This Row],[id]],1,0))," ",", ")</f>
        <v xml:space="preserve">{ "id" : "4f773a4e-d1f7-4eb4-9a6f-5f81919bd4c5", "email" : "svincent@livelygig.com", "pwd" : "livelygig",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},"initialPosts" : [  ] }, </v>
      </c>
    </row>
    <row r="58" spans="1:17" x14ac:dyDescent="0.25">
      <c r="A58" s="2">
        <v>57</v>
      </c>
      <c r="B58" s="1" t="s">
        <v>216</v>
      </c>
      <c r="C58" s="1" t="str">
        <f>LOWER(LEFT(Table1[[#This Row],[firstName]],1)&amp;Table1[[#This Row],[lastName]])&amp;"@livelygig.com"</f>
        <v>kdragic@livelygig.com</v>
      </c>
      <c r="D58" s="5" t="s">
        <v>111</v>
      </c>
      <c r="E58" s="5" t="s">
        <v>112</v>
      </c>
      <c r="F58" s="3" t="s">
        <v>243</v>
      </c>
      <c r="G58" s="3" t="str">
        <f>"mailto:"&amp;Table1[[#This Row],[email]]</f>
        <v>mailto:kdragic@livelygig.com</v>
      </c>
      <c r="H58" s="3" t="s">
        <v>252</v>
      </c>
      <c r="I58" s="3" t="s">
        <v>2474</v>
      </c>
      <c r="J58" s="3" t="str">
        <f>"""id"" : """&amp;Table1[[#This Row],[UUID]]&amp;""", "</f>
        <v xml:space="preserve">"id" : "94a8c78e-a71b-449d-aee7-38590853c242", </v>
      </c>
      <c r="K58" s="3" t="str">
        <f>"""email"" : """&amp;Table1[[#This Row],[email]]&amp;""", "</f>
        <v xml:space="preserve">"email" : "kdragic@livelygig.com", </v>
      </c>
      <c r="L58" s="3" t="str">
        <f>"""pwd"" : """&amp;Table1[[#This Row],[pwd]]&amp;""", "</f>
        <v xml:space="preserve">"pwd" : "livelygig", </v>
      </c>
      <c r="M58"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"mailto:kdragic@livelygig.com", "channelType" : "email" } ] },</v>
      </c>
      <c r="O58" s="3" t="str">
        <f>""</f>
        <v/>
      </c>
      <c r="P58" s="3" t="str">
        <f t="shared" si="1"/>
        <v>"initialPosts" : [  ]</v>
      </c>
      <c r="Q58" s="3" t="str">
        <f ca="1">"{ "&amp;Table1[[#This Row],[id data]]&amp;Table1[[#This Row],[loginId data]]&amp;Table1[[#This Row],[pwd data]]&amp;Table1[[#This Row],[jsonBlob]]&amp;Table1[[#This Row],[bindings]]&amp;Table1[[#This Row],[contacts]]&amp;Table1[[#This Row],[Posts]]&amp;" }"&amp;IF(ISBLANK(OFFSET(Table1[[#This Row],[id]],1,0))," ",", ")</f>
        <v xml:space="preserve">{ "id" : "94a8c78e-a71b-449d-aee7-38590853c242", "email" : "kdragic@livelygig.com", "pwd" : "livelygig",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},"initialPosts" : [  ] }, </v>
      </c>
    </row>
    <row r="59" spans="1:17" x14ac:dyDescent="0.25">
      <c r="A59" s="2">
        <v>58</v>
      </c>
      <c r="B59" s="1" t="s">
        <v>217</v>
      </c>
      <c r="C59" s="1" t="str">
        <f>LOWER(LEFT(Table1[[#This Row],[firstName]],1)&amp;Table1[[#This Row],[lastName]])&amp;"@livelygig.com"</f>
        <v>rsarkozi@livelygig.com</v>
      </c>
      <c r="D59" s="5" t="s">
        <v>113</v>
      </c>
      <c r="E59" s="5" t="s">
        <v>114</v>
      </c>
      <c r="F59" s="3" t="s">
        <v>243</v>
      </c>
      <c r="G59" s="3" t="str">
        <f>"mailto:"&amp;Table1[[#This Row],[email]]</f>
        <v>mailto:rsarkozi@livelygig.com</v>
      </c>
      <c r="H59" s="3" t="s">
        <v>252</v>
      </c>
      <c r="I59" s="3" t="s">
        <v>2474</v>
      </c>
      <c r="J59" s="3" t="str">
        <f>"""id"" : """&amp;Table1[[#This Row],[UUID]]&amp;""", "</f>
        <v xml:space="preserve">"id" : "23e9ff8a-c0fd-40a3-8849-a1f1579f1179", </v>
      </c>
      <c r="K59" s="3" t="str">
        <f>"""email"" : """&amp;Table1[[#This Row],[email]]&amp;""", "</f>
        <v xml:space="preserve">"email" : "rsarkozi@livelygig.com", </v>
      </c>
      <c r="L59" s="3" t="str">
        <f>"""pwd"" : """&amp;Table1[[#This Row],[pwd]]&amp;""", "</f>
        <v xml:space="preserve">"pwd" : "livelygig", </v>
      </c>
      <c r="M59"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"mailto:rsarkozi@livelygig.com", "channelType" : "email" } ] },</v>
      </c>
      <c r="O59" s="3" t="str">
        <f>""</f>
        <v/>
      </c>
      <c r="P59" s="3" t="str">
        <f t="shared" si="1"/>
        <v>"initialPosts" : [  ]</v>
      </c>
      <c r="Q59" s="3" t="str">
        <f ca="1">"{ "&amp;Table1[[#This Row],[id data]]&amp;Table1[[#This Row],[loginId data]]&amp;Table1[[#This Row],[pwd data]]&amp;Table1[[#This Row],[jsonBlob]]&amp;Table1[[#This Row],[bindings]]&amp;Table1[[#This Row],[contacts]]&amp;Table1[[#This Row],[Posts]]&amp;" }"&amp;IF(ISBLANK(OFFSET(Table1[[#This Row],[id]],1,0))," ",", ")</f>
        <v xml:space="preserve">{ "id" : "23e9ff8a-c0fd-40a3-8849-a1f1579f1179", "email" : "rsarkozi@livelygig.com", "pwd" : "livelygig",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},"initialPosts" : [  ] }, </v>
      </c>
    </row>
    <row r="60" spans="1:17" x14ac:dyDescent="0.25">
      <c r="A60" s="4">
        <v>59</v>
      </c>
      <c r="B60" s="1" t="s">
        <v>218</v>
      </c>
      <c r="C60" s="1" t="str">
        <f>LOWER(LEFT(Table1[[#This Row],[firstName]],1)&amp;Table1[[#This Row],[lastName]])&amp;"@livelygig.com"</f>
        <v>ghall@livelygig.com</v>
      </c>
      <c r="D60" s="5" t="s">
        <v>115</v>
      </c>
      <c r="E60" s="5" t="s">
        <v>116</v>
      </c>
      <c r="F60" s="3" t="s">
        <v>243</v>
      </c>
      <c r="G60" s="3" t="str">
        <f>"mailto:"&amp;Table1[[#This Row],[email]]</f>
        <v>mailto:ghall@livelygig.com</v>
      </c>
      <c r="H60" s="3" t="s">
        <v>252</v>
      </c>
      <c r="I60" s="3" t="s">
        <v>2474</v>
      </c>
      <c r="J60" s="3" t="str">
        <f>"""id"" : """&amp;Table1[[#This Row],[UUID]]&amp;""", "</f>
        <v xml:space="preserve">"id" : "43a9f1ee-41d1-4181-9360-4415f9624ce2", </v>
      </c>
      <c r="K60" s="3" t="str">
        <f>"""email"" : """&amp;Table1[[#This Row],[email]]&amp;""", "</f>
        <v xml:space="preserve">"email" : "ghall@livelygig.com", </v>
      </c>
      <c r="L60" s="3" t="str">
        <f>"""pwd"" : """&amp;Table1[[#This Row],[pwd]]&amp;""", "</f>
        <v xml:space="preserve">"pwd" : "livelygig", </v>
      </c>
      <c r="M60"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"mailto:ghall@livelygig.com", "channelType" : "email" } ] },</v>
      </c>
      <c r="O60" s="3" t="str">
        <f>""</f>
        <v/>
      </c>
      <c r="P60" s="3" t="str">
        <f t="shared" si="1"/>
        <v>"initialPosts" : [  ]</v>
      </c>
      <c r="Q60" s="3" t="str">
        <f ca="1">"{ "&amp;Table1[[#This Row],[id data]]&amp;Table1[[#This Row],[loginId data]]&amp;Table1[[#This Row],[pwd data]]&amp;Table1[[#This Row],[jsonBlob]]&amp;Table1[[#This Row],[bindings]]&amp;Table1[[#This Row],[contacts]]&amp;Table1[[#This Row],[Posts]]&amp;" }"&amp;IF(ISBLANK(OFFSET(Table1[[#This Row],[id]],1,0))," ",", ")</f>
        <v xml:space="preserve">{ "id" : "43a9f1ee-41d1-4181-9360-4415f9624ce2", "email" : "ghall@livelygig.com", "pwd" : "livelygig",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},"initialPosts" : [  ] }, </v>
      </c>
    </row>
    <row r="61" spans="1:17" x14ac:dyDescent="0.25">
      <c r="A61" s="5">
        <v>60</v>
      </c>
      <c r="B61" s="5" t="s">
        <v>219</v>
      </c>
      <c r="C61" s="1" t="str">
        <f>LOWER(LEFT(Table1[[#This Row],[firstName]],1)&amp;Table1[[#This Row],[lastName]])&amp;"@livelygig.com"</f>
        <v>myap@livelygig.com</v>
      </c>
      <c r="D61" s="5" t="s">
        <v>117</v>
      </c>
      <c r="E61" s="5" t="s">
        <v>118</v>
      </c>
      <c r="F61" s="3" t="s">
        <v>243</v>
      </c>
      <c r="G61" s="3" t="str">
        <f>"mailto:"&amp;Table1[[#This Row],[email]]</f>
        <v>mailto:myap@livelygig.com</v>
      </c>
      <c r="H61" s="3" t="s">
        <v>252</v>
      </c>
      <c r="I61" s="3" t="s">
        <v>2474</v>
      </c>
      <c r="J61" s="3" t="str">
        <f>"""id"" : """&amp;Table1[[#This Row],[UUID]]&amp;""", "</f>
        <v xml:space="preserve">"id" : "cb4ac0f8-8d6e-4458-a018-66484ce4dff9", </v>
      </c>
      <c r="K61" s="3" t="str">
        <f>"""email"" : """&amp;Table1[[#This Row],[email]]&amp;""", "</f>
        <v xml:space="preserve">"email" : "myap@livelygig.com", </v>
      </c>
      <c r="L61" s="3" t="str">
        <f>"""pwd"" : """&amp;Table1[[#This Row],[pwd]]&amp;""", "</f>
        <v xml:space="preserve">"pwd" : "livelygig", </v>
      </c>
      <c r="M61"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"mailto:myap@livelygig.com", "channelType" : "email" } ] },</v>
      </c>
      <c r="O61" s="3" t="str">
        <f>""</f>
        <v/>
      </c>
      <c r="P61" s="3" t="str">
        <f t="shared" si="1"/>
        <v>"initialPosts" : [  ]</v>
      </c>
      <c r="Q61" s="3" t="str">
        <f ca="1">"{ "&amp;Table1[[#This Row],[id data]]&amp;Table1[[#This Row],[loginId data]]&amp;Table1[[#This Row],[pwd data]]&amp;Table1[[#This Row],[jsonBlob]]&amp;Table1[[#This Row],[bindings]]&amp;Table1[[#This Row],[contacts]]&amp;Table1[[#This Row],[Posts]]&amp;" }"&amp;IF(ISBLANK(OFFSET(Table1[[#This Row],[id]],1,0))," ",", ")</f>
        <v xml:space="preserve">{ "id" : "cb4ac0f8-8d6e-4458-a018-66484ce4dff9", "email" : "myap@livelygig.com", "pwd" : "livelygig",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},"initialPosts" : [  ] }, </v>
      </c>
    </row>
    <row r="62" spans="1:17" x14ac:dyDescent="0.25">
      <c r="A62" s="2">
        <v>61</v>
      </c>
      <c r="B62" s="1" t="s">
        <v>220</v>
      </c>
      <c r="C62" s="1" t="str">
        <f>LOWER(LEFT(Table1[[#This Row],[firstName]],1)&amp;Table1[[#This Row],[lastName]])&amp;"@livelygig.com"</f>
        <v>csalvage@livelygig.com</v>
      </c>
      <c r="D62" s="5" t="s">
        <v>119</v>
      </c>
      <c r="E62" s="5" t="s">
        <v>120</v>
      </c>
      <c r="F62" s="3" t="s">
        <v>243</v>
      </c>
      <c r="G62" s="3" t="str">
        <f>"mailto:"&amp;Table1[[#This Row],[email]]</f>
        <v>mailto:csalvage@livelygig.com</v>
      </c>
      <c r="H62" s="3" t="s">
        <v>252</v>
      </c>
      <c r="I62" s="3" t="s">
        <v>2474</v>
      </c>
      <c r="J62" s="3" t="str">
        <f>"""id"" : """&amp;Table1[[#This Row],[UUID]]&amp;""", "</f>
        <v xml:space="preserve">"id" : "d57e47d9-3ad4-45d3-9dd9-c7898dcfbfbc", </v>
      </c>
      <c r="K62" s="3" t="str">
        <f>"""email"" : """&amp;Table1[[#This Row],[email]]&amp;""", "</f>
        <v xml:space="preserve">"email" : "csalvage@livelygig.com", </v>
      </c>
      <c r="L62" s="3" t="str">
        <f>"""pwd"" : """&amp;Table1[[#This Row],[pwd]]&amp;""", "</f>
        <v xml:space="preserve">"pwd" : "livelygig", </v>
      </c>
      <c r="M62"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"mailto:csalvage@livelygig.com", "channelType" : "email" } ] },</v>
      </c>
      <c r="O62" s="3" t="str">
        <f>""</f>
        <v/>
      </c>
      <c r="P62" s="3" t="str">
        <f t="shared" si="1"/>
        <v>"initialPosts" : [  ]</v>
      </c>
      <c r="Q62" s="3" t="str">
        <f ca="1">"{ "&amp;Table1[[#This Row],[id data]]&amp;Table1[[#This Row],[loginId data]]&amp;Table1[[#This Row],[pwd data]]&amp;Table1[[#This Row],[jsonBlob]]&amp;Table1[[#This Row],[bindings]]&amp;Table1[[#This Row],[contacts]]&amp;Table1[[#This Row],[Posts]]&amp;" }"&amp;IF(ISBLANK(OFFSET(Table1[[#This Row],[id]],1,0))," ",", ")</f>
        <v xml:space="preserve">{ "id" : "d57e47d9-3ad4-45d3-9dd9-c7898dcfbfbc", "email" : "csalvage@livelygig.com", "pwd" : "livelygig",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},"initialPosts" : [  ] }, </v>
      </c>
    </row>
    <row r="63" spans="1:17" x14ac:dyDescent="0.25">
      <c r="A63" s="2">
        <v>62</v>
      </c>
      <c r="B63" s="1" t="s">
        <v>221</v>
      </c>
      <c r="C63" s="1" t="str">
        <f>LOWER(LEFT(Table1[[#This Row],[firstName]],1)&amp;Table1[[#This Row],[lastName]])&amp;"@livelygig.com"</f>
        <v>dnagy@livelygig.com</v>
      </c>
      <c r="D63" s="5" t="s">
        <v>121</v>
      </c>
      <c r="E63" s="5" t="s">
        <v>122</v>
      </c>
      <c r="F63" s="3" t="s">
        <v>243</v>
      </c>
      <c r="G63" s="3" t="str">
        <f>"mailto:"&amp;Table1[[#This Row],[email]]</f>
        <v>mailto:dnagy@livelygig.com</v>
      </c>
      <c r="H63" s="3" t="s">
        <v>252</v>
      </c>
      <c r="I63" s="3" t="s">
        <v>2474</v>
      </c>
      <c r="J63" s="3" t="str">
        <f>"""id"" : """&amp;Table1[[#This Row],[UUID]]&amp;""", "</f>
        <v xml:space="preserve">"id" : "3637b365-f83f-4746-9bad-041537e4ff2c", </v>
      </c>
      <c r="K63" s="3" t="str">
        <f>"""email"" : """&amp;Table1[[#This Row],[email]]&amp;""", "</f>
        <v xml:space="preserve">"email" : "dnagy@livelygig.com", </v>
      </c>
      <c r="L63" s="3" t="str">
        <f>"""pwd"" : """&amp;Table1[[#This Row],[pwd]]&amp;""", "</f>
        <v xml:space="preserve">"pwd" : "livelygig", </v>
      </c>
      <c r="M63"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"mailto:dnagy@livelygig.com", "channelType" : "email" } ] },</v>
      </c>
      <c r="O63" s="3" t="str">
        <f>""</f>
        <v/>
      </c>
      <c r="P63" s="3" t="str">
        <f t="shared" si="1"/>
        <v>"initialPosts" : [  ]</v>
      </c>
      <c r="Q63" s="3" t="str">
        <f ca="1">"{ "&amp;Table1[[#This Row],[id data]]&amp;Table1[[#This Row],[loginId data]]&amp;Table1[[#This Row],[pwd data]]&amp;Table1[[#This Row],[jsonBlob]]&amp;Table1[[#This Row],[bindings]]&amp;Table1[[#This Row],[contacts]]&amp;Table1[[#This Row],[Posts]]&amp;" }"&amp;IF(ISBLANK(OFFSET(Table1[[#This Row],[id]],1,0))," ",", ")</f>
        <v xml:space="preserve">{ "id" : "3637b365-f83f-4746-9bad-041537e4ff2c", "email" : "dnagy@livelygig.com", "pwd" : "livelygig",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},"initialPosts" : [  ] }, </v>
      </c>
    </row>
    <row r="64" spans="1:17" x14ac:dyDescent="0.25">
      <c r="A64" s="4">
        <v>63</v>
      </c>
      <c r="B64" s="1" t="s">
        <v>222</v>
      </c>
      <c r="C64" s="1" t="str">
        <f>LOWER(LEFT(Table1[[#This Row],[firstName]],1)&amp;Table1[[#This Row],[lastName]])&amp;"@livelygig.com"</f>
        <v>kestevez@livelygig.com</v>
      </c>
      <c r="D64" s="5" t="s">
        <v>123</v>
      </c>
      <c r="E64" s="5" t="s">
        <v>2266</v>
      </c>
      <c r="F64" s="3" t="s">
        <v>243</v>
      </c>
      <c r="G64" s="3" t="str">
        <f>"mailto:"&amp;Table1[[#This Row],[email]]</f>
        <v>mailto:kestevez@livelygig.com</v>
      </c>
      <c r="H64" s="3" t="s">
        <v>252</v>
      </c>
      <c r="I64" s="3" t="s">
        <v>2474</v>
      </c>
      <c r="J64" s="3" t="str">
        <f>"""id"" : """&amp;Table1[[#This Row],[UUID]]&amp;""", "</f>
        <v xml:space="preserve">"id" : "9497068c-5c42-48e2-8de9-14a2e44dc651", </v>
      </c>
      <c r="K64" s="3" t="str">
        <f>"""email"" : """&amp;Table1[[#This Row],[email]]&amp;""", "</f>
        <v xml:space="preserve">"email" : "kestevez@livelygig.com", </v>
      </c>
      <c r="L64" s="3" t="str">
        <f>"""pwd"" : """&amp;Table1[[#This Row],[pwd]]&amp;""", "</f>
        <v xml:space="preserve">"pwd" : "livelygig", </v>
      </c>
      <c r="M64"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"mailto:kestevez@livelygig.com", "channelType" : "email" } ] },</v>
      </c>
      <c r="O64" s="3" t="str">
        <f>""</f>
        <v/>
      </c>
      <c r="P64" s="3" t="str">
        <f t="shared" si="1"/>
        <v>"initialPosts" : [  ]</v>
      </c>
      <c r="Q64" s="3" t="str">
        <f ca="1">"{ "&amp;Table1[[#This Row],[id data]]&amp;Table1[[#This Row],[loginId data]]&amp;Table1[[#This Row],[pwd data]]&amp;Table1[[#This Row],[jsonBlob]]&amp;Table1[[#This Row],[bindings]]&amp;Table1[[#This Row],[contacts]]&amp;Table1[[#This Row],[Posts]]&amp;" }"&amp;IF(ISBLANK(OFFSET(Table1[[#This Row],[id]],1,0))," ",", ")</f>
        <v xml:space="preserve">{ "id" : "9497068c-5c42-48e2-8de9-14a2e44dc651", "email" : "kestevez@livelygig.com", "pwd" : "livelygig",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},"initialPosts" : [  ] }, </v>
      </c>
    </row>
    <row r="65" spans="1:17" x14ac:dyDescent="0.25">
      <c r="A65" s="5">
        <v>64</v>
      </c>
      <c r="B65" s="5" t="s">
        <v>223</v>
      </c>
      <c r="C65" s="1" t="str">
        <f>LOWER(LEFT(Table1[[#This Row],[firstName]],1)&amp;Table1[[#This Row],[lastName]])&amp;"@livelygig.com"</f>
        <v>mmachado@livelygig.com</v>
      </c>
      <c r="D65" s="5" t="s">
        <v>124</v>
      </c>
      <c r="E65" s="5" t="s">
        <v>125</v>
      </c>
      <c r="F65" s="3" t="s">
        <v>243</v>
      </c>
      <c r="G65" s="3" t="str">
        <f>"mailto:"&amp;Table1[[#This Row],[email]]</f>
        <v>mailto:mmachado@livelygig.com</v>
      </c>
      <c r="H65" s="3" t="s">
        <v>252</v>
      </c>
      <c r="I65" s="3" t="s">
        <v>2474</v>
      </c>
      <c r="J65" s="3" t="str">
        <f>"""id"" : """&amp;Table1[[#This Row],[UUID]]&amp;""", "</f>
        <v xml:space="preserve">"id" : "dfe045e9-42ad-41e5-a2a0-9890b219e4f7", </v>
      </c>
      <c r="K65" s="3" t="str">
        <f>"""email"" : """&amp;Table1[[#This Row],[email]]&amp;""", "</f>
        <v xml:space="preserve">"email" : "mmachado@livelygig.com", </v>
      </c>
      <c r="L65" s="3" t="str">
        <f>"""pwd"" : """&amp;Table1[[#This Row],[pwd]]&amp;""", "</f>
        <v xml:space="preserve">"pwd" : "livelygig", </v>
      </c>
      <c r="M65"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"mailto:mmachado@livelygig.com", "channelType" : "email" } ] },</v>
      </c>
      <c r="O65" s="3" t="str">
        <f>""</f>
        <v/>
      </c>
      <c r="P65" s="3" t="str">
        <f t="shared" si="1"/>
        <v>"initialPosts" : [  ]</v>
      </c>
      <c r="Q65" s="3" t="str">
        <f ca="1">"{ "&amp;Table1[[#This Row],[id data]]&amp;Table1[[#This Row],[loginId data]]&amp;Table1[[#This Row],[pwd data]]&amp;Table1[[#This Row],[jsonBlob]]&amp;Table1[[#This Row],[bindings]]&amp;Table1[[#This Row],[contacts]]&amp;Table1[[#This Row],[Posts]]&amp;" }"&amp;IF(ISBLANK(OFFSET(Table1[[#This Row],[id]],1,0))," ",", ")</f>
        <v xml:space="preserve">{ "id" : "dfe045e9-42ad-41e5-a2a0-9890b219e4f7", "email" : "mmachado@livelygig.com", "pwd" : "livelygig",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},"initialPosts" : [  ] }, </v>
      </c>
    </row>
    <row r="66" spans="1:17" x14ac:dyDescent="0.25">
      <c r="A66" s="2">
        <v>65</v>
      </c>
      <c r="B66" s="1" t="s">
        <v>224</v>
      </c>
      <c r="C66" s="1" t="str">
        <f>LOWER(LEFT(Table1[[#This Row],[firstName]],1)&amp;Table1[[#This Row],[lastName]])&amp;"@livelygig.com"</f>
        <v>dbenitez@livelygig.com</v>
      </c>
      <c r="D66" s="5" t="s">
        <v>126</v>
      </c>
      <c r="E66" s="5" t="s">
        <v>127</v>
      </c>
      <c r="F66" s="3" t="s">
        <v>243</v>
      </c>
      <c r="G66" s="3" t="str">
        <f>"mailto:"&amp;Table1[[#This Row],[email]]</f>
        <v>mailto:dbenitez@livelygig.com</v>
      </c>
      <c r="H66" s="3" t="s">
        <v>252</v>
      </c>
      <c r="I66" s="3" t="s">
        <v>2474</v>
      </c>
      <c r="J66" s="3" t="str">
        <f>"""id"" : """&amp;Table1[[#This Row],[UUID]]&amp;""", "</f>
        <v xml:space="preserve">"id" : "955f3107-fd5f-46bc-a28d-f18f82cc8cf6", </v>
      </c>
      <c r="K66" s="3" t="str">
        <f>"""email"" : """&amp;Table1[[#This Row],[email]]&amp;""", "</f>
        <v xml:space="preserve">"email" : "dbenitez@livelygig.com", </v>
      </c>
      <c r="L66" s="3" t="str">
        <f>"""pwd"" : """&amp;Table1[[#This Row],[pwd]]&amp;""", "</f>
        <v xml:space="preserve">"pwd" : "livelygig", </v>
      </c>
      <c r="M66"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"mailto:dbenitez@livelygig.com", "channelType" : "email" } ] },</v>
      </c>
      <c r="O66" s="3" t="str">
        <f>""</f>
        <v/>
      </c>
      <c r="P66" s="3" t="str">
        <f t="shared" si="1"/>
        <v>"initialPosts" : [  ]</v>
      </c>
      <c r="Q66" s="3" t="str">
        <f ca="1">"{ "&amp;Table1[[#This Row],[id data]]&amp;Table1[[#This Row],[loginId data]]&amp;Table1[[#This Row],[pwd data]]&amp;Table1[[#This Row],[jsonBlob]]&amp;Table1[[#This Row],[bindings]]&amp;Table1[[#This Row],[contacts]]&amp;Table1[[#This Row],[Posts]]&amp;" }"&amp;IF(ISBLANK(OFFSET(Table1[[#This Row],[id]],1,0))," ",", ")</f>
        <v xml:space="preserve">{ "id" : "955f3107-fd5f-46bc-a28d-f18f82cc8cf6", "email" : "dbenitez@livelygig.com", "pwd" : "livelygig",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},"initialPosts" : [  ] }, </v>
      </c>
    </row>
    <row r="67" spans="1:17" x14ac:dyDescent="0.25">
      <c r="A67" s="2">
        <v>66</v>
      </c>
      <c r="B67" s="1" t="s">
        <v>225</v>
      </c>
      <c r="C67" s="1" t="str">
        <f>LOWER(LEFT(Table1[[#This Row],[firstName]],1)&amp;Table1[[#This Row],[lastName]])&amp;"@livelygig.com"</f>
        <v>apage@livelygig.com</v>
      </c>
      <c r="D67" s="5" t="s">
        <v>128</v>
      </c>
      <c r="E67" s="5" t="s">
        <v>129</v>
      </c>
      <c r="F67" s="3" t="s">
        <v>243</v>
      </c>
      <c r="G67" s="3" t="str">
        <f>"mailto:"&amp;Table1[[#This Row],[email]]</f>
        <v>mailto:apage@livelygig.com</v>
      </c>
      <c r="H67" s="3" t="s">
        <v>252</v>
      </c>
      <c r="I67" s="3" t="s">
        <v>2474</v>
      </c>
      <c r="J67" s="3" t="str">
        <f>"""id"" : """&amp;Table1[[#This Row],[UUID]]&amp;""", "</f>
        <v xml:space="preserve">"id" : "f7fe2ff1-5756-4ff9-a3fd-15961118746b", </v>
      </c>
      <c r="K67" s="3" t="str">
        <f>"""email"" : """&amp;Table1[[#This Row],[email]]&amp;""", "</f>
        <v xml:space="preserve">"email" : "apage@livelygig.com", </v>
      </c>
      <c r="L67" s="3" t="str">
        <f>"""pwd"" : """&amp;Table1[[#This Row],[pwd]]&amp;""", "</f>
        <v xml:space="preserve">"pwd" : "livelygig", </v>
      </c>
      <c r="M67"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"mailto:apage@livelygig.com", "channelType" : "email" } ] },</v>
      </c>
      <c r="O67" s="3" t="str">
        <f>""</f>
        <v/>
      </c>
      <c r="P67" s="3" t="str">
        <f t="shared" ref="P67:P99" si="2">"""initialPosts"" : [  ]"</f>
        <v>"initialPosts" : [  ]</v>
      </c>
      <c r="Q67" s="3" t="str">
        <f ca="1">"{ "&amp;Table1[[#This Row],[id data]]&amp;Table1[[#This Row],[loginId data]]&amp;Table1[[#This Row],[pwd data]]&amp;Table1[[#This Row],[jsonBlob]]&amp;Table1[[#This Row],[bindings]]&amp;Table1[[#This Row],[contacts]]&amp;Table1[[#This Row],[Posts]]&amp;" }"&amp;IF(ISBLANK(OFFSET(Table1[[#This Row],[id]],1,0))," ",", ")</f>
        <v xml:space="preserve">{ "id" : "f7fe2ff1-5756-4ff9-a3fd-15961118746b", "email" : "apage@livelygig.com", "pwd" : "livelygig",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},"initialPosts" : [  ] }, </v>
      </c>
    </row>
    <row r="68" spans="1:17" x14ac:dyDescent="0.25">
      <c r="A68" s="4">
        <v>67</v>
      </c>
      <c r="B68" s="1" t="s">
        <v>226</v>
      </c>
      <c r="C68" s="1" t="str">
        <f>LOWER(LEFT(Table1[[#This Row],[firstName]],1)&amp;Table1[[#This Row],[lastName]])&amp;"@livelygig.com"</f>
        <v>alim@livelygig.com</v>
      </c>
      <c r="D68" s="5" t="s">
        <v>130</v>
      </c>
      <c r="E68" s="5" t="s">
        <v>131</v>
      </c>
      <c r="F68" s="3" t="s">
        <v>243</v>
      </c>
      <c r="G68" s="3" t="str">
        <f>"mailto:"&amp;Table1[[#This Row],[email]]</f>
        <v>mailto:alim@livelygig.com</v>
      </c>
      <c r="H68" s="3" t="s">
        <v>252</v>
      </c>
      <c r="I68" s="3" t="s">
        <v>2474</v>
      </c>
      <c r="J68" s="3" t="str">
        <f>"""id"" : """&amp;Table1[[#This Row],[UUID]]&amp;""", "</f>
        <v xml:space="preserve">"id" : "4588b052-b643-4add-ade9-803c3607ffbd", </v>
      </c>
      <c r="K68" s="3" t="str">
        <f>"""email"" : """&amp;Table1[[#This Row],[email]]&amp;""", "</f>
        <v xml:space="preserve">"email" : "alim@livelygig.com", </v>
      </c>
      <c r="L68" s="3" t="str">
        <f>"""pwd"" : """&amp;Table1[[#This Row],[pwd]]&amp;""", "</f>
        <v xml:space="preserve">"pwd" : "livelygig", </v>
      </c>
      <c r="M68"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"mailto:alim@livelygig.com", "channelType" : "email" } ] },</v>
      </c>
      <c r="O68" s="3" t="str">
        <f>""</f>
        <v/>
      </c>
      <c r="P68" s="3" t="str">
        <f t="shared" si="2"/>
        <v>"initialPosts" : [  ]</v>
      </c>
      <c r="Q68" s="3" t="str">
        <f ca="1">"{ "&amp;Table1[[#This Row],[id data]]&amp;Table1[[#This Row],[loginId data]]&amp;Table1[[#This Row],[pwd data]]&amp;Table1[[#This Row],[jsonBlob]]&amp;Table1[[#This Row],[bindings]]&amp;Table1[[#This Row],[contacts]]&amp;Table1[[#This Row],[Posts]]&amp;" }"&amp;IF(ISBLANK(OFFSET(Table1[[#This Row],[id]],1,0))," ",", ")</f>
        <v xml:space="preserve">{ "id" : "4588b052-b643-4add-ade9-803c3607ffbd", "email" : "alim@livelygig.com", "pwd" : "livelygig",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},"initialPosts" : [  ] }, </v>
      </c>
    </row>
    <row r="69" spans="1:17" x14ac:dyDescent="0.25">
      <c r="A69" s="5">
        <v>68</v>
      </c>
      <c r="B69" s="5" t="s">
        <v>227</v>
      </c>
      <c r="C69" s="1" t="str">
        <f>LOWER(LEFT(Table1[[#This Row],[firstName]],1)&amp;Table1[[#This Row],[lastName]])&amp;"@livelygig.com"</f>
        <v>ymasson@livelygig.com</v>
      </c>
      <c r="D69" s="5" t="s">
        <v>132</v>
      </c>
      <c r="E69" s="5" t="s">
        <v>133</v>
      </c>
      <c r="F69" s="3" t="s">
        <v>243</v>
      </c>
      <c r="G69" s="3" t="str">
        <f>"mailto:"&amp;Table1[[#This Row],[email]]</f>
        <v>mailto:ymasson@livelygig.com</v>
      </c>
      <c r="H69" s="3" t="s">
        <v>252</v>
      </c>
      <c r="I69" s="3" t="s">
        <v>2474</v>
      </c>
      <c r="J69" s="3" t="str">
        <f>"""id"" : """&amp;Table1[[#This Row],[UUID]]&amp;""", "</f>
        <v xml:space="preserve">"id" : "16b3ad7e-8e05-4f35-a81a-4e28b3456f73", </v>
      </c>
      <c r="K69" s="3" t="str">
        <f>"""email"" : """&amp;Table1[[#This Row],[email]]&amp;""", "</f>
        <v xml:space="preserve">"email" : "ymasson@livelygig.com", </v>
      </c>
      <c r="L69" s="3" t="str">
        <f>"""pwd"" : """&amp;Table1[[#This Row],[pwd]]&amp;""", "</f>
        <v xml:space="preserve">"pwd" : "livelygig", </v>
      </c>
      <c r="M69"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"mailto:ymasson@livelygig.com", "channelType" : "email" } ] },</v>
      </c>
      <c r="O69" s="3" t="str">
        <f>""</f>
        <v/>
      </c>
      <c r="P69" s="3" t="str">
        <f t="shared" si="2"/>
        <v>"initialPosts" : [  ]</v>
      </c>
      <c r="Q69" s="3" t="str">
        <f ca="1">"{ "&amp;Table1[[#This Row],[id data]]&amp;Table1[[#This Row],[loginId data]]&amp;Table1[[#This Row],[pwd data]]&amp;Table1[[#This Row],[jsonBlob]]&amp;Table1[[#This Row],[bindings]]&amp;Table1[[#This Row],[contacts]]&amp;Table1[[#This Row],[Posts]]&amp;" }"&amp;IF(ISBLANK(OFFSET(Table1[[#This Row],[id]],1,0))," ",", ")</f>
        <v xml:space="preserve">{ "id" : "16b3ad7e-8e05-4f35-a81a-4e28b3456f73", "email" : "ymasson@livelygig.com", "pwd" : "livelygig",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},"initialPosts" : [  ] }, </v>
      </c>
    </row>
    <row r="70" spans="1:17" x14ac:dyDescent="0.25">
      <c r="A70" s="2">
        <v>69</v>
      </c>
      <c r="B70" s="1" t="s">
        <v>228</v>
      </c>
      <c r="C70" s="1" t="str">
        <f>LOWER(LEFT(Table1[[#This Row],[firstName]],1)&amp;Table1[[#This Row],[lastName]])&amp;"@livelygig.com"</f>
        <v>cmendel@livelygig.com</v>
      </c>
      <c r="D70" s="5" t="s">
        <v>134</v>
      </c>
      <c r="E70" s="5" t="s">
        <v>135</v>
      </c>
      <c r="F70" s="3" t="s">
        <v>243</v>
      </c>
      <c r="G70" s="3" t="str">
        <f>"mailto:"&amp;Table1[[#This Row],[email]]</f>
        <v>mailto:cmendel@livelygig.com</v>
      </c>
      <c r="H70" s="3" t="s">
        <v>252</v>
      </c>
      <c r="I70" s="3" t="s">
        <v>2474</v>
      </c>
      <c r="J70" s="3" t="str">
        <f>"""id"" : """&amp;Table1[[#This Row],[UUID]]&amp;""", "</f>
        <v xml:space="preserve">"id" : "63653fbb-2f01-4952-a455-a637f46db7ee", </v>
      </c>
      <c r="K70" s="3" t="str">
        <f>"""email"" : """&amp;Table1[[#This Row],[email]]&amp;""", "</f>
        <v xml:space="preserve">"email" : "cmendel@livelygig.com", </v>
      </c>
      <c r="L70" s="3" t="str">
        <f>"""pwd"" : """&amp;Table1[[#This Row],[pwd]]&amp;""", "</f>
        <v xml:space="preserve">"pwd" : "livelygig", </v>
      </c>
      <c r="M70"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"mailto:cmendel@livelygig.com", "channelType" : "email" } ] },</v>
      </c>
      <c r="O70" s="3" t="str">
        <f>""</f>
        <v/>
      </c>
      <c r="P70" s="3" t="str">
        <f t="shared" si="2"/>
        <v>"initialPosts" : [  ]</v>
      </c>
      <c r="Q70" s="3" t="str">
        <f ca="1">"{ "&amp;Table1[[#This Row],[id data]]&amp;Table1[[#This Row],[loginId data]]&amp;Table1[[#This Row],[pwd data]]&amp;Table1[[#This Row],[jsonBlob]]&amp;Table1[[#This Row],[bindings]]&amp;Table1[[#This Row],[contacts]]&amp;Table1[[#This Row],[Posts]]&amp;" }"&amp;IF(ISBLANK(OFFSET(Table1[[#This Row],[id]],1,0))," ",", ")</f>
        <v xml:space="preserve">{ "id" : "63653fbb-2f01-4952-a455-a637f46db7ee", "email" : "cmendel@livelygig.com", "pwd" : "livelygig",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},"initialPosts" : [  ] }, </v>
      </c>
    </row>
    <row r="71" spans="1:17" x14ac:dyDescent="0.25">
      <c r="A71" s="2">
        <v>70</v>
      </c>
      <c r="B71" s="1" t="s">
        <v>229</v>
      </c>
      <c r="C71" s="1" t="str">
        <f>LOWER(LEFT(Table1[[#This Row],[firstName]],1)&amp;Table1[[#This Row],[lastName]])&amp;"@livelygig.com"</f>
        <v>lchevrolet@livelygig.com</v>
      </c>
      <c r="D71" s="5" t="s">
        <v>136</v>
      </c>
      <c r="E71" s="5" t="s">
        <v>137</v>
      </c>
      <c r="F71" s="3" t="s">
        <v>243</v>
      </c>
      <c r="G71" s="3" t="str">
        <f>"mailto:"&amp;Table1[[#This Row],[email]]</f>
        <v>mailto:lchevrolet@livelygig.com</v>
      </c>
      <c r="H71" s="3" t="s">
        <v>252</v>
      </c>
      <c r="I71" s="3" t="s">
        <v>2474</v>
      </c>
      <c r="J71" s="3" t="str">
        <f>"""id"" : """&amp;Table1[[#This Row],[UUID]]&amp;""", "</f>
        <v xml:space="preserve">"id" : "d1567958-1d4b-48eb-9613-fbfe7dc352b4", </v>
      </c>
      <c r="K71" s="3" t="str">
        <f>"""email"" : """&amp;Table1[[#This Row],[email]]&amp;""", "</f>
        <v xml:space="preserve">"email" : "lchevrolet@livelygig.com", </v>
      </c>
      <c r="L71" s="3" t="str">
        <f>"""pwd"" : """&amp;Table1[[#This Row],[pwd]]&amp;""", "</f>
        <v xml:space="preserve">"pwd" : "livelygig", </v>
      </c>
      <c r="M71"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"mailto:lchevrolet@livelygig.com", "channelType" : "email" } ] },</v>
      </c>
      <c r="O71" s="3" t="str">
        <f>""</f>
        <v/>
      </c>
      <c r="P71" s="3" t="str">
        <f t="shared" si="2"/>
        <v>"initialPosts" : [  ]</v>
      </c>
      <c r="Q71" s="3" t="str">
        <f ca="1">"{ "&amp;Table1[[#This Row],[id data]]&amp;Table1[[#This Row],[loginId data]]&amp;Table1[[#This Row],[pwd data]]&amp;Table1[[#This Row],[jsonBlob]]&amp;Table1[[#This Row],[bindings]]&amp;Table1[[#This Row],[contacts]]&amp;Table1[[#This Row],[Posts]]&amp;" }"&amp;IF(ISBLANK(OFFSET(Table1[[#This Row],[id]],1,0))," ",", ")</f>
        <v xml:space="preserve">{ "id" : "d1567958-1d4b-48eb-9613-fbfe7dc352b4", "email" : "lchevrolet@livelygig.com", "pwd" : "livelygig",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},"initialPosts" : [  ] }, </v>
      </c>
    </row>
    <row r="72" spans="1:17" x14ac:dyDescent="0.25">
      <c r="A72" s="4">
        <v>71</v>
      </c>
      <c r="B72" s="1" t="s">
        <v>230</v>
      </c>
      <c r="C72" s="1" t="str">
        <f>LOWER(LEFT(Table1[[#This Row],[firstName]],1)&amp;Table1[[#This Row],[lastName]])&amp;"@livelygig.com"</f>
        <v>esheinfeld@livelygig.com</v>
      </c>
      <c r="D72" s="5" t="s">
        <v>138</v>
      </c>
      <c r="E72" s="5" t="s">
        <v>139</v>
      </c>
      <c r="F72" s="3" t="s">
        <v>243</v>
      </c>
      <c r="G72" s="3" t="str">
        <f>"mailto:"&amp;Table1[[#This Row],[email]]</f>
        <v>mailto:esheinfeld@livelygig.com</v>
      </c>
      <c r="H72" s="3" t="s">
        <v>252</v>
      </c>
      <c r="I72" s="3" t="s">
        <v>2474</v>
      </c>
      <c r="J72" s="3" t="str">
        <f>"""id"" : """&amp;Table1[[#This Row],[UUID]]&amp;""", "</f>
        <v xml:space="preserve">"id" : "1e15d29f-3bfc-4c23-8be7-6f4bb0e19df9", </v>
      </c>
      <c r="K72" s="3" t="str">
        <f>"""email"" : """&amp;Table1[[#This Row],[email]]&amp;""", "</f>
        <v xml:space="preserve">"email" : "esheinfeld@livelygig.com", </v>
      </c>
      <c r="L72" s="3" t="str">
        <f>"""pwd"" : """&amp;Table1[[#This Row],[pwd]]&amp;""", "</f>
        <v xml:space="preserve">"pwd" : "livelygig", </v>
      </c>
      <c r="M72"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"mailto:esheinfeld@livelygig.com", "channelType" : "email" } ] },</v>
      </c>
      <c r="O72" s="3" t="str">
        <f>""</f>
        <v/>
      </c>
      <c r="P72" s="3" t="str">
        <f t="shared" si="2"/>
        <v>"initialPosts" : [  ]</v>
      </c>
      <c r="Q72" s="3" t="str">
        <f ca="1">"{ "&amp;Table1[[#This Row],[id data]]&amp;Table1[[#This Row],[loginId data]]&amp;Table1[[#This Row],[pwd data]]&amp;Table1[[#This Row],[jsonBlob]]&amp;Table1[[#This Row],[bindings]]&amp;Table1[[#This Row],[contacts]]&amp;Table1[[#This Row],[Posts]]&amp;" }"&amp;IF(ISBLANK(OFFSET(Table1[[#This Row],[id]],1,0))," ",", ")</f>
        <v xml:space="preserve">{ "id" : "1e15d29f-3bfc-4c23-8be7-6f4bb0e19df9", "email" : "esheinfeld@livelygig.com", "pwd" : "livelygig",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},"initialPosts" : [  ] }, </v>
      </c>
    </row>
    <row r="73" spans="1:17" x14ac:dyDescent="0.25">
      <c r="A73" s="5">
        <v>72</v>
      </c>
      <c r="B73" s="5" t="s">
        <v>231</v>
      </c>
      <c r="C73" s="1" t="str">
        <f>LOWER(LEFT(Table1[[#This Row],[firstName]],1)&amp;Table1[[#This Row],[lastName]])&amp;"@livelygig.com"</f>
        <v>ddaniau@livelygig.com</v>
      </c>
      <c r="D73" s="5" t="s">
        <v>140</v>
      </c>
      <c r="E73" s="5" t="s">
        <v>141</v>
      </c>
      <c r="F73" s="3" t="s">
        <v>243</v>
      </c>
      <c r="G73" s="3" t="str">
        <f>"mailto:"&amp;Table1[[#This Row],[email]]</f>
        <v>mailto:ddaniau@livelygig.com</v>
      </c>
      <c r="H73" s="3" t="s">
        <v>252</v>
      </c>
      <c r="I73" s="3" t="s">
        <v>2474</v>
      </c>
      <c r="J73" s="3" t="str">
        <f>"""id"" : """&amp;Table1[[#This Row],[UUID]]&amp;""", "</f>
        <v xml:space="preserve">"id" : "dd8bdf36-fdd1-4046-9fb7-f36848840cdd", </v>
      </c>
      <c r="K73" s="3" t="str">
        <f>"""email"" : """&amp;Table1[[#This Row],[email]]&amp;""", "</f>
        <v xml:space="preserve">"email" : "ddaniau@livelygig.com", </v>
      </c>
      <c r="L73" s="3" t="str">
        <f>"""pwd"" : """&amp;Table1[[#This Row],[pwd]]&amp;""", "</f>
        <v xml:space="preserve">"pwd" : "livelygig", </v>
      </c>
      <c r="M73"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"mailto:ddaniau@livelygig.com", "channelType" : "email" } ] },</v>
      </c>
      <c r="O73" s="3" t="str">
        <f>""</f>
        <v/>
      </c>
      <c r="P73" s="3" t="str">
        <f t="shared" si="2"/>
        <v>"initialPosts" : [  ]</v>
      </c>
      <c r="Q73" s="3" t="str">
        <f ca="1">"{ "&amp;Table1[[#This Row],[id data]]&amp;Table1[[#This Row],[loginId data]]&amp;Table1[[#This Row],[pwd data]]&amp;Table1[[#This Row],[jsonBlob]]&amp;Table1[[#This Row],[bindings]]&amp;Table1[[#This Row],[contacts]]&amp;Table1[[#This Row],[Posts]]&amp;" }"&amp;IF(ISBLANK(OFFSET(Table1[[#This Row],[id]],1,0))," ",", ")</f>
        <v xml:space="preserve">{ "id" : "dd8bdf36-fdd1-4046-9fb7-f36848840cdd", "email" : "ddaniau@livelygig.com", "pwd" : "livelygig",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},"initialPosts" : [  ] }, </v>
      </c>
    </row>
    <row r="74" spans="1:17" x14ac:dyDescent="0.25">
      <c r="A74" s="2">
        <v>73</v>
      </c>
      <c r="B74" s="1" t="s">
        <v>232</v>
      </c>
      <c r="C74" s="1" t="str">
        <f>LOWER(LEFT(Table1[[#This Row],[firstName]],1)&amp;Table1[[#This Row],[lastName]])&amp;"@livelygig.com"</f>
        <v>tzhu@livelygig.com</v>
      </c>
      <c r="D74" s="5" t="s">
        <v>142</v>
      </c>
      <c r="E74" s="5" t="s">
        <v>143</v>
      </c>
      <c r="F74" s="3" t="s">
        <v>243</v>
      </c>
      <c r="G74" s="3" t="str">
        <f>"mailto:"&amp;Table1[[#This Row],[email]]</f>
        <v>mailto:tzhu@livelygig.com</v>
      </c>
      <c r="H74" s="3" t="s">
        <v>252</v>
      </c>
      <c r="I74" s="3" t="s">
        <v>2474</v>
      </c>
      <c r="J74" s="3" t="str">
        <f>"""id"" : """&amp;Table1[[#This Row],[UUID]]&amp;""", "</f>
        <v xml:space="preserve">"id" : "b320523a-00e1-4700-bdac-8ff06aad24fc", </v>
      </c>
      <c r="K74" s="3" t="str">
        <f>"""email"" : """&amp;Table1[[#This Row],[email]]&amp;""", "</f>
        <v xml:space="preserve">"email" : "tzhu@livelygig.com", </v>
      </c>
      <c r="L74" s="3" t="str">
        <f>"""pwd"" : """&amp;Table1[[#This Row],[pwd]]&amp;""", "</f>
        <v xml:space="preserve">"pwd" : "livelygig", </v>
      </c>
      <c r="M74"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"mailto:tzhu@livelygig.com", "channelType" : "email" } ] },</v>
      </c>
      <c r="O74" s="3" t="str">
        <f>""</f>
        <v/>
      </c>
      <c r="P74" s="3" t="str">
        <f t="shared" si="2"/>
        <v>"initialPosts" : [  ]</v>
      </c>
      <c r="Q74" s="3" t="str">
        <f ca="1">"{ "&amp;Table1[[#This Row],[id data]]&amp;Table1[[#This Row],[loginId data]]&amp;Table1[[#This Row],[pwd data]]&amp;Table1[[#This Row],[jsonBlob]]&amp;Table1[[#This Row],[bindings]]&amp;Table1[[#This Row],[contacts]]&amp;Table1[[#This Row],[Posts]]&amp;" }"&amp;IF(ISBLANK(OFFSET(Table1[[#This Row],[id]],1,0))," ",", ")</f>
        <v xml:space="preserve">{ "id" : "b320523a-00e1-4700-bdac-8ff06aad24fc", "email" : "tzhu@livelygig.com", "pwd" : "livelygig",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},"initialPosts" : [  ] }, </v>
      </c>
    </row>
    <row r="75" spans="1:17" x14ac:dyDescent="0.25">
      <c r="A75" s="2">
        <v>74</v>
      </c>
      <c r="B75" s="1" t="s">
        <v>233</v>
      </c>
      <c r="C75" s="1" t="str">
        <f>LOWER(LEFT(Table1[[#This Row],[firstName]],1)&amp;Table1[[#This Row],[lastName]])&amp;"@livelygig.com"</f>
        <v>mhakim@livelygig.com</v>
      </c>
      <c r="D75" s="5" t="s">
        <v>144</v>
      </c>
      <c r="E75" s="5" t="s">
        <v>145</v>
      </c>
      <c r="F75" s="3" t="s">
        <v>243</v>
      </c>
      <c r="G75" s="3" t="str">
        <f>"mailto:"&amp;Table1[[#This Row],[email]]</f>
        <v>mailto:mhakim@livelygig.com</v>
      </c>
      <c r="H75" s="3" t="s">
        <v>252</v>
      </c>
      <c r="I75" s="3" t="s">
        <v>2474</v>
      </c>
      <c r="J75" s="3" t="str">
        <f>"""id"" : """&amp;Table1[[#This Row],[UUID]]&amp;""", "</f>
        <v xml:space="preserve">"id" : "af258f6f-4dea-4f5a-936d-be49c638b262", </v>
      </c>
      <c r="K75" s="3" t="str">
        <f>"""email"" : """&amp;Table1[[#This Row],[email]]&amp;""", "</f>
        <v xml:space="preserve">"email" : "mhakim@livelygig.com", </v>
      </c>
      <c r="L75" s="3" t="str">
        <f>"""pwd"" : """&amp;Table1[[#This Row],[pwd]]&amp;""", "</f>
        <v xml:space="preserve">"pwd" : "livelygig", </v>
      </c>
      <c r="M75"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"mailto:mhakim@livelygig.com", "channelType" : "email" } ] },</v>
      </c>
      <c r="O75" s="3" t="str">
        <f>""</f>
        <v/>
      </c>
      <c r="P75" s="3" t="str">
        <f t="shared" si="2"/>
        <v>"initialPosts" : [  ]</v>
      </c>
      <c r="Q75" s="3" t="str">
        <f ca="1">"{ "&amp;Table1[[#This Row],[id data]]&amp;Table1[[#This Row],[loginId data]]&amp;Table1[[#This Row],[pwd data]]&amp;Table1[[#This Row],[jsonBlob]]&amp;Table1[[#This Row],[bindings]]&amp;Table1[[#This Row],[contacts]]&amp;Table1[[#This Row],[Posts]]&amp;" }"&amp;IF(ISBLANK(OFFSET(Table1[[#This Row],[id]],1,0))," ",", ")</f>
        <v xml:space="preserve">{ "id" : "af258f6f-4dea-4f5a-936d-be49c638b262", "email" : "mhakim@livelygig.com", "pwd" : "livelygig",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},"initialPosts" : [  ] }, </v>
      </c>
    </row>
    <row r="76" spans="1:17" x14ac:dyDescent="0.25">
      <c r="A76" s="4">
        <v>75</v>
      </c>
      <c r="B76" s="1" t="s">
        <v>234</v>
      </c>
      <c r="C76" s="1" t="str">
        <f>LOWER(LEFT(Table1[[#This Row],[firstName]],1)&amp;Table1[[#This Row],[lastName]])&amp;"@livelygig.com"</f>
        <v>aamirmoez@livelygig.com</v>
      </c>
      <c r="D76" s="5" t="s">
        <v>146</v>
      </c>
      <c r="E76" s="5" t="s">
        <v>147</v>
      </c>
      <c r="F76" s="3" t="s">
        <v>243</v>
      </c>
      <c r="G76" s="3" t="str">
        <f>"mailto:"&amp;Table1[[#This Row],[email]]</f>
        <v>mailto:aamirmoez@livelygig.com</v>
      </c>
      <c r="H76" s="3" t="s">
        <v>252</v>
      </c>
      <c r="I76" s="3" t="s">
        <v>2474</v>
      </c>
      <c r="J76" s="3" t="str">
        <f>"""id"" : """&amp;Table1[[#This Row],[UUID]]&amp;""", "</f>
        <v xml:space="preserve">"id" : "04171b5e-c892-4647-aba2-9eed98b15214", </v>
      </c>
      <c r="K76" s="3" t="str">
        <f>"""email"" : """&amp;Table1[[#This Row],[email]]&amp;""", "</f>
        <v xml:space="preserve">"email" : "aamirmoez@livelygig.com", </v>
      </c>
      <c r="L76" s="3" t="str">
        <f>"""pwd"" : """&amp;Table1[[#This Row],[pwd]]&amp;""", "</f>
        <v xml:space="preserve">"pwd" : "livelygig", </v>
      </c>
      <c r="M76"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"mailto:aamirmoez@livelygig.com", "channelType" : "email" } ] },</v>
      </c>
      <c r="O76" s="3" t="str">
        <f>""</f>
        <v/>
      </c>
      <c r="P76" s="3" t="str">
        <f t="shared" si="2"/>
        <v>"initialPosts" : [  ]</v>
      </c>
      <c r="Q76" s="3" t="str">
        <f ca="1">"{ "&amp;Table1[[#This Row],[id data]]&amp;Table1[[#This Row],[loginId data]]&amp;Table1[[#This Row],[pwd data]]&amp;Table1[[#This Row],[jsonBlob]]&amp;Table1[[#This Row],[bindings]]&amp;Table1[[#This Row],[contacts]]&amp;Table1[[#This Row],[Posts]]&amp;" }"&amp;IF(ISBLANK(OFFSET(Table1[[#This Row],[id]],1,0))," ",", ")</f>
        <v xml:space="preserve">{ "id" : "04171b5e-c892-4647-aba2-9eed98b15214", "email" : "aamirmoez@livelygig.com", "pwd" : "livelygig",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},"initialPosts" : [  ] }, </v>
      </c>
    </row>
    <row r="77" spans="1:17" x14ac:dyDescent="0.25">
      <c r="A77" s="5">
        <v>76</v>
      </c>
      <c r="B77" s="5" t="s">
        <v>235</v>
      </c>
      <c r="C77" s="1" t="str">
        <f>LOWER(LEFT(Table1[[#This Row],[firstName]],1)&amp;Table1[[#This Row],[lastName]])&amp;"@livelygig.com"</f>
        <v>tel-mofty@livelygig.com</v>
      </c>
      <c r="D77" s="5" t="s">
        <v>148</v>
      </c>
      <c r="E77" s="5" t="s">
        <v>149</v>
      </c>
      <c r="F77" s="3" t="s">
        <v>243</v>
      </c>
      <c r="G77" s="3" t="str">
        <f>"mailto:"&amp;Table1[[#This Row],[email]]</f>
        <v>mailto:tel-mofty@livelygig.com</v>
      </c>
      <c r="H77" s="3" t="s">
        <v>252</v>
      </c>
      <c r="I77" s="3" t="s">
        <v>2474</v>
      </c>
      <c r="J77" s="3" t="str">
        <f>"""id"" : """&amp;Table1[[#This Row],[UUID]]&amp;""", "</f>
        <v xml:space="preserve">"id" : "0063a81d-a4ec-4588-bc34-d261c64a76d9", </v>
      </c>
      <c r="K77" s="3" t="str">
        <f>"""email"" : """&amp;Table1[[#This Row],[email]]&amp;""", "</f>
        <v xml:space="preserve">"email" : "tel-mofty@livelygig.com", </v>
      </c>
      <c r="L77" s="3" t="str">
        <f>"""pwd"" : """&amp;Table1[[#This Row],[pwd]]&amp;""", "</f>
        <v xml:space="preserve">"pwd" : "livelygig", </v>
      </c>
      <c r="M77"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"mailto:tel-mofty@livelygig.com", "channelType" : "email" } ] },</v>
      </c>
      <c r="O77" s="3" t="str">
        <f>""</f>
        <v/>
      </c>
      <c r="P77" s="3" t="str">
        <f t="shared" si="2"/>
        <v>"initialPosts" : [  ]</v>
      </c>
      <c r="Q77" s="3" t="str">
        <f ca="1">"{ "&amp;Table1[[#This Row],[id data]]&amp;Table1[[#This Row],[loginId data]]&amp;Table1[[#This Row],[pwd data]]&amp;Table1[[#This Row],[jsonBlob]]&amp;Table1[[#This Row],[bindings]]&amp;Table1[[#This Row],[contacts]]&amp;Table1[[#This Row],[Posts]]&amp;" }"&amp;IF(ISBLANK(OFFSET(Table1[[#This Row],[id]],1,0))," ",", ")</f>
        <v xml:space="preserve">{ "id" : "0063a81d-a4ec-4588-bc34-d261c64a76d9", "email" : "tel-mofty@livelygig.com", "pwd" : "livelygig",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},"initialPosts" : [  ] }, </v>
      </c>
    </row>
    <row r="78" spans="1:17" x14ac:dyDescent="0.25">
      <c r="A78" s="2">
        <v>77</v>
      </c>
      <c r="B78" s="81" t="s">
        <v>236</v>
      </c>
      <c r="C78" s="1" t="str">
        <f>LOWER(LEFT(Table1[[#This Row],[firstName]],1)&amp;Table1[[#This Row],[lastName]])&amp;"@livelygig.com"</f>
        <v>zhakim@livelygig.com</v>
      </c>
      <c r="D78" s="5" t="s">
        <v>150</v>
      </c>
      <c r="E78" s="5" t="s">
        <v>145</v>
      </c>
      <c r="F78" s="3" t="s">
        <v>243</v>
      </c>
      <c r="G78" s="3" t="str">
        <f>"mailto:"&amp;Table1[[#This Row],[email]]</f>
        <v>mailto:zhakim@livelygig.com</v>
      </c>
      <c r="H78" s="3" t="s">
        <v>252</v>
      </c>
      <c r="I78" s="3" t="s">
        <v>2474</v>
      </c>
      <c r="J78" s="3" t="str">
        <f>"""id"" : """&amp;Table1[[#This Row],[UUID]]&amp;""", "</f>
        <v xml:space="preserve">"id" : "c1835ecc-f9ea-4449-af7b-2fcea845763c", </v>
      </c>
      <c r="K78" s="3" t="str">
        <f>"""email"" : """&amp;Table1[[#This Row],[email]]&amp;""", "</f>
        <v xml:space="preserve">"email" : "zhakim@livelygig.com", </v>
      </c>
      <c r="L78" s="3" t="str">
        <f>"""pwd"" : """&amp;Table1[[#This Row],[pwd]]&amp;""", "</f>
        <v xml:space="preserve">"pwd" : "livelygig", </v>
      </c>
      <c r="M78" s="3"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"mailto:zhakim@livelygig.com", "channelType" : "email" } ] },</v>
      </c>
      <c r="O78" s="3" t="str">
        <f>""</f>
        <v/>
      </c>
      <c r="P78" s="3" t="str">
        <f t="shared" si="2"/>
        <v>"initialPosts" : [  ]</v>
      </c>
      <c r="Q78" s="3" t="str">
        <f ca="1">"{ "&amp;Table1[[#This Row],[id data]]&amp;Table1[[#This Row],[loginId data]]&amp;Table1[[#This Row],[pwd data]]&amp;Table1[[#This Row],[jsonBlob]]&amp;Table1[[#This Row],[bindings]]&amp;Table1[[#This Row],[contacts]]&amp;Table1[[#This Row],[Posts]]&amp;" }"&amp;IF(ISBLANK(OFFSET(Table1[[#This Row],[id]],1,0))," ",", ")</f>
        <v xml:space="preserve">{ "id" : "c1835ecc-f9ea-4449-af7b-2fcea845763c", "email" : "zhakim@livelygig.com", "pwd" : "livelygig",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},"initialPosts" : [  ] }, </v>
      </c>
    </row>
    <row r="79" spans="1:17" x14ac:dyDescent="0.25">
      <c r="A79" s="2">
        <v>78</v>
      </c>
      <c r="B79" s="1" t="s">
        <v>237</v>
      </c>
      <c r="C79" s="1" t="str">
        <f>LOWER(LEFT(Table1[[#This Row],[firstName]],1)&amp;Table1[[#This Row],[lastName]])&amp;"@livelygig.com"</f>
        <v>sxun@livelygig.com</v>
      </c>
      <c r="D79" s="5" t="s">
        <v>151</v>
      </c>
      <c r="E79" s="5" t="s">
        <v>152</v>
      </c>
      <c r="F79" s="3" t="s">
        <v>243</v>
      </c>
      <c r="G79" s="3" t="str">
        <f>"mailto:"&amp;Table1[[#This Row],[email]]</f>
        <v>mailto:sxun@livelygig.com</v>
      </c>
      <c r="H79" s="3" t="s">
        <v>252</v>
      </c>
      <c r="I79" s="3" t="s">
        <v>2474</v>
      </c>
      <c r="J79" s="3" t="str">
        <f>"""id"" : """&amp;Table1[[#This Row],[UUID]]&amp;""", "</f>
        <v xml:space="preserve">"id" : "7107881c-c5c3-4939-8886-5c7fd5a87b8c", </v>
      </c>
      <c r="K79" s="3" t="str">
        <f>"""email"" : """&amp;Table1[[#This Row],[email]]&amp;""", "</f>
        <v xml:space="preserve">"email" : "sxun@livelygig.com", </v>
      </c>
      <c r="L79" s="3" t="str">
        <f>"""pwd"" : """&amp;Table1[[#This Row],[pwd]]&amp;""", "</f>
        <v xml:space="preserve">"pwd" : "livelygig", </v>
      </c>
      <c r="M79" s="3"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"mailto:sxun@livelygig.com", "channelType" : "email" } ] },</v>
      </c>
      <c r="O79" s="3" t="str">
        <f>""</f>
        <v/>
      </c>
      <c r="P79" s="3" t="str">
        <f t="shared" si="2"/>
        <v>"initialPosts" : [  ]</v>
      </c>
      <c r="Q79" s="3" t="str">
        <f ca="1">"{ "&amp;Table1[[#This Row],[id data]]&amp;Table1[[#This Row],[loginId data]]&amp;Table1[[#This Row],[pwd data]]&amp;Table1[[#This Row],[jsonBlob]]&amp;Table1[[#This Row],[bindings]]&amp;Table1[[#This Row],[contacts]]&amp;Table1[[#This Row],[Posts]]&amp;" }"&amp;IF(ISBLANK(OFFSET(Table1[[#This Row],[id]],1,0))," ",", ")</f>
        <v xml:space="preserve">{ "id" : "7107881c-c5c3-4939-8886-5c7fd5a87b8c", "email" : "sxun@livelygig.com", "pwd" : "livelygig",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},"initialPosts" : [  ] }, </v>
      </c>
    </row>
    <row r="80" spans="1:17" x14ac:dyDescent="0.25">
      <c r="A80" s="4">
        <v>79</v>
      </c>
      <c r="B80" s="1" t="s">
        <v>238</v>
      </c>
      <c r="C80" s="1" t="str">
        <f>LOWER(LEFT(Table1[[#This Row],[firstName]],1)&amp;Table1[[#This Row],[lastName]])&amp;"@livelygig.com"</f>
        <v>kabdulrashid@livelygig.com</v>
      </c>
      <c r="D80" s="5" t="s">
        <v>153</v>
      </c>
      <c r="E80" s="5" t="s">
        <v>154</v>
      </c>
      <c r="F80" s="3" t="s">
        <v>243</v>
      </c>
      <c r="G80" s="3" t="str">
        <f>"mailto:"&amp;Table1[[#This Row],[email]]</f>
        <v>mailto:kabdulrashid@livelygig.com</v>
      </c>
      <c r="H80" s="3" t="s">
        <v>252</v>
      </c>
      <c r="I80" s="3" t="s">
        <v>2474</v>
      </c>
      <c r="J80" s="3" t="str">
        <f>"""id"" : """&amp;Table1[[#This Row],[UUID]]&amp;""", "</f>
        <v xml:space="preserve">"id" : "5a452f49-bb74-4f96-8656-65f6df9856be", </v>
      </c>
      <c r="K80" s="3" t="str">
        <f>"""email"" : """&amp;Table1[[#This Row],[email]]&amp;""", "</f>
        <v xml:space="preserve">"email" : "kabdulrashid@livelygig.com", </v>
      </c>
      <c r="L80" s="3" t="str">
        <f>"""pwd"" : """&amp;Table1[[#This Row],[pwd]]&amp;""", "</f>
        <v xml:space="preserve">"pwd" : "livelygig", </v>
      </c>
      <c r="M80" s="3"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"mailto:kabdulrashid@livelygig.com", "channelType" : "email" } ] },</v>
      </c>
      <c r="O80" s="3" t="str">
        <f>""</f>
        <v/>
      </c>
      <c r="P80" s="3" t="str">
        <f t="shared" si="2"/>
        <v>"initialPosts" : [  ]</v>
      </c>
      <c r="Q80" s="3" t="str">
        <f ca="1">"{ "&amp;Table1[[#This Row],[id data]]&amp;Table1[[#This Row],[loginId data]]&amp;Table1[[#This Row],[pwd data]]&amp;Table1[[#This Row],[jsonBlob]]&amp;Table1[[#This Row],[bindings]]&amp;Table1[[#This Row],[contacts]]&amp;Table1[[#This Row],[Posts]]&amp;" }"&amp;IF(ISBLANK(OFFSET(Table1[[#This Row],[id]],1,0))," ",", ")</f>
        <v xml:space="preserve">{ "id" : "5a452f49-bb74-4f96-8656-65f6df9856be", "email" : "kabdulrashid@livelygig.com", "pwd" : "livelygig",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},"initialPosts" : [  ] }, </v>
      </c>
    </row>
    <row r="81" spans="1:17" x14ac:dyDescent="0.25">
      <c r="A81" s="5">
        <v>80</v>
      </c>
      <c r="B81" s="5" t="s">
        <v>239</v>
      </c>
      <c r="C81" s="1" t="str">
        <f>LOWER(LEFT(Table1[[#This Row],[firstName]],1)&amp;Table1[[#This Row],[lastName]])&amp;"@livelygig.com"</f>
        <v>iliao@livelygig.com</v>
      </c>
      <c r="D81" s="5" t="s">
        <v>155</v>
      </c>
      <c r="E81" s="5" t="s">
        <v>156</v>
      </c>
      <c r="F81" s="3" t="s">
        <v>243</v>
      </c>
      <c r="G81" s="3" t="str">
        <f>"mailto:"&amp;Table1[[#This Row],[email]]</f>
        <v>mailto:iliao@livelygig.com</v>
      </c>
      <c r="H81" s="3" t="s">
        <v>252</v>
      </c>
      <c r="I81" s="3" t="s">
        <v>2474</v>
      </c>
      <c r="J81" s="3" t="str">
        <f>"""id"" : """&amp;Table1[[#This Row],[UUID]]&amp;""", "</f>
        <v xml:space="preserve">"id" : "a4ebdfba-9bc3-4d91-98cc-7f652d849c3a", </v>
      </c>
      <c r="K81" s="3" t="str">
        <f>"""email"" : """&amp;Table1[[#This Row],[email]]&amp;""", "</f>
        <v xml:space="preserve">"email" : "iliao@livelygig.com", </v>
      </c>
      <c r="L81" s="3" t="str">
        <f>"""pwd"" : """&amp;Table1[[#This Row],[pwd]]&amp;""", "</f>
        <v xml:space="preserve">"pwd" : "livelygig", </v>
      </c>
      <c r="M81" s="3"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3" t="str">
        <f>"""contacts"" : { ""channels"": [ {""url"" : """&amp;Table1[[#This Row],[contact1]]&amp;""", ""channelType"" : """&amp;Table1[[#This Row],[contact1 type]]&amp;""" } ] },"</f>
        <v>"contacts" : { "channels": [ {"url" : "mailto:iliao@livelygig.com", "channelType" : "email" } ] },</v>
      </c>
      <c r="O81" s="3" t="str">
        <f>""</f>
        <v/>
      </c>
      <c r="P81" s="3" t="str">
        <f t="shared" si="2"/>
        <v>"initialPosts" : [  ]</v>
      </c>
      <c r="Q81" s="3" t="str">
        <f ca="1">"{ "&amp;Table1[[#This Row],[id data]]&amp;Table1[[#This Row],[loginId data]]&amp;Table1[[#This Row],[pwd data]]&amp;Table1[[#This Row],[jsonBlob]]&amp;Table1[[#This Row],[bindings]]&amp;Table1[[#This Row],[contacts]]&amp;Table1[[#This Row],[Posts]]&amp;" }"&amp;IF(ISBLANK(OFFSET(Table1[[#This Row],[id]],1,0))," ",", ")</f>
        <v xml:space="preserve">{ "id" : "a4ebdfba-9bc3-4d91-98cc-7f652d849c3a", "email" : "iliao@livelygig.com", "pwd" : "livelygig",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},"initialPosts" : [  ] }, </v>
      </c>
    </row>
    <row r="82" spans="1:17" x14ac:dyDescent="0.25">
      <c r="A82" s="2">
        <v>81</v>
      </c>
      <c r="B82" s="1" t="s">
        <v>240</v>
      </c>
      <c r="C82" s="1" t="str">
        <f>LOWER(LEFT(Table1[[#This Row],[firstName]],1)&amp;Table1[[#This Row],[lastName]])&amp;"@livelygig.com"</f>
        <v>bsaqqaf@livelygig.com</v>
      </c>
      <c r="D82" s="5" t="s">
        <v>157</v>
      </c>
      <c r="E82" s="5" t="s">
        <v>158</v>
      </c>
      <c r="F82" s="3" t="s">
        <v>243</v>
      </c>
      <c r="G82" s="3" t="str">
        <f>"mailto:"&amp;Table1[[#This Row],[email]]</f>
        <v>mailto:bsaqqaf@livelygig.com</v>
      </c>
      <c r="H82" s="3" t="s">
        <v>252</v>
      </c>
      <c r="I82" s="3" t="s">
        <v>2474</v>
      </c>
      <c r="J82" s="3" t="str">
        <f>"""id"" : """&amp;Table1[[#This Row],[UUID]]&amp;""", "</f>
        <v xml:space="preserve">"id" : "5da946b7-7b4e-4e7b-8cfd-4eb5c020b0c0", </v>
      </c>
      <c r="K82" s="3" t="str">
        <f>"""email"" : """&amp;Table1[[#This Row],[email]]&amp;""", "</f>
        <v xml:space="preserve">"email" : "bsaqqaf@livelygig.com", </v>
      </c>
      <c r="L82" s="3" t="str">
        <f>"""pwd"" : """&amp;Table1[[#This Row],[pwd]]&amp;""", "</f>
        <v xml:space="preserve">"pwd" : "livelygig", </v>
      </c>
      <c r="M82" s="3"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3" t="str">
        <f>"""contacts"" : { ""channels"": [ {""url"" : """&amp;Table1[[#This Row],[contact1]]&amp;""", ""channelType"" : """&amp;Table1[[#This Row],[contact1 type]]&amp;""" } ] },"</f>
        <v>"contacts" : { "channels": [ {"url" : "mailto:bsaqqaf@livelygig.com", "channelType" : "email" } ] },</v>
      </c>
      <c r="O82" s="3" t="str">
        <f>""</f>
        <v/>
      </c>
      <c r="P82" s="3" t="str">
        <f t="shared" si="2"/>
        <v>"initialPosts" : [  ]</v>
      </c>
      <c r="Q82" s="3" t="str">
        <f ca="1">"{ "&amp;Table1[[#This Row],[id data]]&amp;Table1[[#This Row],[loginId data]]&amp;Table1[[#This Row],[pwd data]]&amp;Table1[[#This Row],[jsonBlob]]&amp;Table1[[#This Row],[bindings]]&amp;Table1[[#This Row],[contacts]]&amp;Table1[[#This Row],[Posts]]&amp;" }"&amp;IF(ISBLANK(OFFSET(Table1[[#This Row],[id]],1,0))," ",", ")</f>
        <v xml:space="preserve">{ "id" : "5da946b7-7b4e-4e7b-8cfd-4eb5c020b0c0", "email" : "bsaqqaf@livelygig.com", "pwd" : "livelygig",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},"initialPosts" : [  ] }, </v>
      </c>
    </row>
    <row r="83" spans="1:17" x14ac:dyDescent="0.25">
      <c r="A83" s="2">
        <v>82</v>
      </c>
      <c r="B83" s="1" t="s">
        <v>241</v>
      </c>
      <c r="C83" s="1" t="str">
        <f>LOWER(LEFT(Table1[[#This Row],[firstName]],1)&amp;Table1[[#This Row],[lastName]])&amp;"@livelygig.com"</f>
        <v>ralfarsi@livelygig.com</v>
      </c>
      <c r="D83" s="5" t="s">
        <v>2160</v>
      </c>
      <c r="E83" s="5" t="s">
        <v>159</v>
      </c>
      <c r="F83" s="3" t="s">
        <v>243</v>
      </c>
      <c r="G83" s="3" t="str">
        <f>"mailto:"&amp;Table1[[#This Row],[email]]</f>
        <v>mailto:ralfarsi@livelygig.com</v>
      </c>
      <c r="H83" s="3" t="s">
        <v>252</v>
      </c>
      <c r="I83" s="3" t="s">
        <v>2474</v>
      </c>
      <c r="J83" s="3" t="str">
        <f>"""id"" : """&amp;Table1[[#This Row],[UUID]]&amp;""", "</f>
        <v xml:space="preserve">"id" : "95580059-5628-403f-81c8-a3c5aa4d91ec", </v>
      </c>
      <c r="K83" s="3" t="str">
        <f>"""email"" : """&amp;Table1[[#This Row],[email]]&amp;""", "</f>
        <v xml:space="preserve">"email" : "ralfarsi@livelygig.com", </v>
      </c>
      <c r="L83" s="3" t="str">
        <f>"""pwd"" : """&amp;Table1[[#This Row],[pwd]]&amp;""", "</f>
        <v xml:space="preserve">"pwd" : "livelygig", </v>
      </c>
      <c r="M83" s="3"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3" t="str">
        <f>"""contacts"" : { ""channels"": [ {""url"" : """&amp;Table1[[#This Row],[contact1]]&amp;""", ""channelType"" : """&amp;Table1[[#This Row],[contact1 type]]&amp;""" } ] },"</f>
        <v>"contacts" : { "channels": [ {"url" : "mailto:ralfarsi@livelygig.com", "channelType" : "email" } ] },</v>
      </c>
      <c r="O83" s="3" t="str">
        <f>""</f>
        <v/>
      </c>
      <c r="P83" s="3" t="str">
        <f t="shared" si="2"/>
        <v>"initialPosts" : [  ]</v>
      </c>
      <c r="Q83" s="3" t="str">
        <f ca="1">"{ "&amp;Table1[[#This Row],[id data]]&amp;Table1[[#This Row],[loginId data]]&amp;Table1[[#This Row],[pwd data]]&amp;Table1[[#This Row],[jsonBlob]]&amp;Table1[[#This Row],[bindings]]&amp;Table1[[#This Row],[contacts]]&amp;Table1[[#This Row],[Posts]]&amp;" }"&amp;IF(ISBLANK(OFFSET(Table1[[#This Row],[id]],1,0))," ",", ")</f>
        <v xml:space="preserve">{ "id" : "95580059-5628-403f-81c8-a3c5aa4d91ec", "email" : "ralfarsi@livelygig.com", "pwd" : "livelygig",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},"initialPosts" : [  ] }, </v>
      </c>
    </row>
    <row r="84" spans="1:17" x14ac:dyDescent="0.25">
      <c r="A84" s="2">
        <v>83</v>
      </c>
      <c r="B84" s="11" t="s">
        <v>2031</v>
      </c>
      <c r="C84" s="1" t="str">
        <f>LOWER(LEFT(Table1[[#This Row],[firstName]],1)&amp;Table1[[#This Row],[lastName]])&amp;"@livelygig.com"</f>
        <v>anadir@livelygig.com</v>
      </c>
      <c r="D84" s="54" t="s">
        <v>2094</v>
      </c>
      <c r="E84" s="42" t="s">
        <v>2089</v>
      </c>
      <c r="F84" s="5" t="s">
        <v>2071</v>
      </c>
      <c r="G84" s="3" t="str">
        <f>"mailto:"&amp;Table1[[#This Row],[email]]</f>
        <v>mailto:anadir@livelygig.com</v>
      </c>
      <c r="H84" s="3" t="s">
        <v>252</v>
      </c>
      <c r="I84" s="3" t="s">
        <v>2474</v>
      </c>
      <c r="J84" s="43" t="str">
        <f>"""id"" : """&amp;Table1[[#This Row],[UUID]]&amp;""", "</f>
        <v xml:space="preserve">"id" : "8ce7d7d3-4c83-48a5-b3b5-1eb0400f0408", </v>
      </c>
      <c r="K84" s="43" t="str">
        <f>"""email"" : """&amp;Table1[[#This Row],[email]]&amp;""", "</f>
        <v xml:space="preserve">"email" : "anadir@livelygig.com", </v>
      </c>
      <c r="L84" s="43" t="str">
        <f>"""pwd"" : """&amp;Table1[[#This Row],[pwd]]&amp;""", "</f>
        <v xml:space="preserve">"pwd" : "community", </v>
      </c>
      <c r="M84" s="43"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43" t="str">
        <f>"""contacts"" : { ""channels"": [ {""url"" : """&amp;Table1[[#This Row],[contact1]]&amp;""", ""channelType"" : """&amp;Table1[[#This Row],[contact1 type]]&amp;""" } ] },"</f>
        <v>"contacts" : { "channels": [ {"url" : "mailto:anadir@livelygig.com", "channelType" : "email" } ] },</v>
      </c>
      <c r="O84" s="3" t="str">
        <f>""</f>
        <v/>
      </c>
      <c r="P84" s="3" t="str">
        <f t="shared" si="2"/>
        <v>"initialPosts" : [  ]</v>
      </c>
      <c r="Q84" s="3" t="str">
        <f ca="1">"{ "&amp;Table1[[#This Row],[id data]]&amp;Table1[[#This Row],[loginId data]]&amp;Table1[[#This Row],[pwd data]]&amp;Table1[[#This Row],[jsonBlob]]&amp;Table1[[#This Row],[bindings]]&amp;Table1[[#This Row],[contacts]]&amp;Table1[[#This Row],[Posts]]&amp;" }"&amp;IF(ISBLANK(OFFSET(Table1[[#This Row],[id]],1,0))," ",", ")</f>
        <v xml:space="preserve">{ "id" : "8ce7d7d3-4c83-48a5-b3b5-1eb0400f0408", "email" : "anadir@livelygig.com", "pwd" : "community",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},"initialPosts" : [  ] }, </v>
      </c>
    </row>
    <row r="85" spans="1:17" x14ac:dyDescent="0.25">
      <c r="A85" s="40">
        <v>84</v>
      </c>
      <c r="B85" t="s">
        <v>2032</v>
      </c>
      <c r="C85" s="1" t="str">
        <f>LOWER(LEFT(Table1[[#This Row],[firstName]],1)&amp;Table1[[#This Row],[lastName]])&amp;"@livelygig.com"</f>
        <v>tbarnes@livelygig.com</v>
      </c>
      <c r="D85" s="42" t="s">
        <v>2095</v>
      </c>
      <c r="E85" s="42" t="s">
        <v>2090</v>
      </c>
      <c r="F85" s="5" t="s">
        <v>2071</v>
      </c>
      <c r="G85" s="3" t="str">
        <f>"mailto:"&amp;Table1[[#This Row],[email]]</f>
        <v>mailto:tbarnes@livelygig.com</v>
      </c>
      <c r="H85" s="3" t="s">
        <v>252</v>
      </c>
      <c r="I85" s="3" t="s">
        <v>2474</v>
      </c>
      <c r="J85" s="44" t="str">
        <f>"""id"" : """&amp;Table1[[#This Row],[UUID]]&amp;""", "</f>
        <v xml:space="preserve">"id" : "97c8738f-a95b-4e35-a8b2-bac9cb0e14d1", </v>
      </c>
      <c r="K85" s="44" t="str">
        <f>"""email"" : """&amp;Table1[[#This Row],[email]]&amp;""", "</f>
        <v xml:space="preserve">"email" : "tbarnes@livelygig.com", </v>
      </c>
      <c r="L85" s="44" t="str">
        <f>"""pwd"" : """&amp;Table1[[#This Row],[pwd]]&amp;""", "</f>
        <v xml:space="preserve">"pwd" : "community", </v>
      </c>
      <c r="M85" s="44"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44" t="str">
        <f>"""contacts"" : { ""channels"": [ {""url"" : """&amp;Table1[[#This Row],[contact1]]&amp;""", ""channelType"" : """&amp;Table1[[#This Row],[contact1 type]]&amp;""" } ] },"</f>
        <v>"contacts" : { "channels": [ {"url" : "mailto:tbarnes@livelygig.com", "channelType" : "email" } ] },</v>
      </c>
      <c r="O85" s="3" t="str">
        <f>""</f>
        <v/>
      </c>
      <c r="P85" s="3" t="str">
        <f t="shared" si="2"/>
        <v>"initialPosts" : [  ]</v>
      </c>
      <c r="Q85" s="3" t="str">
        <f ca="1">"{ "&amp;Table1[[#This Row],[id data]]&amp;Table1[[#This Row],[loginId data]]&amp;Table1[[#This Row],[pwd data]]&amp;Table1[[#This Row],[jsonBlob]]&amp;Table1[[#This Row],[bindings]]&amp;Table1[[#This Row],[contacts]]&amp;Table1[[#This Row],[Posts]]&amp;" }"&amp;IF(ISBLANK(OFFSET(Table1[[#This Row],[id]],1,0))," ",", ")</f>
        <v xml:space="preserve">{ "id" : "97c8738f-a95b-4e35-a8b2-bac9cb0e14d1", "email" : "tbarnes@livelygig.com", "pwd" : "community",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},"initialPosts" : [  ] }, </v>
      </c>
    </row>
    <row r="86" spans="1:17" x14ac:dyDescent="0.25">
      <c r="A86" s="40">
        <v>85</v>
      </c>
      <c r="B86" t="s">
        <v>2033</v>
      </c>
      <c r="C86" s="1" t="str">
        <f>LOWER(LEFT(Table1[[#This Row],[firstName]],1)&amp;Table1[[#This Row],[lastName]])&amp;"@livelygig.com"</f>
        <v>aeddison@livelygig.com</v>
      </c>
      <c r="D86" s="42" t="s">
        <v>2096</v>
      </c>
      <c r="E86" s="42" t="s">
        <v>2091</v>
      </c>
      <c r="F86" s="5" t="s">
        <v>2071</v>
      </c>
      <c r="G86" s="3" t="str">
        <f>"mailto:"&amp;Table1[[#This Row],[email]]</f>
        <v>mailto:aeddison@livelygig.com</v>
      </c>
      <c r="H86" s="3" t="s">
        <v>252</v>
      </c>
      <c r="I86" s="3" t="s">
        <v>2474</v>
      </c>
      <c r="J86" s="44" t="str">
        <f>"""id"" : """&amp;Table1[[#This Row],[UUID]]&amp;""", "</f>
        <v xml:space="preserve">"id" : "0aa85ff5-d572-400b-acd0-497c17641601", </v>
      </c>
      <c r="K86" s="44" t="str">
        <f>"""email"" : """&amp;Table1[[#This Row],[email]]&amp;""", "</f>
        <v xml:space="preserve">"email" : "aeddison@livelygig.com", </v>
      </c>
      <c r="L86" s="44" t="str">
        <f>"""pwd"" : """&amp;Table1[[#This Row],[pwd]]&amp;""", "</f>
        <v xml:space="preserve">"pwd" : "community", </v>
      </c>
      <c r="M86" s="44"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44" t="str">
        <f>"""contacts"" : { ""channels"": [ {""url"" : """&amp;Table1[[#This Row],[contact1]]&amp;""", ""channelType"" : """&amp;Table1[[#This Row],[contact1 type]]&amp;""" } ] },"</f>
        <v>"contacts" : { "channels": [ {"url" : "mailto:aeddison@livelygig.com", "channelType" : "email" } ] },</v>
      </c>
      <c r="O86" s="3" t="str">
        <f>""</f>
        <v/>
      </c>
      <c r="P86" s="3" t="str">
        <f t="shared" si="2"/>
        <v>"initialPosts" : [  ]</v>
      </c>
      <c r="Q86" s="3" t="str">
        <f ca="1">"{ "&amp;Table1[[#This Row],[id data]]&amp;Table1[[#This Row],[loginId data]]&amp;Table1[[#This Row],[pwd data]]&amp;Table1[[#This Row],[jsonBlob]]&amp;Table1[[#This Row],[bindings]]&amp;Table1[[#This Row],[contacts]]&amp;Table1[[#This Row],[Posts]]&amp;" }"&amp;IF(ISBLANK(OFFSET(Table1[[#This Row],[id]],1,0))," ",", ")</f>
        <v xml:space="preserve">{ "id" : "0aa85ff5-d572-400b-acd0-497c17641601", "email" : "aeddison@livelygig.com", "pwd" : "community",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},"initialPosts" : [  ] }, </v>
      </c>
    </row>
    <row r="87" spans="1:17" x14ac:dyDescent="0.25">
      <c r="A87" s="40">
        <v>86</v>
      </c>
      <c r="B87" t="s">
        <v>2034</v>
      </c>
      <c r="C87" s="1" t="str">
        <f>LOWER(LEFT(Table1[[#This Row],[firstName]],1)&amp;Table1[[#This Row],[lastName]])&amp;"@livelygig.com"</f>
        <v>bperry@livelygig.com</v>
      </c>
      <c r="D87" s="54" t="s">
        <v>2097</v>
      </c>
      <c r="E87" s="42" t="s">
        <v>74</v>
      </c>
      <c r="F87" s="5" t="s">
        <v>2071</v>
      </c>
      <c r="G87" s="3" t="str">
        <f>"mailto:"&amp;Table1[[#This Row],[email]]</f>
        <v>mailto:bperry@livelygig.com</v>
      </c>
      <c r="H87" s="3" t="s">
        <v>252</v>
      </c>
      <c r="I87" s="3" t="s">
        <v>2474</v>
      </c>
      <c r="J87" s="44" t="str">
        <f>"""id"" : """&amp;Table1[[#This Row],[UUID]]&amp;""", "</f>
        <v xml:space="preserve">"id" : "2e1b5dfe-feb3-46ed-abc8-f7342f1d5d61", </v>
      </c>
      <c r="K87" s="44" t="str">
        <f>"""email"" : """&amp;Table1[[#This Row],[email]]&amp;""", "</f>
        <v xml:space="preserve">"email" : "bperry@livelygig.com", </v>
      </c>
      <c r="L87" s="44" t="str">
        <f>"""pwd"" : """&amp;Table1[[#This Row],[pwd]]&amp;""", "</f>
        <v xml:space="preserve">"pwd" : "community", </v>
      </c>
      <c r="M87" s="44"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4" t="str">
        <f>"""contacts"" : { ""channels"": [ {""url"" : """&amp;Table1[[#This Row],[contact1]]&amp;""", ""channelType"" : """&amp;Table1[[#This Row],[contact1 type]]&amp;""" } ] },"</f>
        <v>"contacts" : { "channels": [ {"url" : "mailto:bperry@livelygig.com", "channelType" : "email" } ] },</v>
      </c>
      <c r="O87" s="3" t="str">
        <f>""</f>
        <v/>
      </c>
      <c r="P87" s="3" t="str">
        <f t="shared" si="2"/>
        <v>"initialPosts" : [  ]</v>
      </c>
      <c r="Q87" s="3" t="str">
        <f ca="1">"{ "&amp;Table1[[#This Row],[id data]]&amp;Table1[[#This Row],[loginId data]]&amp;Table1[[#This Row],[pwd data]]&amp;Table1[[#This Row],[jsonBlob]]&amp;Table1[[#This Row],[bindings]]&amp;Table1[[#This Row],[contacts]]&amp;Table1[[#This Row],[Posts]]&amp;" }"&amp;IF(ISBLANK(OFFSET(Table1[[#This Row],[id]],1,0))," ",", ")</f>
        <v xml:space="preserve">{ "id" : "2e1b5dfe-feb3-46ed-abc8-f7342f1d5d61", "email" : "bperry@livelygig.com", "pwd" : "community",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},"initialPosts" : [  ] }, </v>
      </c>
    </row>
    <row r="88" spans="1:17" x14ac:dyDescent="0.25">
      <c r="A88" s="40">
        <v>87</v>
      </c>
      <c r="B88" t="s">
        <v>2035</v>
      </c>
      <c r="C88" s="1" t="str">
        <f>LOWER(LEFT(Table1[[#This Row],[firstName]],1)&amp;Table1[[#This Row],[lastName]])&amp;"@livelygig.com"</f>
        <v>sbennett@livelygig.com</v>
      </c>
      <c r="D88" s="42" t="s">
        <v>2098</v>
      </c>
      <c r="E88" s="42" t="s">
        <v>3</v>
      </c>
      <c r="F88" s="5" t="s">
        <v>2071</v>
      </c>
      <c r="G88" s="3" t="str">
        <f>"mailto:"&amp;Table1[[#This Row],[email]]</f>
        <v>mailto:sbennett@livelygig.com</v>
      </c>
      <c r="H88" s="3" t="s">
        <v>252</v>
      </c>
      <c r="I88" s="3" t="s">
        <v>2474</v>
      </c>
      <c r="J88" s="44" t="str">
        <f>"""id"" : """&amp;Table1[[#This Row],[UUID]]&amp;""", "</f>
        <v xml:space="preserve">"id" : "96af8409-0805-4b62-84fe-f434572e6c9f", </v>
      </c>
      <c r="K88" s="44" t="str">
        <f>"""email"" : """&amp;Table1[[#This Row],[email]]&amp;""", "</f>
        <v xml:space="preserve">"email" : "sbennett@livelygig.com", </v>
      </c>
      <c r="L88" s="44" t="str">
        <f>"""pwd"" : """&amp;Table1[[#This Row],[pwd]]&amp;""", "</f>
        <v xml:space="preserve">"pwd" : "community", </v>
      </c>
      <c r="M88" s="44"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4" t="str">
        <f>"""contacts"" : { ""channels"": [ {""url"" : """&amp;Table1[[#This Row],[contact1]]&amp;""", ""channelType"" : """&amp;Table1[[#This Row],[contact1 type]]&amp;""" } ] },"</f>
        <v>"contacts" : { "channels": [ {"url" : "mailto:sbennett@livelygig.com", "channelType" : "email" } ] },</v>
      </c>
      <c r="O88" s="3" t="str">
        <f>""</f>
        <v/>
      </c>
      <c r="P88" s="3" t="str">
        <f t="shared" si="2"/>
        <v>"initialPosts" : [  ]</v>
      </c>
      <c r="Q88" s="3" t="str">
        <f ca="1">"{ "&amp;Table1[[#This Row],[id data]]&amp;Table1[[#This Row],[loginId data]]&amp;Table1[[#This Row],[pwd data]]&amp;Table1[[#This Row],[jsonBlob]]&amp;Table1[[#This Row],[bindings]]&amp;Table1[[#This Row],[contacts]]&amp;Table1[[#This Row],[Posts]]&amp;" }"&amp;IF(ISBLANK(OFFSET(Table1[[#This Row],[id]],1,0))," ",", ")</f>
        <v xml:space="preserve">{ "id" : "96af8409-0805-4b62-84fe-f434572e6c9f", "email" : "sbennett@livelygig.com", "pwd" : "community",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},"initialPosts" : [  ] }, </v>
      </c>
    </row>
    <row r="89" spans="1:17" x14ac:dyDescent="0.25">
      <c r="A89" s="40">
        <v>88</v>
      </c>
      <c r="B89" t="s">
        <v>2036</v>
      </c>
      <c r="C89" s="1" t="str">
        <f>LOWER(LEFT(Table1[[#This Row],[firstName]],1)&amp;Table1[[#This Row],[lastName]])&amp;"@livelygig.com"</f>
        <v>jwinger@livelygig.com</v>
      </c>
      <c r="D89" s="42" t="s">
        <v>2099</v>
      </c>
      <c r="E89" s="42" t="s">
        <v>2092</v>
      </c>
      <c r="F89" s="5" t="s">
        <v>2071</v>
      </c>
      <c r="G89" s="3" t="str">
        <f>"mailto:"&amp;Table1[[#This Row],[email]]</f>
        <v>mailto:jwinger@livelygig.com</v>
      </c>
      <c r="H89" s="3" t="s">
        <v>252</v>
      </c>
      <c r="I89" s="3" t="s">
        <v>2474</v>
      </c>
      <c r="J89" s="44" t="str">
        <f>"""id"" : """&amp;Table1[[#This Row],[UUID]]&amp;""", "</f>
        <v xml:space="preserve">"id" : "96d82e92-a79f-454d-bf2b-fe27b3b36871", </v>
      </c>
      <c r="K89" s="44" t="str">
        <f>"""email"" : """&amp;Table1[[#This Row],[email]]&amp;""", "</f>
        <v xml:space="preserve">"email" : "jwinger@livelygig.com", </v>
      </c>
      <c r="L89" s="44" t="str">
        <f>"""pwd"" : """&amp;Table1[[#This Row],[pwd]]&amp;""", "</f>
        <v xml:space="preserve">"pwd" : "community", </v>
      </c>
      <c r="M89" s="44"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4" t="str">
        <f>"""contacts"" : { ""channels"": [ {""url"" : """&amp;Table1[[#This Row],[contact1]]&amp;""", ""channelType"" : """&amp;Table1[[#This Row],[contact1 type]]&amp;""" } ] },"</f>
        <v>"contacts" : { "channels": [ {"url" : "mailto:jwinger@livelygig.com", "channelType" : "email" } ] },</v>
      </c>
      <c r="O89" s="3" t="str">
        <f>""</f>
        <v/>
      </c>
      <c r="P89" s="3" t="str">
        <f t="shared" si="2"/>
        <v>"initialPosts" : [  ]</v>
      </c>
      <c r="Q89" s="3" t="str">
        <f ca="1">"{ "&amp;Table1[[#This Row],[id data]]&amp;Table1[[#This Row],[loginId data]]&amp;Table1[[#This Row],[pwd data]]&amp;Table1[[#This Row],[jsonBlob]]&amp;Table1[[#This Row],[bindings]]&amp;Table1[[#This Row],[contacts]]&amp;Table1[[#This Row],[Posts]]&amp;" }"&amp;IF(ISBLANK(OFFSET(Table1[[#This Row],[id]],1,0))," ",", ")</f>
        <v xml:space="preserve">{ "id" : "96d82e92-a79f-454d-bf2b-fe27b3b36871", "email" : "jwinger@livelygig.com", "pwd" : "community",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},"initialPosts" : [  ] }, </v>
      </c>
    </row>
    <row r="90" spans="1:17" x14ac:dyDescent="0.25">
      <c r="A90" s="40">
        <v>89</v>
      </c>
      <c r="B90" t="s">
        <v>2037</v>
      </c>
      <c r="C90" s="1" t="str">
        <f>LOWER(LEFT(Table1[[#This Row],[firstName]],1)&amp;Table1[[#This Row],[lastName]])&amp;"@livelygig.com"</f>
        <v>phawthorn@livelygig.com</v>
      </c>
      <c r="D90" s="42" t="s">
        <v>2100</v>
      </c>
      <c r="E90" s="42" t="s">
        <v>2093</v>
      </c>
      <c r="F90" s="5" t="s">
        <v>2071</v>
      </c>
      <c r="G90" s="3" t="str">
        <f>"mailto:"&amp;Table1[[#This Row],[email]]</f>
        <v>mailto:phawthorn@livelygig.com</v>
      </c>
      <c r="H90" s="3" t="s">
        <v>252</v>
      </c>
      <c r="I90" s="3" t="s">
        <v>2474</v>
      </c>
      <c r="J90" s="44" t="str">
        <f>"""id"" : """&amp;Table1[[#This Row],[UUID]]&amp;""", "</f>
        <v xml:space="preserve">"id" : "5f172d03-3a60-4e59-94fa-a4190d416260", </v>
      </c>
      <c r="K90" s="44" t="str">
        <f>"""email"" : """&amp;Table1[[#This Row],[email]]&amp;""", "</f>
        <v xml:space="preserve">"email" : "phawthorn@livelygig.com", </v>
      </c>
      <c r="L90" s="44" t="str">
        <f>"""pwd"" : """&amp;Table1[[#This Row],[pwd]]&amp;""", "</f>
        <v xml:space="preserve">"pwd" : "community", </v>
      </c>
      <c r="M90" s="44"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4" t="str">
        <f>"""contacts"" : { ""channels"": [ {""url"" : """&amp;Table1[[#This Row],[contact1]]&amp;""", ""channelType"" : """&amp;Table1[[#This Row],[contact1 type]]&amp;""" } ] },"</f>
        <v>"contacts" : { "channels": [ {"url" : "mailto:phawthorn@livelygig.com", "channelType" : "email" } ] },</v>
      </c>
      <c r="O90" s="3" t="str">
        <f>""</f>
        <v/>
      </c>
      <c r="P90" s="3" t="str">
        <f t="shared" si="2"/>
        <v>"initialPosts" : [  ]</v>
      </c>
      <c r="Q90" s="3" t="str">
        <f ca="1">"{ "&amp;Table1[[#This Row],[id data]]&amp;Table1[[#This Row],[loginId data]]&amp;Table1[[#This Row],[pwd data]]&amp;Table1[[#This Row],[jsonBlob]]&amp;Table1[[#This Row],[bindings]]&amp;Table1[[#This Row],[contacts]]&amp;Table1[[#This Row],[Posts]]&amp;" }"&amp;IF(ISBLANK(OFFSET(Table1[[#This Row],[id]],1,0))," ",", ")</f>
        <v xml:space="preserve">{ "id" : "5f172d03-3a60-4e59-94fa-a4190d416260", "email" : "phawthorn@livelygig.com", "pwd" : "community",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},"initialPosts" : [  ] }, </v>
      </c>
    </row>
    <row r="91" spans="1:17" x14ac:dyDescent="0.25">
      <c r="A91" s="2">
        <v>90</v>
      </c>
      <c r="B91" t="s">
        <v>2038</v>
      </c>
      <c r="C91" s="44" t="str">
        <f>LOWER(LEFT(Table1[[#This Row],[firstName]],1)&amp;Table1[[#This Row],[lastName]])&amp;"@livelygig.com"</f>
        <v>dthomas@livelygig.com</v>
      </c>
      <c r="D91" t="s">
        <v>2102</v>
      </c>
      <c r="E91" t="s">
        <v>82</v>
      </c>
      <c r="F91" s="5" t="s">
        <v>2101</v>
      </c>
      <c r="G91" s="3" t="str">
        <f>"mailto:"&amp;Table1[[#This Row],[email]]</f>
        <v>mailto:dthomas@livelygig.com</v>
      </c>
      <c r="H91" s="3" t="s">
        <v>252</v>
      </c>
      <c r="I91" s="3" t="s">
        <v>2474</v>
      </c>
      <c r="J91" s="43" t="str">
        <f>"""id"" : """&amp;Table1[[#This Row],[UUID]]&amp;""", "</f>
        <v xml:space="preserve">"id" : "60582911-c2cd-4c14-8513-d13b9cc8cbff", </v>
      </c>
      <c r="K91" s="43" t="str">
        <f>"""email"" : """&amp;Table1[[#This Row],[email]]&amp;""", "</f>
        <v xml:space="preserve">"email" : "dthomas@livelygig.com", </v>
      </c>
      <c r="L91" s="43" t="str">
        <f>"""pwd"" : """&amp;Table1[[#This Row],[pwd]]&amp;""", "</f>
        <v xml:space="preserve">"pwd" : "united", </v>
      </c>
      <c r="M91" s="43"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3" t="str">
        <f>"""contacts"" : { ""channels"": [ {""url"" : """&amp;Table1[[#This Row],[contact1]]&amp;""", ""channelType"" : """&amp;Table1[[#This Row],[contact1 type]]&amp;""" } ] },"</f>
        <v>"contacts" : { "channels": [ {"url" : "mailto:dthomas@livelygig.com", "channelType" : "email" } ] },</v>
      </c>
      <c r="O91" s="3" t="str">
        <f>""</f>
        <v/>
      </c>
      <c r="P91" s="3" t="str">
        <f t="shared" si="2"/>
        <v>"initialPosts" : [  ]</v>
      </c>
      <c r="Q91" s="3" t="str">
        <f ca="1">"{ "&amp;Table1[[#This Row],[id data]]&amp;Table1[[#This Row],[loginId data]]&amp;Table1[[#This Row],[pwd data]]&amp;Table1[[#This Row],[jsonBlob]]&amp;Table1[[#This Row],[bindings]]&amp;Table1[[#This Row],[contacts]]&amp;Table1[[#This Row],[Posts]]&amp;" }"&amp;IF(ISBLANK(OFFSET(Table1[[#This Row],[id]],1,0))," ",", ")</f>
        <v xml:space="preserve">{ "id" : "60582911-c2cd-4c14-8513-d13b9cc8cbff", "email" : "dthomas@livelygig.com", "pwd" : "united",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},"initialPosts" : [  ] }, </v>
      </c>
    </row>
    <row r="92" spans="1:17" x14ac:dyDescent="0.25">
      <c r="A92" s="40">
        <v>91</v>
      </c>
      <c r="B92" t="s">
        <v>2039</v>
      </c>
      <c r="C92" s="44" t="str">
        <f>LOWER(LEFT(Table1[[#This Row],[firstName]],1)&amp;Table1[[#This Row],[lastName]])&amp;"@livelygig.com"</f>
        <v>bdylan@livelygig.com</v>
      </c>
      <c r="D92" t="s">
        <v>2103</v>
      </c>
      <c r="E92" t="s">
        <v>2102</v>
      </c>
      <c r="F92" s="5" t="s">
        <v>2101</v>
      </c>
      <c r="G92" s="3" t="str">
        <f>"mailto:"&amp;Table1[[#This Row],[email]]</f>
        <v>mailto:bdylan@livelygig.com</v>
      </c>
      <c r="H92" s="3" t="s">
        <v>252</v>
      </c>
      <c r="I92" s="3" t="s">
        <v>2474</v>
      </c>
      <c r="J92" s="44" t="str">
        <f>"""id"" : """&amp;Table1[[#This Row],[UUID]]&amp;""", "</f>
        <v xml:space="preserve">"id" : "d2dd3995-b195-49ad-9e21-d1b90f9edc29", </v>
      </c>
      <c r="K92" s="44" t="str">
        <f>"""email"" : """&amp;Table1[[#This Row],[email]]&amp;""", "</f>
        <v xml:space="preserve">"email" : "bdylan@livelygig.com", </v>
      </c>
      <c r="L92" s="44" t="str">
        <f>"""pwd"" : """&amp;Table1[[#This Row],[pwd]]&amp;""", "</f>
        <v xml:space="preserve">"pwd" : "united", </v>
      </c>
      <c r="M92" s="44"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4" t="str">
        <f>"""contacts"" : { ""channels"": [ {""url"" : """&amp;Table1[[#This Row],[contact1]]&amp;""", ""channelType"" : """&amp;Table1[[#This Row],[contact1 type]]&amp;""" } ] },"</f>
        <v>"contacts" : { "channels": [ {"url" : "mailto:bdylan@livelygig.com", "channelType" : "email" } ] },</v>
      </c>
      <c r="O92" s="3" t="str">
        <f>""</f>
        <v/>
      </c>
      <c r="P92" s="3" t="str">
        <f t="shared" si="2"/>
        <v>"initialPosts" : [  ]</v>
      </c>
      <c r="Q92" s="3" t="str">
        <f ca="1">"{ "&amp;Table1[[#This Row],[id data]]&amp;Table1[[#This Row],[loginId data]]&amp;Table1[[#This Row],[pwd data]]&amp;Table1[[#This Row],[jsonBlob]]&amp;Table1[[#This Row],[bindings]]&amp;Table1[[#This Row],[contacts]]&amp;Table1[[#This Row],[Posts]]&amp;" }"&amp;IF(ISBLANK(OFFSET(Table1[[#This Row],[id]],1,0))," ",", ")</f>
        <v xml:space="preserve">{ "id" : "d2dd3995-b195-49ad-9e21-d1b90f9edc29", "email" : "bdylan@livelygig.com", "pwd" : "united",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},"initialPosts" : [  ] }, </v>
      </c>
    </row>
    <row r="93" spans="1:17" x14ac:dyDescent="0.25">
      <c r="A93" s="40">
        <v>92</v>
      </c>
      <c r="B93" t="s">
        <v>2040</v>
      </c>
      <c r="C93" s="44" t="str">
        <f>LOWER(LEFT(Table1[[#This Row],[firstName]],1)&amp;Table1[[#This Row],[lastName]])&amp;"@livelygig.com"</f>
        <v>lcohen@livelygig.com</v>
      </c>
      <c r="D93" t="s">
        <v>2104</v>
      </c>
      <c r="E93" t="s">
        <v>2110</v>
      </c>
      <c r="F93" s="5" t="s">
        <v>2101</v>
      </c>
      <c r="G93" s="3" t="str">
        <f>"mailto:"&amp;Table1[[#This Row],[email]]</f>
        <v>mailto:lcohen@livelygig.com</v>
      </c>
      <c r="H93" s="3" t="s">
        <v>252</v>
      </c>
      <c r="I93" s="3" t="s">
        <v>2474</v>
      </c>
      <c r="J93" s="44" t="str">
        <f>"""id"" : """&amp;Table1[[#This Row],[UUID]]&amp;""", "</f>
        <v xml:space="preserve">"id" : "95204302-2882-4c94-8631-5c494efeb2c2", </v>
      </c>
      <c r="K93" s="44" t="str">
        <f>"""email"" : """&amp;Table1[[#This Row],[email]]&amp;""", "</f>
        <v xml:space="preserve">"email" : "lcohen@livelygig.com", </v>
      </c>
      <c r="L93" s="44" t="str">
        <f>"""pwd"" : """&amp;Table1[[#This Row],[pwd]]&amp;""", "</f>
        <v xml:space="preserve">"pwd" : "united", </v>
      </c>
      <c r="M93" s="44"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4" t="str">
        <f>"""contacts"" : { ""channels"": [ {""url"" : """&amp;Table1[[#This Row],[contact1]]&amp;""", ""channelType"" : """&amp;Table1[[#This Row],[contact1 type]]&amp;""" } ] },"</f>
        <v>"contacts" : { "channels": [ {"url" : "mailto:lcohen@livelygig.com", "channelType" : "email" } ] },</v>
      </c>
      <c r="O93" s="3" t="str">
        <f>""</f>
        <v/>
      </c>
      <c r="P93" s="3" t="str">
        <f t="shared" si="2"/>
        <v>"initialPosts" : [  ]</v>
      </c>
      <c r="Q93" s="3" t="str">
        <f ca="1">"{ "&amp;Table1[[#This Row],[id data]]&amp;Table1[[#This Row],[loginId data]]&amp;Table1[[#This Row],[pwd data]]&amp;Table1[[#This Row],[jsonBlob]]&amp;Table1[[#This Row],[bindings]]&amp;Table1[[#This Row],[contacts]]&amp;Table1[[#This Row],[Posts]]&amp;" }"&amp;IF(ISBLANK(OFFSET(Table1[[#This Row],[id]],1,0))," ",", ")</f>
        <v xml:space="preserve">{ "id" : "95204302-2882-4c94-8631-5c494efeb2c2", "email" : "lcohen@livelygig.com", "pwd" : "united",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},"initialPosts" : [  ] }, </v>
      </c>
    </row>
    <row r="94" spans="1:17" x14ac:dyDescent="0.25">
      <c r="A94" s="40">
        <v>93</v>
      </c>
      <c r="B94" t="s">
        <v>2041</v>
      </c>
      <c r="C94" s="44" t="str">
        <f>LOWER(LEFT(Table1[[#This Row],[firstName]],1)&amp;Table1[[#This Row],[lastName]])&amp;"@livelygig.com"</f>
        <v>moliver@livelygig.com</v>
      </c>
      <c r="D94" t="s">
        <v>2105</v>
      </c>
      <c r="E94" t="s">
        <v>2111</v>
      </c>
      <c r="F94" s="5" t="s">
        <v>2101</v>
      </c>
      <c r="G94" s="3" t="str">
        <f>"mailto:"&amp;Table1[[#This Row],[email]]</f>
        <v>mailto:moliver@livelygig.com</v>
      </c>
      <c r="H94" s="3" t="s">
        <v>252</v>
      </c>
      <c r="I94" s="3" t="s">
        <v>2474</v>
      </c>
      <c r="J94" s="44" t="str">
        <f>"""id"" : """&amp;Table1[[#This Row],[UUID]]&amp;""", "</f>
        <v xml:space="preserve">"id" : "98e22eea-4bc7-4ea6-9196-ec995ff038f7", </v>
      </c>
      <c r="K94" s="44" t="str">
        <f>"""email"" : """&amp;Table1[[#This Row],[email]]&amp;""", "</f>
        <v xml:space="preserve">"email" : "moliver@livelygig.com", </v>
      </c>
      <c r="L94" s="44" t="str">
        <f>"""pwd"" : """&amp;Table1[[#This Row],[pwd]]&amp;""", "</f>
        <v xml:space="preserve">"pwd" : "united", </v>
      </c>
      <c r="M94" s="44"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4" t="str">
        <f>"""contacts"" : { ""channels"": [ {""url"" : """&amp;Table1[[#This Row],[contact1]]&amp;""", ""channelType"" : """&amp;Table1[[#This Row],[contact1 type]]&amp;""" } ] },"</f>
        <v>"contacts" : { "channels": [ {"url" : "mailto:moliver@livelygig.com", "channelType" : "email" } ] },</v>
      </c>
      <c r="O94" s="3" t="str">
        <f>""</f>
        <v/>
      </c>
      <c r="P94" s="3" t="str">
        <f t="shared" si="2"/>
        <v>"initialPosts" : [  ]</v>
      </c>
      <c r="Q94" s="3" t="str">
        <f ca="1">"{ "&amp;Table1[[#This Row],[id data]]&amp;Table1[[#This Row],[loginId data]]&amp;Table1[[#This Row],[pwd data]]&amp;Table1[[#This Row],[jsonBlob]]&amp;Table1[[#This Row],[bindings]]&amp;Table1[[#This Row],[contacts]]&amp;Table1[[#This Row],[Posts]]&amp;" }"&amp;IF(ISBLANK(OFFSET(Table1[[#This Row],[id]],1,0))," ",", ")</f>
        <v xml:space="preserve">{ "id" : "98e22eea-4bc7-4ea6-9196-ec995ff038f7", "email" : "moliver@livelygig.com", "pwd" : "united",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},"initialPosts" : [  ] }, </v>
      </c>
    </row>
    <row r="95" spans="1:17" x14ac:dyDescent="0.25">
      <c r="A95" s="40">
        <v>94</v>
      </c>
      <c r="B95" t="s">
        <v>2042</v>
      </c>
      <c r="C95" s="44" t="str">
        <f>LOWER(LEFT(Table1[[#This Row],[firstName]],1)&amp;Table1[[#This Row],[lastName]])&amp;"@livelygig.com"</f>
        <v>psmith@livelygig.com</v>
      </c>
      <c r="D95" t="s">
        <v>2106</v>
      </c>
      <c r="E95" t="s">
        <v>2112</v>
      </c>
      <c r="F95" s="5" t="s">
        <v>2101</v>
      </c>
      <c r="G95" s="3" t="str">
        <f>"mailto:"&amp;Table1[[#This Row],[email]]</f>
        <v>mailto:psmith@livelygig.com</v>
      </c>
      <c r="H95" s="3" t="s">
        <v>252</v>
      </c>
      <c r="I95" s="3" t="s">
        <v>2474</v>
      </c>
      <c r="J95" s="44" t="str">
        <f>"""id"" : """&amp;Table1[[#This Row],[UUID]]&amp;""", "</f>
        <v xml:space="preserve">"id" : "a2a73d30-274a-4173-b405-50a99eac3e2f", </v>
      </c>
      <c r="K95" s="44" t="str">
        <f>"""email"" : """&amp;Table1[[#This Row],[email]]&amp;""", "</f>
        <v xml:space="preserve">"email" : "psmith@livelygig.com", </v>
      </c>
      <c r="L95" s="44" t="str">
        <f>"""pwd"" : """&amp;Table1[[#This Row],[pwd]]&amp;""", "</f>
        <v xml:space="preserve">"pwd" : "united", </v>
      </c>
      <c r="M95" s="44"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4" t="str">
        <f>"""contacts"" : { ""channels"": [ {""url"" : """&amp;Table1[[#This Row],[contact1]]&amp;""", ""channelType"" : """&amp;Table1[[#This Row],[contact1 type]]&amp;""" } ] },"</f>
        <v>"contacts" : { "channels": [ {"url" : "mailto:psmith@livelygig.com", "channelType" : "email" } ] },</v>
      </c>
      <c r="O95" s="3" t="str">
        <f>""</f>
        <v/>
      </c>
      <c r="P95" s="3" t="str">
        <f t="shared" si="2"/>
        <v>"initialPosts" : [  ]</v>
      </c>
      <c r="Q95" s="3" t="str">
        <f ca="1">"{ "&amp;Table1[[#This Row],[id data]]&amp;Table1[[#This Row],[loginId data]]&amp;Table1[[#This Row],[pwd data]]&amp;Table1[[#This Row],[jsonBlob]]&amp;Table1[[#This Row],[bindings]]&amp;Table1[[#This Row],[contacts]]&amp;Table1[[#This Row],[Posts]]&amp;" }"&amp;IF(ISBLANK(OFFSET(Table1[[#This Row],[id]],1,0))," ",", ")</f>
        <v xml:space="preserve">{ "id" : "a2a73d30-274a-4173-b405-50a99eac3e2f", "email" : "psmith@livelygig.com", "pwd" : "united",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},"initialPosts" : [  ] }, </v>
      </c>
    </row>
    <row r="96" spans="1:17" x14ac:dyDescent="0.25">
      <c r="A96" s="40">
        <v>95</v>
      </c>
      <c r="B96" t="s">
        <v>2043</v>
      </c>
      <c r="C96" s="44" t="str">
        <f>LOWER(LEFT(Table1[[#This Row],[firstName]],1)&amp;Table1[[#This Row],[lastName]])&amp;"@livelygig.com"</f>
        <v>slee@livelygig.com</v>
      </c>
      <c r="D96" t="s">
        <v>2107</v>
      </c>
      <c r="E96" t="s">
        <v>2113</v>
      </c>
      <c r="F96" s="5" t="s">
        <v>2101</v>
      </c>
      <c r="G96" s="3" t="str">
        <f>"mailto:"&amp;Table1[[#This Row],[email]]</f>
        <v>mailto:slee@livelygig.com</v>
      </c>
      <c r="H96" s="3" t="s">
        <v>252</v>
      </c>
      <c r="I96" s="3" t="s">
        <v>2474</v>
      </c>
      <c r="J96" s="44" t="str">
        <f>"""id"" : """&amp;Table1[[#This Row],[UUID]]&amp;""", "</f>
        <v xml:space="preserve">"id" : "09f536f2-99d5-4c6d-bee8-6209e4fa650b", </v>
      </c>
      <c r="K96" s="44" t="str">
        <f>"""email"" : """&amp;Table1[[#This Row],[email]]&amp;""", "</f>
        <v xml:space="preserve">"email" : "slee@livelygig.com", </v>
      </c>
      <c r="L96" s="44" t="str">
        <f>"""pwd"" : """&amp;Table1[[#This Row],[pwd]]&amp;""", "</f>
        <v xml:space="preserve">"pwd" : "united", </v>
      </c>
      <c r="M96" s="44"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4" t="str">
        <f>"""contacts"" : { ""channels"": [ {""url"" : """&amp;Table1[[#This Row],[contact1]]&amp;""", ""channelType"" : """&amp;Table1[[#This Row],[contact1 type]]&amp;""" } ] },"</f>
        <v>"contacts" : { "channels": [ {"url" : "mailto:slee@livelygig.com", "channelType" : "email" } ] },</v>
      </c>
      <c r="O96" s="3" t="str">
        <f>""</f>
        <v/>
      </c>
      <c r="P96" s="3" t="str">
        <f t="shared" si="2"/>
        <v>"initialPosts" : [  ]</v>
      </c>
      <c r="Q96" s="3" t="str">
        <f ca="1">"{ "&amp;Table1[[#This Row],[id data]]&amp;Table1[[#This Row],[loginId data]]&amp;Table1[[#This Row],[pwd data]]&amp;Table1[[#This Row],[jsonBlob]]&amp;Table1[[#This Row],[bindings]]&amp;Table1[[#This Row],[contacts]]&amp;Table1[[#This Row],[Posts]]&amp;" }"&amp;IF(ISBLANK(OFFSET(Table1[[#This Row],[id]],1,0))," ",", ")</f>
        <v xml:space="preserve">{ "id" : "09f536f2-99d5-4c6d-bee8-6209e4fa650b", "email" : "slee@livelygig.com", "pwd" : "united",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},"initialPosts" : [  ] }, </v>
      </c>
    </row>
    <row r="97" spans="1:17" x14ac:dyDescent="0.25">
      <c r="A97" s="40">
        <v>96</v>
      </c>
      <c r="B97" t="s">
        <v>2044</v>
      </c>
      <c r="C97" s="44" t="str">
        <f>LOWER(LEFT(Table1[[#This Row],[firstName]],1)&amp;Table1[[#This Row],[lastName]])&amp;"@livelygig.com"</f>
        <v>rbrooks@livelygig.com</v>
      </c>
      <c r="D97" t="s">
        <v>2108</v>
      </c>
      <c r="E97" t="s">
        <v>2114</v>
      </c>
      <c r="F97" s="5" t="s">
        <v>2101</v>
      </c>
      <c r="G97" s="3" t="str">
        <f>"mailto:"&amp;Table1[[#This Row],[email]]</f>
        <v>mailto:rbrooks@livelygig.com</v>
      </c>
      <c r="H97" s="3" t="s">
        <v>252</v>
      </c>
      <c r="I97" s="3" t="s">
        <v>2474</v>
      </c>
      <c r="J97" s="44" t="str">
        <f>"""id"" : """&amp;Table1[[#This Row],[UUID]]&amp;""", "</f>
        <v xml:space="preserve">"id" : "727f1d78-d9e6-4d17-b36b-d30485942d02", </v>
      </c>
      <c r="K97" s="44" t="str">
        <f>"""email"" : """&amp;Table1[[#This Row],[email]]&amp;""", "</f>
        <v xml:space="preserve">"email" : "rbrooks@livelygig.com", </v>
      </c>
      <c r="L97" s="44" t="str">
        <f>"""pwd"" : """&amp;Table1[[#This Row],[pwd]]&amp;""", "</f>
        <v xml:space="preserve">"pwd" : "united", </v>
      </c>
      <c r="M97" s="44"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4" t="str">
        <f>"""contacts"" : { ""channels"": [ {""url"" : """&amp;Table1[[#This Row],[contact1]]&amp;""", ""channelType"" : """&amp;Table1[[#This Row],[contact1 type]]&amp;""" } ] },"</f>
        <v>"contacts" : { "channels": [ {"url" : "mailto:rbrooks@livelygig.com", "channelType" : "email" } ] },</v>
      </c>
      <c r="O97" s="3" t="str">
        <f>""</f>
        <v/>
      </c>
      <c r="P97" s="3" t="str">
        <f t="shared" si="2"/>
        <v>"initialPosts" : [  ]</v>
      </c>
      <c r="Q97" s="3" t="str">
        <f ca="1">"{ "&amp;Table1[[#This Row],[id data]]&amp;Table1[[#This Row],[loginId data]]&amp;Table1[[#This Row],[pwd data]]&amp;Table1[[#This Row],[jsonBlob]]&amp;Table1[[#This Row],[bindings]]&amp;Table1[[#This Row],[contacts]]&amp;Table1[[#This Row],[Posts]]&amp;" }"&amp;IF(ISBLANK(OFFSET(Table1[[#This Row],[id]],1,0))," ",", ")</f>
        <v xml:space="preserve">{ "id" : "727f1d78-d9e6-4d17-b36b-d30485942d02", "email" : "rbrooks@livelygig.com", "pwd" : "united",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},"initialPosts" : [  ] }, </v>
      </c>
    </row>
    <row r="98" spans="1:17" x14ac:dyDescent="0.25">
      <c r="A98" s="40">
        <v>97</v>
      </c>
      <c r="B98" t="s">
        <v>2045</v>
      </c>
      <c r="C98" s="44" t="str">
        <f>LOWER(LEFT(Table1[[#This Row],[firstName]],1)&amp;Table1[[#This Row],[lastName]])&amp;"@livelygig.com"</f>
        <v>sphan@livelygig.com</v>
      </c>
      <c r="D98" t="s">
        <v>2109</v>
      </c>
      <c r="E98" t="s">
        <v>2115</v>
      </c>
      <c r="F98" s="5" t="s">
        <v>2101</v>
      </c>
      <c r="G98" s="3" t="str">
        <f>"mailto:"&amp;Table1[[#This Row],[email]]</f>
        <v>mailto:sphan@livelygig.com</v>
      </c>
      <c r="H98" s="3" t="s">
        <v>252</v>
      </c>
      <c r="I98" s="3" t="s">
        <v>2474</v>
      </c>
      <c r="J98" s="44" t="str">
        <f>"""id"" : """&amp;Table1[[#This Row],[UUID]]&amp;""", "</f>
        <v xml:space="preserve">"id" : "aedaead9-fba3-4e87-a628-646e0064ca54", </v>
      </c>
      <c r="K98" s="44" t="str">
        <f>"""email"" : """&amp;Table1[[#This Row],[email]]&amp;""", "</f>
        <v xml:space="preserve">"email" : "sphan@livelygig.com", </v>
      </c>
      <c r="L98" s="44" t="str">
        <f>"""pwd"" : """&amp;Table1[[#This Row],[pwd]]&amp;""", "</f>
        <v xml:space="preserve">"pwd" : "united", </v>
      </c>
      <c r="M98" s="44"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4" t="str">
        <f>"""contacts"" : { ""channels"": [ {""url"" : """&amp;Table1[[#This Row],[contact1]]&amp;""", ""channelType"" : """&amp;Table1[[#This Row],[contact1 type]]&amp;""" } ] },"</f>
        <v>"contacts" : { "channels": [ {"url" : "mailto:sphan@livelygig.com", "channelType" : "email" } ] },</v>
      </c>
      <c r="O98" s="3" t="str">
        <f>""</f>
        <v/>
      </c>
      <c r="P98" s="3" t="str">
        <f t="shared" si="2"/>
        <v>"initialPosts" : [  ]</v>
      </c>
      <c r="Q98" s="3" t="str">
        <f ca="1">"{ "&amp;Table1[[#This Row],[id data]]&amp;Table1[[#This Row],[loginId data]]&amp;Table1[[#This Row],[pwd data]]&amp;Table1[[#This Row],[jsonBlob]]&amp;Table1[[#This Row],[bindings]]&amp;Table1[[#This Row],[contacts]]&amp;Table1[[#This Row],[Posts]]&amp;" }"&amp;IF(ISBLANK(OFFSET(Table1[[#This Row],[id]],1,0))," ",", ")</f>
        <v xml:space="preserve">{ "id" : "aedaead9-fba3-4e87-a628-646e0064ca54", "email" : "sphan@livelygig.com", "pwd" : "united",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},"initialPosts" : [  ] }, </v>
      </c>
    </row>
    <row r="99" spans="1:17" x14ac:dyDescent="0.25">
      <c r="A99" s="40">
        <v>98</v>
      </c>
      <c r="B99" t="s">
        <v>2046</v>
      </c>
      <c r="C99" s="44" t="str">
        <f>LOWER(LEFT(Table1[[#This Row],[firstName]],1)&amp;Table1[[#This Row],[lastName]])&amp;"@livelygig.com"</f>
        <v>unitedfan@livelygig.com</v>
      </c>
      <c r="E99" t="s">
        <v>2118</v>
      </c>
      <c r="F99" s="5" t="s">
        <v>2101</v>
      </c>
      <c r="G99" s="3" t="str">
        <f>"mailto:"&amp;Table1[[#This Row],[email]]</f>
        <v>mailto:unitedfan@livelygig.com</v>
      </c>
      <c r="H99" s="3" t="s">
        <v>252</v>
      </c>
      <c r="I99" s="3" t="s">
        <v>2474</v>
      </c>
      <c r="J99" s="44" t="str">
        <f>"""id"" : """&amp;Table1[[#This Row],[UUID]]&amp;""", "</f>
        <v xml:space="preserve">"id" : "179ee405-aa43-4b8a-9e94-a49dc3b3d07d", </v>
      </c>
      <c r="K99" s="44" t="str">
        <f>"""email"" : """&amp;Table1[[#This Row],[email]]&amp;""", "</f>
        <v xml:space="preserve">"email" : "unitedfan@livelygig.com", </v>
      </c>
      <c r="L99" s="44" t="str">
        <f>"""pwd"" : """&amp;Table1[[#This Row],[pwd]]&amp;""", "</f>
        <v xml:space="preserve">"pwd" : "united", </v>
      </c>
      <c r="M99" s="44"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4" t="str">
        <f>"""contacts"" : { ""channels"": [ {""url"" : """&amp;Table1[[#This Row],[contact1]]&amp;""", ""channelType"" : """&amp;Table1[[#This Row],[contact1 type]]&amp;""" } ] },"</f>
        <v>"contacts" : { "channels": [ {"url" : "mailto:unitedfan@livelygig.com", "channelType" : "email" } ] },</v>
      </c>
      <c r="O99" s="3" t="str">
        <f>""</f>
        <v/>
      </c>
      <c r="P99" s="3" t="str">
        <f t="shared" si="2"/>
        <v>"initialPosts" : [  ]</v>
      </c>
      <c r="Q99" s="3" t="str">
        <f ca="1">"{ "&amp;Table1[[#This Row],[id data]]&amp;Table1[[#This Row],[loginId data]]&amp;Table1[[#This Row],[pwd data]]&amp;Table1[[#This Row],[jsonBlob]]&amp;Table1[[#This Row],[bindings]]&amp;Table1[[#This Row],[contacts]]&amp;Table1[[#This Row],[Posts]]&amp;" }"&amp;IF(ISBLANK(OFFSET(Table1[[#This Row],[id]],1,0))," ",", ")</f>
        <v xml:space="preserve">{ "id" : "179ee405-aa43-4b8a-9e94-a49dc3b3d07d", "email" : "unitedfan@livelygig.com", "pwd" : "united",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workbookViewId="0">
      <selection activeCell="A16" sqref="A16"/>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255</v>
      </c>
      <c r="B1" t="s">
        <v>2057</v>
      </c>
      <c r="C1" s="7" t="s">
        <v>257</v>
      </c>
      <c r="D1" s="23" t="s">
        <v>256</v>
      </c>
      <c r="E1" t="s">
        <v>2054</v>
      </c>
      <c r="F1" t="s">
        <v>2058</v>
      </c>
    </row>
    <row r="2" spans="1:6" x14ac:dyDescent="0.25">
      <c r="A2" s="13" t="s">
        <v>445</v>
      </c>
      <c r="B2" s="11" t="s">
        <v>2066</v>
      </c>
      <c r="C2" s="7" t="s">
        <v>2059</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1989</v>
      </c>
      <c r="B3" s="73" t="s">
        <v>2293</v>
      </c>
      <c r="C3" s="7" t="s">
        <v>2059</v>
      </c>
      <c r="E3" t="s">
        <v>2294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11" t="s">
        <v>2482</v>
      </c>
      <c r="B4" s="75" t="s">
        <v>2295</v>
      </c>
      <c r="C4" s="7" t="s">
        <v>258</v>
      </c>
      <c r="E4" t="s">
        <v>2305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1990</v>
      </c>
      <c r="B5" s="75" t="s">
        <v>2296</v>
      </c>
      <c r="C5" s="7" t="s">
        <v>258</v>
      </c>
      <c r="D5" s="23" t="s">
        <v>2301</v>
      </c>
      <c r="E5" t="s">
        <v>2300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1991</v>
      </c>
      <c r="B6" s="75" t="s">
        <v>2304</v>
      </c>
      <c r="C6" s="7" t="s">
        <v>2047</v>
      </c>
      <c r="D6" s="82" t="s">
        <v>2302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1992</v>
      </c>
      <c r="B7" s="75" t="s">
        <v>2297</v>
      </c>
      <c r="C7" s="7" t="s">
        <v>2047</v>
      </c>
      <c r="D7" s="82" t="s">
        <v>2302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1993</v>
      </c>
      <c r="B8" s="75" t="s">
        <v>2298</v>
      </c>
      <c r="C8" s="7" t="s">
        <v>258</v>
      </c>
      <c r="D8" s="82" t="s">
        <v>2303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1994</v>
      </c>
      <c r="B9" s="75" t="s">
        <v>2168</v>
      </c>
      <c r="C9" s="7" t="s">
        <v>258</v>
      </c>
      <c r="D9" s="82" t="s">
        <v>2303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1995</v>
      </c>
      <c r="B10" s="75" t="s">
        <v>2299</v>
      </c>
      <c r="C10" s="7" t="s">
        <v>258</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1996</v>
      </c>
      <c r="B11" s="90" t="s">
        <v>2119</v>
      </c>
      <c r="C11" s="31" t="s">
        <v>2065</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11" t="s">
        <v>2483</v>
      </c>
      <c r="B12" s="76" t="s">
        <v>2203</v>
      </c>
      <c r="C12" s="7" t="s">
        <v>2059</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446</v>
      </c>
      <c r="B13" s="14" t="s">
        <v>2204</v>
      </c>
      <c r="C13" s="7" t="s">
        <v>2049</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2013</v>
      </c>
      <c r="B14" s="14" t="s">
        <v>2277</v>
      </c>
      <c r="C14" s="7" t="s">
        <v>258</v>
      </c>
      <c r="D14" s="27"/>
      <c r="E14" t="s">
        <v>2279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2014</v>
      </c>
      <c r="B15" s="14" t="s">
        <v>2278</v>
      </c>
      <c r="C15" s="7" t="s">
        <v>258</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2015</v>
      </c>
      <c r="B16" s="14" t="s">
        <v>2275</v>
      </c>
      <c r="C16" s="7" t="s">
        <v>258</v>
      </c>
      <c r="D16" s="27"/>
      <c r="E16" t="s">
        <v>2276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447</v>
      </c>
      <c r="B17" s="14" t="s">
        <v>2180</v>
      </c>
      <c r="C17" s="7" t="s">
        <v>2048</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448</v>
      </c>
      <c r="B18" s="14" t="s">
        <v>2181</v>
      </c>
      <c r="C18" s="7" t="s">
        <v>2047</v>
      </c>
      <c r="D18" s="28" t="s">
        <v>2238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449</v>
      </c>
      <c r="B19" s="14" t="s">
        <v>2182</v>
      </c>
      <c r="C19" s="7" t="s">
        <v>2048</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450</v>
      </c>
      <c r="B20" s="14" t="s">
        <v>2202</v>
      </c>
      <c r="C20" s="7" t="s">
        <v>2270</v>
      </c>
      <c r="D20" s="82" t="s">
        <v>2271</v>
      </c>
      <c r="E20" t="s">
        <v>2268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451</v>
      </c>
      <c r="B21" s="83" t="s">
        <v>2060</v>
      </c>
      <c r="C21" s="7" t="s">
        <v>2059</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452</v>
      </c>
      <c r="B22" s="84" t="s">
        <v>2061</v>
      </c>
      <c r="C22" s="7" t="s">
        <v>258</v>
      </c>
      <c r="D22" s="23" t="s">
        <v>2064</v>
      </c>
      <c r="E22" t="s">
        <v>2062</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453</v>
      </c>
      <c r="B23" s="21" t="s">
        <v>2119</v>
      </c>
      <c r="C23" s="31" t="s">
        <v>2063</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454</v>
      </c>
      <c r="B24" s="18" t="s">
        <v>2119</v>
      </c>
      <c r="C24" s="31" t="s">
        <v>2065</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455</v>
      </c>
      <c r="B25" s="76" t="s">
        <v>2205</v>
      </c>
      <c r="C25" s="7" t="s">
        <v>2059</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456</v>
      </c>
      <c r="B26" s="14" t="s">
        <v>2204</v>
      </c>
      <c r="C26" s="7" t="s">
        <v>2049</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2030</v>
      </c>
      <c r="B27" s="14" t="s">
        <v>4</v>
      </c>
      <c r="C27" s="7" t="s">
        <v>258</v>
      </c>
      <c r="D27" s="23" t="s">
        <v>2064</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457</v>
      </c>
      <c r="B28" s="14" t="s">
        <v>2256</v>
      </c>
      <c r="C28" s="7" t="s">
        <v>258</v>
      </c>
      <c r="D28" s="23" t="s">
        <v>2064</v>
      </c>
      <c r="E28" s="80" t="s">
        <v>2234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458</v>
      </c>
      <c r="B29" s="14" t="s">
        <v>2164</v>
      </c>
      <c r="C29" s="7" t="s">
        <v>2047</v>
      </c>
      <c r="D29" s="28" t="s">
        <v>2238</v>
      </c>
      <c r="E29" s="80" t="s">
        <v>2235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459</v>
      </c>
      <c r="B30" s="14" t="s">
        <v>2257</v>
      </c>
      <c r="C30" s="7" t="s">
        <v>2270</v>
      </c>
      <c r="D30" s="82" t="s">
        <v>2271</v>
      </c>
      <c r="E30" s="80" t="s">
        <v>2236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460</v>
      </c>
      <c r="B31" s="18" t="s">
        <v>2119</v>
      </c>
      <c r="C31" s="7" t="s">
        <v>2065</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461</v>
      </c>
      <c r="B32" s="73" t="s">
        <v>2206</v>
      </c>
      <c r="C32" s="7" t="s">
        <v>2059</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462</v>
      </c>
      <c r="B33" s="75" t="s">
        <v>2204</v>
      </c>
      <c r="C33" s="7" t="s">
        <v>2049</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463</v>
      </c>
      <c r="B34" s="18" t="s">
        <v>2119</v>
      </c>
      <c r="C34" s="7" t="s">
        <v>2065</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11" t="s">
        <v>2484</v>
      </c>
      <c r="B35" s="73" t="s">
        <v>2485</v>
      </c>
      <c r="C35" s="7" t="s">
        <v>2059</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2002</v>
      </c>
      <c r="B36" s="75" t="s">
        <v>2204</v>
      </c>
      <c r="C36" s="7" t="s">
        <v>2049</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2003</v>
      </c>
      <c r="B37" s="14" t="s">
        <v>2179</v>
      </c>
      <c r="C37" s="7" t="s">
        <v>2047</v>
      </c>
      <c r="D37" s="28" t="s">
        <v>2238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2004</v>
      </c>
      <c r="B38" s="14" t="s">
        <v>2280</v>
      </c>
      <c r="C38" s="7" t="s">
        <v>2047</v>
      </c>
      <c r="D38" s="28" t="s">
        <v>2238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2005</v>
      </c>
      <c r="B39" s="83" t="s">
        <v>2281</v>
      </c>
      <c r="C39" s="7" t="s">
        <v>258</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1980</v>
      </c>
      <c r="B40" s="14" t="s">
        <v>2475</v>
      </c>
      <c r="C40" s="7" t="s">
        <v>258</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2006</v>
      </c>
      <c r="B41" s="83" t="s">
        <v>2212</v>
      </c>
      <c r="C41" s="7" t="s">
        <v>258</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2007</v>
      </c>
      <c r="B42" s="14" t="s">
        <v>2282</v>
      </c>
      <c r="C42" s="7" t="s">
        <v>258</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2008</v>
      </c>
      <c r="B43" s="14" t="s">
        <v>2050</v>
      </c>
      <c r="C43" s="7" t="s">
        <v>2048</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2009</v>
      </c>
      <c r="B44" s="14" t="s">
        <v>2178</v>
      </c>
      <c r="C44" s="7" t="s">
        <v>258</v>
      </c>
      <c r="D44" s="29" t="s">
        <v>2051</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2010</v>
      </c>
      <c r="B45" s="14" t="s">
        <v>2283</v>
      </c>
      <c r="C45" s="7" t="s">
        <v>258</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2011</v>
      </c>
      <c r="B46" s="14" t="s">
        <v>2284</v>
      </c>
      <c r="C46" s="7" t="s">
        <v>258</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2012</v>
      </c>
      <c r="B47" s="18" t="s">
        <v>2119</v>
      </c>
      <c r="C47" s="7" t="s">
        <v>2065</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11" t="s">
        <v>2486</v>
      </c>
      <c r="B48" s="73" t="s">
        <v>2207</v>
      </c>
      <c r="C48" s="7" t="s">
        <v>2059</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464</v>
      </c>
      <c r="B49" s="75" t="s">
        <v>2204</v>
      </c>
      <c r="C49" s="7" t="s">
        <v>2049</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465</v>
      </c>
      <c r="B50" s="14" t="s">
        <v>2177</v>
      </c>
      <c r="C50" s="7" t="s">
        <v>2049</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466</v>
      </c>
      <c r="B51" s="14" t="s">
        <v>0</v>
      </c>
      <c r="C51" t="s">
        <v>258</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467</v>
      </c>
      <c r="B52" s="14" t="s">
        <v>2185</v>
      </c>
      <c r="C52" t="s">
        <v>258</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468</v>
      </c>
      <c r="B53" s="14" t="s">
        <v>1</v>
      </c>
      <c r="C53" t="s">
        <v>258</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469</v>
      </c>
      <c r="B54" s="14" t="s">
        <v>2186</v>
      </c>
      <c r="C54" t="s">
        <v>258</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470</v>
      </c>
      <c r="B55" s="14" t="s">
        <v>2187</v>
      </c>
      <c r="C55" t="s">
        <v>258</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471</v>
      </c>
      <c r="B56" s="14" t="s">
        <v>2188</v>
      </c>
      <c r="C56" t="s">
        <v>258</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472</v>
      </c>
      <c r="B57" s="14" t="s">
        <v>2189</v>
      </c>
      <c r="C57" t="s">
        <v>258</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473</v>
      </c>
      <c r="B58" s="14" t="s">
        <v>2190</v>
      </c>
      <c r="C58" t="s">
        <v>258</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474</v>
      </c>
      <c r="B59" s="14" t="s">
        <v>2191</v>
      </c>
      <c r="C59" t="s">
        <v>258</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1999</v>
      </c>
      <c r="B60" s="83" t="s">
        <v>342</v>
      </c>
      <c r="C60" t="s">
        <v>258</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2000</v>
      </c>
      <c r="B61" s="14" t="s">
        <v>2286</v>
      </c>
      <c r="C61" t="s">
        <v>2047</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2001</v>
      </c>
      <c r="B62" s="14" t="s">
        <v>2285</v>
      </c>
      <c r="C62" t="s">
        <v>2047</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475</v>
      </c>
      <c r="B63" s="14" t="s">
        <v>2192</v>
      </c>
      <c r="C63" t="s">
        <v>258</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476</v>
      </c>
      <c r="B64" s="18" t="s">
        <v>2119</v>
      </c>
      <c r="C64" s="7" t="s">
        <v>2065</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11" t="s">
        <v>2487</v>
      </c>
      <c r="B65" s="73" t="s">
        <v>2208</v>
      </c>
      <c r="C65" s="7" t="s">
        <v>2059</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477</v>
      </c>
      <c r="B66" s="75" t="s">
        <v>2204</v>
      </c>
      <c r="C66" s="7" t="s">
        <v>2049</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478</v>
      </c>
      <c r="B67" s="18" t="s">
        <v>2119</v>
      </c>
      <c r="C67" s="7" t="s">
        <v>2065</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11" t="s">
        <v>2488</v>
      </c>
      <c r="B68" s="74" t="s">
        <v>2209</v>
      </c>
      <c r="C68" s="7" t="s">
        <v>2059</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479</v>
      </c>
      <c r="B69" s="75" t="s">
        <v>2204</v>
      </c>
      <c r="C69" s="7" t="s">
        <v>2049</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480</v>
      </c>
      <c r="B70" s="18" t="s">
        <v>2119</v>
      </c>
      <c r="C70" s="7" t="s">
        <v>2065</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11" t="s">
        <v>2492</v>
      </c>
      <c r="B71" s="18" t="s">
        <v>2491</v>
      </c>
      <c r="C71" s="7" t="s">
        <v>2059</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1978</v>
      </c>
      <c r="B72" s="75" t="s">
        <v>2204</v>
      </c>
      <c r="C72" s="7" t="s">
        <v>2049</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1979</v>
      </c>
      <c r="B73" s="18" t="s">
        <v>2119</v>
      </c>
      <c r="C73" s="7" t="s">
        <v>2065</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11" t="s">
        <v>2489</v>
      </c>
      <c r="B74" s="73" t="s">
        <v>2210</v>
      </c>
      <c r="C74" s="7" t="s">
        <v>2059</v>
      </c>
      <c r="E74" t="s">
        <v>2269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481</v>
      </c>
      <c r="B75" s="75" t="s">
        <v>2204</v>
      </c>
      <c r="C75" s="7" t="s">
        <v>2049</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482</v>
      </c>
      <c r="B76" s="75" t="s">
        <v>2193</v>
      </c>
      <c r="C76" s="7" t="s">
        <v>258</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483</v>
      </c>
      <c r="B77" s="75" t="s">
        <v>2201</v>
      </c>
      <c r="C77" s="7" t="s">
        <v>258</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484</v>
      </c>
      <c r="B78" s="75" t="s">
        <v>2198</v>
      </c>
      <c r="C78" s="7" t="s">
        <v>258</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485</v>
      </c>
      <c r="B79" s="75" t="s">
        <v>2199</v>
      </c>
      <c r="C79" s="7" t="s">
        <v>258</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486</v>
      </c>
      <c r="B80" s="75" t="s">
        <v>2200</v>
      </c>
      <c r="C80" s="7" t="s">
        <v>258</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487</v>
      </c>
      <c r="B81" s="70" t="s">
        <v>2194</v>
      </c>
      <c r="C81" s="7" t="s">
        <v>258</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488</v>
      </c>
      <c r="B82" s="14" t="s">
        <v>2195</v>
      </c>
      <c r="C82" s="7" t="s">
        <v>258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489</v>
      </c>
      <c r="B83" s="70" t="s">
        <v>2196</v>
      </c>
      <c r="C83" s="7" t="s">
        <v>258</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490</v>
      </c>
      <c r="B84" s="14" t="s">
        <v>2197</v>
      </c>
      <c r="C84" s="7" t="s">
        <v>258</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491</v>
      </c>
      <c r="B85" s="18" t="s">
        <v>2119</v>
      </c>
      <c r="C85" s="7" t="s">
        <v>2065</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11" t="s">
        <v>2490</v>
      </c>
      <c r="B86" s="73" t="s">
        <v>2211</v>
      </c>
      <c r="C86" s="7" t="s">
        <v>2059</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492</v>
      </c>
      <c r="B87" s="75" t="s">
        <v>2204</v>
      </c>
      <c r="C87" s="7" t="s">
        <v>2049</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493</v>
      </c>
      <c r="B88" s="18" t="s">
        <v>2119</v>
      </c>
      <c r="C88" s="7" t="s">
        <v>2065</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2016</v>
      </c>
      <c r="B89" s="74" t="s">
        <v>2272</v>
      </c>
      <c r="C89" s="7" t="s">
        <v>2059</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1998</v>
      </c>
      <c r="B90" s="21" t="s">
        <v>2290</v>
      </c>
      <c r="C90" s="7" t="s">
        <v>2047</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1997</v>
      </c>
      <c r="B91" s="21" t="s">
        <v>2291</v>
      </c>
      <c r="C91" s="7" t="s">
        <v>258</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2017</v>
      </c>
      <c r="B92" s="21" t="s">
        <v>2273</v>
      </c>
      <c r="C92" s="7" t="s">
        <v>2270</v>
      </c>
      <c r="D92" s="82" t="s">
        <v>2271</v>
      </c>
      <c r="E92" t="s">
        <v>2274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2018</v>
      </c>
      <c r="B93" s="18" t="s">
        <v>2119</v>
      </c>
      <c r="C93" s="7" t="s">
        <v>2065</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1984</v>
      </c>
      <c r="B94" s="74" t="s">
        <v>2306</v>
      </c>
      <c r="C94" s="7" t="s">
        <v>2059</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1985</v>
      </c>
      <c r="B95" s="21" t="s">
        <v>2307</v>
      </c>
      <c r="C95" s="7" t="s">
        <v>258</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1986</v>
      </c>
      <c r="B96" s="21" t="s">
        <v>2299</v>
      </c>
      <c r="C96" s="7" t="s">
        <v>258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1987</v>
      </c>
      <c r="B97" s="21" t="s">
        <v>2308</v>
      </c>
      <c r="C97" s="7" t="s">
        <v>2047</v>
      </c>
      <c r="D97" s="28" t="s">
        <v>2238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1988</v>
      </c>
      <c r="B98" s="21" t="s">
        <v>2119</v>
      </c>
      <c r="C98" s="7" t="s">
        <v>2065</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494</v>
      </c>
      <c r="B99" s="87" t="s">
        <v>2123</v>
      </c>
      <c r="C99" s="7" t="s">
        <v>2059</v>
      </c>
      <c r="E99" t="s">
        <v>2233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495</v>
      </c>
      <c r="B100" s="66" t="s">
        <v>2220</v>
      </c>
      <c r="C100" s="7" t="s">
        <v>2059</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496</v>
      </c>
      <c r="B101" s="79" t="s">
        <v>2213</v>
      </c>
      <c r="C101" s="7" t="s">
        <v>258</v>
      </c>
      <c r="D101" s="23" t="s">
        <v>2136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497</v>
      </c>
      <c r="B102" s="85" t="s">
        <v>2167</v>
      </c>
      <c r="C102" s="7" t="s">
        <v>2059</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498</v>
      </c>
      <c r="B103" s="19" t="s">
        <v>2222</v>
      </c>
      <c r="C103" s="7" t="s">
        <v>2059</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499</v>
      </c>
      <c r="B104" s="59" t="s">
        <v>2215</v>
      </c>
      <c r="C104" s="7" t="s">
        <v>258</v>
      </c>
      <c r="D104" s="23" t="s">
        <v>2137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500</v>
      </c>
      <c r="B105" s="19" t="s">
        <v>2119</v>
      </c>
      <c r="C105" s="7" t="s">
        <v>2065</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501</v>
      </c>
      <c r="B106" s="19" t="s">
        <v>2222</v>
      </c>
      <c r="C106" s="7" t="s">
        <v>2059</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502</v>
      </c>
      <c r="B107" s="59" t="s">
        <v>2215</v>
      </c>
      <c r="C107" s="7" t="s">
        <v>258</v>
      </c>
      <c r="D107" s="23" t="s">
        <v>2138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503</v>
      </c>
      <c r="B108" s="19" t="s">
        <v>2119</v>
      </c>
      <c r="C108" s="7" t="s">
        <v>2065</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504</v>
      </c>
      <c r="B109" s="19" t="s">
        <v>2222</v>
      </c>
      <c r="C109" s="7" t="s">
        <v>2059</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505</v>
      </c>
      <c r="B110" s="59" t="s">
        <v>2215</v>
      </c>
      <c r="C110" s="7" t="s">
        <v>258</v>
      </c>
      <c r="D110" s="23" t="s">
        <v>2139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506</v>
      </c>
      <c r="B111" s="19" t="s">
        <v>2119</v>
      </c>
      <c r="C111" s="7" t="s">
        <v>2065</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507</v>
      </c>
      <c r="B112" s="19" t="s">
        <v>2222</v>
      </c>
      <c r="C112" s="7" t="s">
        <v>2059</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508</v>
      </c>
      <c r="B113" s="59" t="s">
        <v>2215</v>
      </c>
      <c r="C113" s="7" t="s">
        <v>258</v>
      </c>
      <c r="D113" s="23" t="s">
        <v>2140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509</v>
      </c>
      <c r="B114" s="19" t="s">
        <v>2119</v>
      </c>
      <c r="C114" s="7" t="s">
        <v>2063</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510</v>
      </c>
      <c r="B115" s="20" t="s">
        <v>2119</v>
      </c>
      <c r="C115" s="7" t="s">
        <v>2063</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511</v>
      </c>
      <c r="B116" s="21" t="s">
        <v>2119</v>
      </c>
      <c r="C116" s="7" t="s">
        <v>2065</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512</v>
      </c>
      <c r="B117" s="66" t="s">
        <v>2220</v>
      </c>
      <c r="C117" s="7" t="s">
        <v>2059</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513</v>
      </c>
      <c r="B118" s="79" t="s">
        <v>2213</v>
      </c>
      <c r="C118" s="7" t="s">
        <v>258</v>
      </c>
      <c r="D118" s="23" t="s">
        <v>2141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514</v>
      </c>
      <c r="B119" s="85" t="s">
        <v>2167</v>
      </c>
      <c r="C119" s="7" t="s">
        <v>2059</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515</v>
      </c>
      <c r="B120" s="19" t="s">
        <v>2222</v>
      </c>
      <c r="C120" s="7" t="s">
        <v>2059</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516</v>
      </c>
      <c r="B121" s="59" t="s">
        <v>2215</v>
      </c>
      <c r="C121" s="7" t="s">
        <v>258</v>
      </c>
      <c r="D121" s="23" t="s">
        <v>2125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517</v>
      </c>
      <c r="B122" s="19" t="s">
        <v>2119</v>
      </c>
      <c r="C122" s="7" t="s">
        <v>2065</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518</v>
      </c>
      <c r="B123" s="19" t="s">
        <v>2222</v>
      </c>
      <c r="C123" s="7" t="s">
        <v>2059</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519</v>
      </c>
      <c r="B124" s="59" t="s">
        <v>2215</v>
      </c>
      <c r="C124" s="7" t="s">
        <v>258</v>
      </c>
      <c r="D124" s="23" t="s">
        <v>2137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520</v>
      </c>
      <c r="B125" s="19" t="s">
        <v>2119</v>
      </c>
      <c r="C125" s="7" t="s">
        <v>2065</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521</v>
      </c>
      <c r="B126" s="19" t="s">
        <v>2222</v>
      </c>
      <c r="C126" s="7" t="s">
        <v>2059</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522</v>
      </c>
      <c r="B127" s="59" t="s">
        <v>2215</v>
      </c>
      <c r="C127" s="7" t="s">
        <v>258</v>
      </c>
      <c r="D127" s="23" t="s">
        <v>2142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523</v>
      </c>
      <c r="B128" s="19" t="s">
        <v>2119</v>
      </c>
      <c r="C128" s="7" t="s">
        <v>2063</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524</v>
      </c>
      <c r="B129" s="20" t="s">
        <v>2119</v>
      </c>
      <c r="C129" s="7" t="s">
        <v>2063</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525</v>
      </c>
      <c r="B130" s="21" t="s">
        <v>2119</v>
      </c>
      <c r="C130" s="7" t="s">
        <v>2065</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526</v>
      </c>
      <c r="B131" s="66" t="s">
        <v>2220</v>
      </c>
      <c r="C131" s="7" t="s">
        <v>2059</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527</v>
      </c>
      <c r="B132" s="79" t="s">
        <v>2213</v>
      </c>
      <c r="C132" s="7" t="s">
        <v>258</v>
      </c>
      <c r="D132" s="23" t="s">
        <v>2143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528</v>
      </c>
      <c r="B133" s="85" t="s">
        <v>2167</v>
      </c>
      <c r="C133" s="7" t="s">
        <v>2059</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529</v>
      </c>
      <c r="B134" s="19" t="s">
        <v>2222</v>
      </c>
      <c r="C134" s="7" t="s">
        <v>2059</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530</v>
      </c>
      <c r="B135" s="59" t="s">
        <v>2215</v>
      </c>
      <c r="C135" s="7" t="s">
        <v>258</v>
      </c>
      <c r="D135" s="23" t="s">
        <v>2125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531</v>
      </c>
      <c r="B136" s="19" t="s">
        <v>2119</v>
      </c>
      <c r="C136" s="7" t="s">
        <v>2065</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532</v>
      </c>
      <c r="B137" s="19" t="s">
        <v>2222</v>
      </c>
      <c r="C137" s="7" t="s">
        <v>2059</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533</v>
      </c>
      <c r="B138" s="59" t="s">
        <v>2215</v>
      </c>
      <c r="C138" s="7" t="s">
        <v>258</v>
      </c>
      <c r="D138" s="23" t="s">
        <v>2127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534</v>
      </c>
      <c r="B139" s="19" t="s">
        <v>2119</v>
      </c>
      <c r="C139" s="7" t="s">
        <v>2063</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535</v>
      </c>
      <c r="B140" s="20" t="s">
        <v>2119</v>
      </c>
      <c r="C140" s="7" t="s">
        <v>2063</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536</v>
      </c>
      <c r="B141" s="21" t="s">
        <v>2119</v>
      </c>
      <c r="C141" s="7" t="s">
        <v>2065</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537</v>
      </c>
      <c r="B142" s="66" t="s">
        <v>2220</v>
      </c>
      <c r="C142" s="7" t="s">
        <v>2059</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538</v>
      </c>
      <c r="B143" s="15" t="s">
        <v>2213</v>
      </c>
      <c r="C143" s="7" t="s">
        <v>258</v>
      </c>
      <c r="D143" s="23" t="s">
        <v>2124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539</v>
      </c>
      <c r="B144" s="84" t="s">
        <v>2165</v>
      </c>
      <c r="C144" s="7" t="s">
        <v>2059</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540</v>
      </c>
      <c r="B145" s="16" t="s">
        <v>2221</v>
      </c>
      <c r="C145" s="7" t="s">
        <v>2059</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541</v>
      </c>
      <c r="B146" s="17" t="s">
        <v>2214</v>
      </c>
      <c r="C146" s="7" t="s">
        <v>258</v>
      </c>
      <c r="D146" s="23" t="s">
        <v>2067</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542</v>
      </c>
      <c r="B147" s="17" t="s">
        <v>2183</v>
      </c>
      <c r="C147" s="7" t="s">
        <v>258</v>
      </c>
      <c r="D147" s="23" t="s">
        <v>344</v>
      </c>
      <c r="E147" t="s">
        <v>2068</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543</v>
      </c>
      <c r="B148" s="17" t="s">
        <v>2184</v>
      </c>
      <c r="C148" s="7" t="s">
        <v>258</v>
      </c>
      <c r="D148" s="23" t="s">
        <v>2056</v>
      </c>
      <c r="E148" t="s">
        <v>2055</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544</v>
      </c>
      <c r="B149" s="19" t="s">
        <v>2119</v>
      </c>
      <c r="C149" s="7" t="s">
        <v>2065</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545</v>
      </c>
      <c r="B150" s="16" t="s">
        <v>2221</v>
      </c>
      <c r="C150" s="7" t="s">
        <v>2059</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546</v>
      </c>
      <c r="B151" s="17" t="s">
        <v>2214</v>
      </c>
      <c r="C151" s="7" t="s">
        <v>258</v>
      </c>
      <c r="D151" s="23" t="s">
        <v>2128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547</v>
      </c>
      <c r="B152" s="17" t="s">
        <v>2183</v>
      </c>
      <c r="C152" s="7" t="s">
        <v>258</v>
      </c>
      <c r="D152" s="23" t="s">
        <v>2064</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548</v>
      </c>
      <c r="B153" s="17" t="s">
        <v>2184</v>
      </c>
      <c r="C153" s="7" t="s">
        <v>258</v>
      </c>
      <c r="D153" s="23" t="s">
        <v>2129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549</v>
      </c>
      <c r="B154" s="19" t="s">
        <v>2119</v>
      </c>
      <c r="C154" s="7" t="s">
        <v>2065</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550</v>
      </c>
      <c r="B155" s="16" t="s">
        <v>2221</v>
      </c>
      <c r="C155" s="7" t="s">
        <v>2059</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551</v>
      </c>
      <c r="B156" s="17" t="s">
        <v>2214</v>
      </c>
      <c r="C156" s="7" t="s">
        <v>258</v>
      </c>
      <c r="D156" s="23" t="s">
        <v>2130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552</v>
      </c>
      <c r="B157" s="17" t="s">
        <v>2183</v>
      </c>
      <c r="C157" s="7" t="s">
        <v>258</v>
      </c>
      <c r="D157" s="23" t="s">
        <v>2064</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553</v>
      </c>
      <c r="B158" s="17" t="s">
        <v>2184</v>
      </c>
      <c r="C158" s="7" t="s">
        <v>258</v>
      </c>
      <c r="D158" s="23" t="s">
        <v>2159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554</v>
      </c>
      <c r="B159" s="19" t="s">
        <v>2119</v>
      </c>
      <c r="C159" s="7" t="s">
        <v>2065</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555</v>
      </c>
      <c r="B160" s="16" t="s">
        <v>2221</v>
      </c>
      <c r="C160" s="7" t="s">
        <v>2059</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556</v>
      </c>
      <c r="B161" s="17" t="s">
        <v>2214</v>
      </c>
      <c r="C161" s="7" t="s">
        <v>258</v>
      </c>
      <c r="D161" s="23" t="s">
        <v>2131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557</v>
      </c>
      <c r="B162" s="17" t="s">
        <v>2183</v>
      </c>
      <c r="C162" s="7" t="s">
        <v>258</v>
      </c>
      <c r="D162" s="23" t="s">
        <v>2064</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558</v>
      </c>
      <c r="B163" s="17" t="s">
        <v>2184</v>
      </c>
      <c r="C163" s="7" t="s">
        <v>258</v>
      </c>
      <c r="D163" s="23" t="s">
        <v>2132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559</v>
      </c>
      <c r="B164" s="19" t="s">
        <v>2119</v>
      </c>
      <c r="C164" s="7" t="s">
        <v>2065</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560</v>
      </c>
      <c r="B165" s="16" t="s">
        <v>2221</v>
      </c>
      <c r="C165" s="7" t="s">
        <v>2059</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561</v>
      </c>
      <c r="B166" s="17" t="s">
        <v>2214</v>
      </c>
      <c r="C166" s="7" t="s">
        <v>258</v>
      </c>
      <c r="D166" s="23" t="s">
        <v>2157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562</v>
      </c>
      <c r="B167" s="17" t="s">
        <v>2183</v>
      </c>
      <c r="C167" s="7" t="s">
        <v>258</v>
      </c>
      <c r="D167" s="23" t="s">
        <v>2064</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563</v>
      </c>
      <c r="B168" s="17" t="s">
        <v>2184</v>
      </c>
      <c r="C168" s="7" t="s">
        <v>258</v>
      </c>
      <c r="D168" s="23" t="s">
        <v>2056</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564</v>
      </c>
      <c r="B169" s="19" t="s">
        <v>2119</v>
      </c>
      <c r="C169" s="7" t="s">
        <v>2065</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565</v>
      </c>
      <c r="B170" s="16" t="s">
        <v>2221</v>
      </c>
      <c r="C170" s="7" t="s">
        <v>2059</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566</v>
      </c>
      <c r="B171" s="59" t="s">
        <v>2214</v>
      </c>
      <c r="C171" s="7" t="s">
        <v>258</v>
      </c>
      <c r="D171" s="23" t="s">
        <v>2158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567</v>
      </c>
      <c r="B172" s="17" t="s">
        <v>2183</v>
      </c>
      <c r="C172" s="7" t="s">
        <v>258</v>
      </c>
      <c r="D172" s="23" t="s">
        <v>2064</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568</v>
      </c>
      <c r="B173" s="17" t="s">
        <v>2184</v>
      </c>
      <c r="C173" s="7" t="s">
        <v>258</v>
      </c>
      <c r="D173" s="23" t="s">
        <v>2056</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569</v>
      </c>
      <c r="B174" s="19" t="s">
        <v>2119</v>
      </c>
      <c r="C174" s="7" t="s">
        <v>2063</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570</v>
      </c>
      <c r="B175" s="20" t="s">
        <v>2119</v>
      </c>
      <c r="C175" s="7" t="s">
        <v>2065</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571</v>
      </c>
      <c r="B176" s="86" t="s">
        <v>2167</v>
      </c>
      <c r="C176" s="7" t="s">
        <v>2059</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572</v>
      </c>
      <c r="B177" s="78" t="s">
        <v>2222</v>
      </c>
      <c r="C177" s="7" t="s">
        <v>2059</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573</v>
      </c>
      <c r="B178" s="77" t="s">
        <v>2215</v>
      </c>
      <c r="C178" s="7" t="s">
        <v>258</v>
      </c>
      <c r="D178" s="23" t="s">
        <v>2216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574</v>
      </c>
      <c r="B179" s="59" t="s">
        <v>2166</v>
      </c>
      <c r="C179" s="7" t="s">
        <v>2059</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575</v>
      </c>
      <c r="B180" s="61" t="s">
        <v>2223</v>
      </c>
      <c r="C180" s="7" t="s">
        <v>258</v>
      </c>
      <c r="D180" t="s">
        <v>343</v>
      </c>
      <c r="E180" t="s">
        <v>2067</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576</v>
      </c>
      <c r="B181" s="24" t="s">
        <v>2052</v>
      </c>
      <c r="C181" s="31" t="s">
        <v>2059</v>
      </c>
      <c r="D181" s="63"/>
      <c r="E181" s="5" t="s">
        <v>2070</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577</v>
      </c>
      <c r="B182" s="62" t="s">
        <v>2053</v>
      </c>
      <c r="C182" s="31" t="s">
        <v>258</v>
      </c>
      <c r="D182" s="64" t="s">
        <v>349</v>
      </c>
      <c r="E182" s="5" t="s">
        <v>263</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578</v>
      </c>
      <c r="B183" s="62" t="s">
        <v>2053</v>
      </c>
      <c r="C183" s="31" t="s">
        <v>258</v>
      </c>
      <c r="D183" s="64" t="s">
        <v>351</v>
      </c>
      <c r="E183" s="5" t="s">
        <v>265</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579</v>
      </c>
      <c r="B184" s="61" t="s">
        <v>2119</v>
      </c>
      <c r="C184" s="26" t="s">
        <v>2063</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580</v>
      </c>
      <c r="B185" s="59" t="s">
        <v>2119</v>
      </c>
      <c r="C185" s="7" t="s">
        <v>2063</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581</v>
      </c>
      <c r="B186" s="19" t="s">
        <v>2119</v>
      </c>
      <c r="C186" s="7" t="s">
        <v>2065</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582</v>
      </c>
      <c r="B187" s="19" t="s">
        <v>2222</v>
      </c>
      <c r="C187" s="7" t="s">
        <v>2059</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583</v>
      </c>
      <c r="B188" s="59" t="s">
        <v>2215</v>
      </c>
      <c r="C188" s="7" t="s">
        <v>258</v>
      </c>
      <c r="D188" s="23" t="s">
        <v>2217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584</v>
      </c>
      <c r="B189" s="19" t="s">
        <v>2119</v>
      </c>
      <c r="C189" s="7" t="s">
        <v>2065</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585</v>
      </c>
      <c r="B190" s="78" t="s">
        <v>2222</v>
      </c>
      <c r="C190" s="7" t="s">
        <v>2059</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586</v>
      </c>
      <c r="B191" s="77" t="s">
        <v>2215</v>
      </c>
      <c r="C191" s="7" t="s">
        <v>258</v>
      </c>
      <c r="D191" s="23" t="s">
        <v>2126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587</v>
      </c>
      <c r="B192" s="78" t="s">
        <v>2119</v>
      </c>
      <c r="C192" s="7" t="s">
        <v>2065</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588</v>
      </c>
      <c r="B193" s="78" t="s">
        <v>2222</v>
      </c>
      <c r="C193" s="7" t="s">
        <v>2059</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589</v>
      </c>
      <c r="B194" s="77" t="s">
        <v>2215</v>
      </c>
      <c r="C194" s="7" t="s">
        <v>258</v>
      </c>
      <c r="D194" s="23" t="s">
        <v>2127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590</v>
      </c>
      <c r="B195" s="78" t="s">
        <v>2119</v>
      </c>
      <c r="C195" s="7" t="s">
        <v>2065</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591</v>
      </c>
      <c r="B196" s="78" t="s">
        <v>2222</v>
      </c>
      <c r="C196" s="7" t="s">
        <v>2059</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592</v>
      </c>
      <c r="B197" s="77" t="s">
        <v>2215</v>
      </c>
      <c r="C197" s="7" t="s">
        <v>258</v>
      </c>
      <c r="D197" s="23" t="s">
        <v>2135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593</v>
      </c>
      <c r="B198" s="19" t="s">
        <v>2119</v>
      </c>
      <c r="C198" s="7" t="s">
        <v>2063</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594</v>
      </c>
      <c r="B199" s="20" t="s">
        <v>2119</v>
      </c>
      <c r="C199" s="7" t="s">
        <v>2063</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595</v>
      </c>
      <c r="B200" s="21" t="s">
        <v>2119</v>
      </c>
      <c r="C200" s="7" t="s">
        <v>2065</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596</v>
      </c>
      <c r="B201" s="66" t="s">
        <v>2220</v>
      </c>
      <c r="C201" s="7" t="s">
        <v>2059</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597</v>
      </c>
      <c r="B202" s="79" t="s">
        <v>2213</v>
      </c>
      <c r="C202" s="7" t="s">
        <v>258</v>
      </c>
      <c r="D202" s="23" t="s">
        <v>2144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598</v>
      </c>
      <c r="B203" s="85" t="s">
        <v>2167</v>
      </c>
      <c r="C203" s="7" t="s">
        <v>2059</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599</v>
      </c>
      <c r="B204" s="19" t="s">
        <v>2222</v>
      </c>
      <c r="C204" s="7" t="s">
        <v>2059</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600</v>
      </c>
      <c r="B205" s="59" t="s">
        <v>2215</v>
      </c>
      <c r="C205" s="7" t="s">
        <v>258</v>
      </c>
      <c r="D205" s="23" t="s">
        <v>2145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601</v>
      </c>
      <c r="B206" s="19" t="s">
        <v>2119</v>
      </c>
      <c r="C206" s="7" t="s">
        <v>2065</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602</v>
      </c>
      <c r="B207" s="19" t="s">
        <v>2222</v>
      </c>
      <c r="C207" s="7" t="s">
        <v>2059</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603</v>
      </c>
      <c r="B208" s="59" t="s">
        <v>2215</v>
      </c>
      <c r="C208" s="7" t="s">
        <v>258</v>
      </c>
      <c r="D208" s="23" t="s">
        <v>2146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604</v>
      </c>
      <c r="B209" s="19" t="s">
        <v>2119</v>
      </c>
      <c r="C209" s="7" t="s">
        <v>2065</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605</v>
      </c>
      <c r="B210" s="19" t="s">
        <v>2222</v>
      </c>
      <c r="C210" s="7" t="s">
        <v>2059</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606</v>
      </c>
      <c r="B211" s="59" t="s">
        <v>2215</v>
      </c>
      <c r="C211" s="7" t="s">
        <v>258</v>
      </c>
      <c r="D211" s="23" t="s">
        <v>2147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607</v>
      </c>
      <c r="B212" s="19" t="s">
        <v>2119</v>
      </c>
      <c r="C212" s="7" t="s">
        <v>2065</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608</v>
      </c>
      <c r="B213" s="19" t="s">
        <v>2222</v>
      </c>
      <c r="C213" s="7" t="s">
        <v>2059</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609</v>
      </c>
      <c r="B214" s="59" t="s">
        <v>2215</v>
      </c>
      <c r="C214" s="7" t="s">
        <v>258</v>
      </c>
      <c r="D214" s="23" t="s">
        <v>2135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610</v>
      </c>
      <c r="B215" s="19" t="s">
        <v>2119</v>
      </c>
      <c r="C215" s="7" t="s">
        <v>2063</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611</v>
      </c>
      <c r="B216" s="20" t="s">
        <v>2119</v>
      </c>
      <c r="C216" s="7" t="s">
        <v>2063</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612</v>
      </c>
      <c r="B217" s="21" t="s">
        <v>2119</v>
      </c>
      <c r="C217" s="7" t="s">
        <v>2065</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613</v>
      </c>
      <c r="B218" s="66" t="s">
        <v>2220</v>
      </c>
      <c r="C218" s="7" t="s">
        <v>2059</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614</v>
      </c>
      <c r="B219" s="79" t="s">
        <v>2213</v>
      </c>
      <c r="C219" s="7" t="s">
        <v>258</v>
      </c>
      <c r="D219" s="23" t="s">
        <v>2218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615</v>
      </c>
      <c r="B220" s="21" t="s">
        <v>2119</v>
      </c>
      <c r="C220" s="7" t="s">
        <v>2065</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616</v>
      </c>
      <c r="B221" s="66" t="s">
        <v>2220</v>
      </c>
      <c r="C221" s="7" t="s">
        <v>2059</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617</v>
      </c>
      <c r="B222" s="79" t="s">
        <v>2213</v>
      </c>
      <c r="C222" s="7" t="s">
        <v>258</v>
      </c>
      <c r="D222" s="23" t="s">
        <v>2219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618</v>
      </c>
      <c r="B223" s="85" t="s">
        <v>2167</v>
      </c>
      <c r="C223" s="7" t="s">
        <v>2059</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619</v>
      </c>
      <c r="B224" s="19" t="s">
        <v>2222</v>
      </c>
      <c r="C224" s="7" t="s">
        <v>2059</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620</v>
      </c>
      <c r="B225" s="59" t="s">
        <v>2215</v>
      </c>
      <c r="C225" s="7" t="s">
        <v>258</v>
      </c>
      <c r="D225" s="23" t="s">
        <v>2145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621</v>
      </c>
      <c r="B226" s="19" t="s">
        <v>2119</v>
      </c>
      <c r="C226" s="7" t="s">
        <v>2065</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622</v>
      </c>
      <c r="B227" s="19" t="s">
        <v>2222</v>
      </c>
      <c r="C227" s="7" t="s">
        <v>2059</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623</v>
      </c>
      <c r="B228" s="59" t="s">
        <v>2215</v>
      </c>
      <c r="C228" s="7" t="s">
        <v>258</v>
      </c>
      <c r="D228" s="23" t="s">
        <v>2148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624</v>
      </c>
      <c r="B229" s="19" t="s">
        <v>2119</v>
      </c>
      <c r="C229" s="7" t="s">
        <v>2065</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625</v>
      </c>
      <c r="B230" s="19" t="s">
        <v>2222</v>
      </c>
      <c r="C230" s="7" t="s">
        <v>2059</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626</v>
      </c>
      <c r="B231" s="59" t="s">
        <v>2215</v>
      </c>
      <c r="C231" s="7" t="s">
        <v>258</v>
      </c>
      <c r="D231" s="23" t="s">
        <v>2149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627</v>
      </c>
      <c r="B232" s="19" t="s">
        <v>2119</v>
      </c>
      <c r="C232" s="7" t="s">
        <v>2065</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628</v>
      </c>
      <c r="B233" s="19" t="s">
        <v>2222</v>
      </c>
      <c r="C233" s="7" t="s">
        <v>2059</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629</v>
      </c>
      <c r="B234" s="59" t="s">
        <v>2215</v>
      </c>
      <c r="C234" s="7" t="s">
        <v>258</v>
      </c>
      <c r="D234" s="23" t="s">
        <v>2142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630</v>
      </c>
      <c r="B235" s="19" t="s">
        <v>2119</v>
      </c>
      <c r="C235" s="7" t="s">
        <v>2063</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631</v>
      </c>
      <c r="B236" s="20" t="s">
        <v>2119</v>
      </c>
      <c r="C236" s="7" t="s">
        <v>2063</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632</v>
      </c>
      <c r="B237" s="21" t="s">
        <v>2119</v>
      </c>
      <c r="C237" s="7" t="s">
        <v>2063</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428</v>
      </c>
      <c r="B238" s="18" t="s">
        <v>2119</v>
      </c>
      <c r="C238" s="7" t="s">
        <v>2065</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344</v>
      </c>
      <c r="B239" s="25" t="s">
        <v>342</v>
      </c>
      <c r="C239" s="7" t="s">
        <v>2059</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345</v>
      </c>
      <c r="B240" s="14">
        <v>1</v>
      </c>
      <c r="C240" s="7" t="s">
        <v>258</v>
      </c>
      <c r="D240" s="23" t="s">
        <v>259</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346</v>
      </c>
      <c r="B241" s="14">
        <v>2</v>
      </c>
      <c r="C241" s="7" t="s">
        <v>258</v>
      </c>
      <c r="D241" s="23" t="s">
        <v>260</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347</v>
      </c>
      <c r="B242" s="14">
        <v>3</v>
      </c>
      <c r="C242" s="7" t="s">
        <v>258</v>
      </c>
      <c r="D242" s="23" t="s">
        <v>261</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348</v>
      </c>
      <c r="B243" s="14">
        <v>4</v>
      </c>
      <c r="C243" s="7" t="s">
        <v>258</v>
      </c>
      <c r="D243" s="23" t="s">
        <v>262</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349</v>
      </c>
      <c r="B244" s="14">
        <v>5</v>
      </c>
      <c r="C244" s="7" t="s">
        <v>258</v>
      </c>
      <c r="D244" s="23" t="s">
        <v>263</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350</v>
      </c>
      <c r="B245" s="14">
        <v>6</v>
      </c>
      <c r="C245" s="7" t="s">
        <v>258</v>
      </c>
      <c r="D245" s="23" t="s">
        <v>264</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351</v>
      </c>
      <c r="B246" s="14">
        <v>7</v>
      </c>
      <c r="C246" s="7" t="s">
        <v>258</v>
      </c>
      <c r="D246" s="23" t="s">
        <v>265</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352</v>
      </c>
      <c r="B247" s="14">
        <v>8</v>
      </c>
      <c r="C247" s="7" t="s">
        <v>258</v>
      </c>
      <c r="D247" s="23" t="s">
        <v>266</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353</v>
      </c>
      <c r="B248" s="14">
        <v>9</v>
      </c>
      <c r="C248" s="7" t="s">
        <v>258</v>
      </c>
      <c r="D248" s="23" t="s">
        <v>267</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354</v>
      </c>
      <c r="B249" s="14">
        <v>10</v>
      </c>
      <c r="C249" s="7" t="s">
        <v>258</v>
      </c>
      <c r="D249" s="23" t="s">
        <v>268</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355</v>
      </c>
      <c r="B250" s="14">
        <v>11</v>
      </c>
      <c r="C250" s="7" t="s">
        <v>258</v>
      </c>
      <c r="D250" s="23" t="s">
        <v>269</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71" t="s">
        <v>435</v>
      </c>
      <c r="B251" s="14">
        <v>12</v>
      </c>
      <c r="C251" s="7" t="s">
        <v>258</v>
      </c>
      <c r="D251" s="23" t="s">
        <v>270</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356</v>
      </c>
      <c r="B252" s="14">
        <v>13</v>
      </c>
      <c r="C252" s="7" t="s">
        <v>258</v>
      </c>
      <c r="D252" s="23" t="s">
        <v>271</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357</v>
      </c>
      <c r="B253" s="14">
        <v>14</v>
      </c>
      <c r="C253" s="7" t="s">
        <v>258</v>
      </c>
      <c r="D253" s="23" t="s">
        <v>272</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358</v>
      </c>
      <c r="B254" s="14">
        <v>15</v>
      </c>
      <c r="C254" s="7" t="s">
        <v>258</v>
      </c>
      <c r="D254" s="23" t="s">
        <v>273</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359</v>
      </c>
      <c r="B255" s="14">
        <v>16</v>
      </c>
      <c r="C255" s="7" t="s">
        <v>258</v>
      </c>
      <c r="D255" s="23" t="s">
        <v>274</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360</v>
      </c>
      <c r="B256" s="14">
        <v>17</v>
      </c>
      <c r="C256" s="7" t="s">
        <v>258</v>
      </c>
      <c r="D256" s="23" t="s">
        <v>275</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361</v>
      </c>
      <c r="B257" s="14">
        <v>18</v>
      </c>
      <c r="C257" s="7" t="s">
        <v>258</v>
      </c>
      <c r="D257" s="23" t="s">
        <v>276</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362</v>
      </c>
      <c r="B258" s="14">
        <v>19</v>
      </c>
      <c r="C258" s="7" t="s">
        <v>258</v>
      </c>
      <c r="D258" s="23" t="s">
        <v>277</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363</v>
      </c>
      <c r="B259" s="14">
        <v>20</v>
      </c>
      <c r="C259" s="7" t="s">
        <v>258</v>
      </c>
      <c r="D259" s="23" t="s">
        <v>278</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364</v>
      </c>
      <c r="B260" s="14">
        <v>21</v>
      </c>
      <c r="C260" s="7" t="s">
        <v>258</v>
      </c>
      <c r="D260" s="23" t="s">
        <v>279</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365</v>
      </c>
      <c r="B261" s="14">
        <v>22</v>
      </c>
      <c r="C261" s="7" t="s">
        <v>258</v>
      </c>
      <c r="D261" s="23" t="s">
        <v>280</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366</v>
      </c>
      <c r="B262" s="14">
        <v>23</v>
      </c>
      <c r="C262" s="7" t="s">
        <v>258</v>
      </c>
      <c r="D262" s="23" t="s">
        <v>281</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367</v>
      </c>
      <c r="B263" s="14">
        <v>24</v>
      </c>
      <c r="C263" s="7" t="s">
        <v>258</v>
      </c>
      <c r="D263" s="23" t="s">
        <v>282</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368</v>
      </c>
      <c r="B264" s="14">
        <v>25</v>
      </c>
      <c r="C264" s="7" t="s">
        <v>258</v>
      </c>
      <c r="D264" s="23" t="s">
        <v>283</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369</v>
      </c>
      <c r="B265" s="14">
        <v>26</v>
      </c>
      <c r="C265" s="7" t="s">
        <v>258</v>
      </c>
      <c r="D265" s="23" t="s">
        <v>284</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370</v>
      </c>
      <c r="B266" s="14">
        <v>27</v>
      </c>
      <c r="C266" s="7" t="s">
        <v>258</v>
      </c>
      <c r="D266" s="23" t="s">
        <v>285</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371</v>
      </c>
      <c r="B267" s="14">
        <v>28</v>
      </c>
      <c r="C267" s="7" t="s">
        <v>258</v>
      </c>
      <c r="D267" s="23" t="s">
        <v>286</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372</v>
      </c>
      <c r="B268" s="14">
        <v>29</v>
      </c>
      <c r="C268" s="7" t="s">
        <v>258</v>
      </c>
      <c r="D268" s="23" t="s">
        <v>287</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373</v>
      </c>
      <c r="B269" s="14">
        <v>30</v>
      </c>
      <c r="C269" s="7" t="s">
        <v>258</v>
      </c>
      <c r="D269" s="23" t="s">
        <v>288</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374</v>
      </c>
      <c r="B270" s="14">
        <v>31</v>
      </c>
      <c r="C270" s="7" t="s">
        <v>258</v>
      </c>
      <c r="D270" s="23" t="s">
        <v>289</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375</v>
      </c>
      <c r="B271" s="14">
        <v>32</v>
      </c>
      <c r="C271" s="7" t="s">
        <v>258</v>
      </c>
      <c r="D271" s="23" t="s">
        <v>290</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376</v>
      </c>
      <c r="B272" s="14">
        <v>33</v>
      </c>
      <c r="C272" s="7" t="s">
        <v>258</v>
      </c>
      <c r="D272" s="23" t="s">
        <v>291</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377</v>
      </c>
      <c r="B273" s="14">
        <v>34</v>
      </c>
      <c r="C273" s="7" t="s">
        <v>258</v>
      </c>
      <c r="D273" s="23" t="s">
        <v>292</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378</v>
      </c>
      <c r="B274" s="14">
        <v>35</v>
      </c>
      <c r="C274" s="7" t="s">
        <v>258</v>
      </c>
      <c r="D274" s="23" t="s">
        <v>293</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379</v>
      </c>
      <c r="B275" s="14">
        <v>36</v>
      </c>
      <c r="C275" s="7" t="s">
        <v>258</v>
      </c>
      <c r="D275" s="23" t="s">
        <v>294</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380</v>
      </c>
      <c r="B276" s="14">
        <v>37</v>
      </c>
      <c r="C276" s="7" t="s">
        <v>258</v>
      </c>
      <c r="D276" s="23" t="s">
        <v>295</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381</v>
      </c>
      <c r="B277" s="14">
        <v>38</v>
      </c>
      <c r="C277" s="7" t="s">
        <v>258</v>
      </c>
      <c r="D277" s="23" t="s">
        <v>296</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382</v>
      </c>
      <c r="B278" s="14">
        <v>39</v>
      </c>
      <c r="C278" s="7" t="s">
        <v>258</v>
      </c>
      <c r="D278" s="23" t="s">
        <v>297</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383</v>
      </c>
      <c r="B279" s="14">
        <v>40</v>
      </c>
      <c r="C279" s="7" t="s">
        <v>258</v>
      </c>
      <c r="D279" s="23" t="s">
        <v>298</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384</v>
      </c>
      <c r="B280" s="14">
        <v>41</v>
      </c>
      <c r="C280" s="7" t="s">
        <v>258</v>
      </c>
      <c r="D280" s="23" t="s">
        <v>299</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385</v>
      </c>
      <c r="B281" s="14">
        <v>42</v>
      </c>
      <c r="C281" s="7" t="s">
        <v>258</v>
      </c>
      <c r="D281" s="23" t="s">
        <v>300</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386</v>
      </c>
      <c r="B282" s="14">
        <v>43</v>
      </c>
      <c r="C282" s="7" t="s">
        <v>258</v>
      </c>
      <c r="D282" s="23" t="s">
        <v>301</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387</v>
      </c>
      <c r="B283" s="14">
        <v>44</v>
      </c>
      <c r="C283" s="7" t="s">
        <v>258</v>
      </c>
      <c r="D283" s="23" t="s">
        <v>302</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388</v>
      </c>
      <c r="B284" s="14">
        <v>45</v>
      </c>
      <c r="C284" s="7" t="s">
        <v>258</v>
      </c>
      <c r="D284" s="23" t="s">
        <v>303</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71" t="s">
        <v>389</v>
      </c>
      <c r="B285" s="14">
        <v>46</v>
      </c>
      <c r="C285" s="7" t="s">
        <v>258</v>
      </c>
      <c r="D285" s="23" t="s">
        <v>304</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390</v>
      </c>
      <c r="B286" s="14">
        <v>47</v>
      </c>
      <c r="C286" s="7" t="s">
        <v>258</v>
      </c>
      <c r="D286" s="23" t="s">
        <v>305</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391</v>
      </c>
      <c r="B287" s="14">
        <v>48</v>
      </c>
      <c r="C287" s="7" t="s">
        <v>258</v>
      </c>
      <c r="D287" s="23" t="s">
        <v>306</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392</v>
      </c>
      <c r="B288" s="14">
        <v>49</v>
      </c>
      <c r="C288" s="7" t="s">
        <v>258</v>
      </c>
      <c r="D288" s="23" t="s">
        <v>307</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393</v>
      </c>
      <c r="B289" s="14">
        <v>50</v>
      </c>
      <c r="C289" s="7" t="s">
        <v>258</v>
      </c>
      <c r="D289" s="23" t="s">
        <v>308</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394</v>
      </c>
      <c r="B290" s="14">
        <v>51</v>
      </c>
      <c r="C290" s="7" t="s">
        <v>258</v>
      </c>
      <c r="D290" s="23" t="s">
        <v>309</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395</v>
      </c>
      <c r="B291" s="14">
        <v>52</v>
      </c>
      <c r="C291" s="7" t="s">
        <v>258</v>
      </c>
      <c r="D291" s="23" t="s">
        <v>310</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396</v>
      </c>
      <c r="B292" s="14">
        <v>53</v>
      </c>
      <c r="C292" s="7" t="s">
        <v>258</v>
      </c>
      <c r="D292" s="23" t="s">
        <v>311</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397</v>
      </c>
      <c r="B293" s="14">
        <v>54</v>
      </c>
      <c r="C293" s="7" t="s">
        <v>258</v>
      </c>
      <c r="D293" s="23" t="s">
        <v>312</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398</v>
      </c>
      <c r="B294" s="14">
        <v>55</v>
      </c>
      <c r="C294" s="7" t="s">
        <v>258</v>
      </c>
      <c r="D294" s="23" t="s">
        <v>313</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399</v>
      </c>
      <c r="B295" s="14">
        <v>56</v>
      </c>
      <c r="C295" s="7" t="s">
        <v>258</v>
      </c>
      <c r="D295" s="23" t="s">
        <v>314</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400</v>
      </c>
      <c r="B296" s="14">
        <v>57</v>
      </c>
      <c r="C296" s="7" t="s">
        <v>258</v>
      </c>
      <c r="D296" s="23" t="s">
        <v>315</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401</v>
      </c>
      <c r="B297" s="14">
        <v>58</v>
      </c>
      <c r="C297" s="7" t="s">
        <v>258</v>
      </c>
      <c r="D297" s="23" t="s">
        <v>316</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402</v>
      </c>
      <c r="B298" s="14">
        <v>59</v>
      </c>
      <c r="C298" s="7" t="s">
        <v>258</v>
      </c>
      <c r="D298" s="23" t="s">
        <v>317</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403</v>
      </c>
      <c r="B299" s="14">
        <v>60</v>
      </c>
      <c r="C299" s="7" t="s">
        <v>258</v>
      </c>
      <c r="D299" s="23" t="s">
        <v>318</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404</v>
      </c>
      <c r="B300" s="14">
        <v>61</v>
      </c>
      <c r="C300" s="7" t="s">
        <v>258</v>
      </c>
      <c r="D300" s="23" t="s">
        <v>319</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405</v>
      </c>
      <c r="B301" s="14">
        <v>62</v>
      </c>
      <c r="C301" s="7" t="s">
        <v>258</v>
      </c>
      <c r="D301" s="23" t="s">
        <v>320</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406</v>
      </c>
      <c r="B302" s="14">
        <v>63</v>
      </c>
      <c r="C302" s="7" t="s">
        <v>258</v>
      </c>
      <c r="D302" s="23" t="s">
        <v>321</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407</v>
      </c>
      <c r="B303" s="14">
        <v>64</v>
      </c>
      <c r="C303" s="7" t="s">
        <v>258</v>
      </c>
      <c r="D303" s="23" t="s">
        <v>322</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408</v>
      </c>
      <c r="B304" s="14">
        <v>65</v>
      </c>
      <c r="C304" s="7" t="s">
        <v>258</v>
      </c>
      <c r="D304" s="23" t="s">
        <v>323</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409</v>
      </c>
      <c r="B305" s="14">
        <v>66</v>
      </c>
      <c r="C305" s="7" t="s">
        <v>258</v>
      </c>
      <c r="D305" s="23" t="s">
        <v>324</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410</v>
      </c>
      <c r="B306" s="14">
        <v>67</v>
      </c>
      <c r="C306" s="7" t="s">
        <v>258</v>
      </c>
      <c r="D306" s="23" t="s">
        <v>325</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411</v>
      </c>
      <c r="B307" s="14">
        <v>68</v>
      </c>
      <c r="C307" s="7" t="s">
        <v>258</v>
      </c>
      <c r="D307" s="23" t="s">
        <v>326</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412</v>
      </c>
      <c r="B308" s="14">
        <v>69</v>
      </c>
      <c r="C308" s="7" t="s">
        <v>258</v>
      </c>
      <c r="D308" s="23" t="s">
        <v>327</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71" t="s">
        <v>413</v>
      </c>
      <c r="B309" s="14">
        <v>70</v>
      </c>
      <c r="C309" s="7" t="s">
        <v>258</v>
      </c>
      <c r="D309" s="23" t="s">
        <v>328</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414</v>
      </c>
      <c r="B310" s="14">
        <v>71</v>
      </c>
      <c r="C310" s="7" t="s">
        <v>258</v>
      </c>
      <c r="D310" s="23" t="s">
        <v>329</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415</v>
      </c>
      <c r="B311" s="14">
        <v>72</v>
      </c>
      <c r="C311" s="7" t="s">
        <v>258</v>
      </c>
      <c r="D311" s="23" t="s">
        <v>330</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416</v>
      </c>
      <c r="B312" s="14">
        <v>73</v>
      </c>
      <c r="C312" s="7" t="s">
        <v>258</v>
      </c>
      <c r="D312" s="23" t="s">
        <v>331</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417</v>
      </c>
      <c r="B313" s="14">
        <v>74</v>
      </c>
      <c r="C313" s="7" t="s">
        <v>258</v>
      </c>
      <c r="D313" s="23" t="s">
        <v>332</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418</v>
      </c>
      <c r="B314" s="14">
        <v>75</v>
      </c>
      <c r="C314" s="7" t="s">
        <v>258</v>
      </c>
      <c r="D314" s="23" t="s">
        <v>333</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419</v>
      </c>
      <c r="B315" s="14">
        <v>76</v>
      </c>
      <c r="C315" s="7" t="s">
        <v>258</v>
      </c>
      <c r="D315" s="23" t="s">
        <v>334</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420</v>
      </c>
      <c r="B316" s="14">
        <v>77</v>
      </c>
      <c r="C316" s="7" t="s">
        <v>258</v>
      </c>
      <c r="D316" s="23" t="s">
        <v>335</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421</v>
      </c>
      <c r="B317" s="14">
        <v>78</v>
      </c>
      <c r="C317" s="7" t="s">
        <v>258</v>
      </c>
      <c r="D317" s="23" t="s">
        <v>336</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422</v>
      </c>
      <c r="B318" s="14">
        <v>79</v>
      </c>
      <c r="C318" s="7" t="s">
        <v>258</v>
      </c>
      <c r="D318" s="23" t="s">
        <v>337</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423</v>
      </c>
      <c r="B319" s="14">
        <v>80</v>
      </c>
      <c r="C319" s="7" t="s">
        <v>258</v>
      </c>
      <c r="D319" s="23" t="s">
        <v>338</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424</v>
      </c>
      <c r="B320" s="14">
        <v>81</v>
      </c>
      <c r="C320" s="7" t="s">
        <v>258</v>
      </c>
      <c r="D320" s="23" t="s">
        <v>339</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425</v>
      </c>
      <c r="B321" s="18" t="s">
        <v>2119</v>
      </c>
      <c r="C321" s="7" t="s">
        <v>2065</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429</v>
      </c>
      <c r="B322" s="65" t="s">
        <v>2212</v>
      </c>
      <c r="C322" s="7" t="s">
        <v>2059</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430</v>
      </c>
      <c r="B323" s="14">
        <v>1</v>
      </c>
      <c r="C323" s="7" t="s">
        <v>258</v>
      </c>
      <c r="D323" s="23" t="s">
        <v>326</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431</v>
      </c>
      <c r="B324" s="14">
        <v>2</v>
      </c>
      <c r="C324" s="7" t="s">
        <v>258</v>
      </c>
      <c r="D324" s="23" t="s">
        <v>280</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432</v>
      </c>
      <c r="B325" s="14">
        <v>3</v>
      </c>
      <c r="C325" s="7" t="s">
        <v>258</v>
      </c>
      <c r="D325" s="23" t="s">
        <v>2133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433</v>
      </c>
      <c r="B326" s="14">
        <v>4</v>
      </c>
      <c r="C326" s="7" t="s">
        <v>258</v>
      </c>
      <c r="D326" s="23" t="s">
        <v>2134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434</v>
      </c>
      <c r="B327" s="18" t="s">
        <v>2119</v>
      </c>
      <c r="C327" s="7" t="s">
        <v>2065</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426</v>
      </c>
      <c r="B328" s="72" t="s">
        <v>2169</v>
      </c>
      <c r="C328" s="7" t="s">
        <v>2059</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633</v>
      </c>
      <c r="B329" s="83" t="s">
        <v>2170</v>
      </c>
      <c r="C329" s="7" t="s">
        <v>2059</v>
      </c>
      <c r="E329" t="s">
        <v>2120</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634</v>
      </c>
      <c r="B330" s="15" t="s">
        <v>255</v>
      </c>
      <c r="C330" s="7" t="s">
        <v>258</v>
      </c>
      <c r="D330" s="23" t="s">
        <v>2064</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635</v>
      </c>
      <c r="B331" s="21" t="s">
        <v>2119</v>
      </c>
      <c r="C331" s="7" t="s">
        <v>2065</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636</v>
      </c>
      <c r="B332" s="88" t="s">
        <v>2171</v>
      </c>
      <c r="C332" s="7" t="s">
        <v>2059</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637</v>
      </c>
      <c r="B333" s="15" t="s">
        <v>255</v>
      </c>
      <c r="C333" s="7" t="s">
        <v>258</v>
      </c>
      <c r="D333" s="23" t="s">
        <v>2064</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638</v>
      </c>
      <c r="B334" s="21" t="s">
        <v>2119</v>
      </c>
      <c r="C334" s="7" t="s">
        <v>2065</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639</v>
      </c>
      <c r="B335" s="88" t="s">
        <v>2172</v>
      </c>
      <c r="C335" s="7" t="s">
        <v>2059</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640</v>
      </c>
      <c r="B336" s="15" t="s">
        <v>255</v>
      </c>
      <c r="C336" s="7" t="s">
        <v>258</v>
      </c>
      <c r="D336" s="23" t="s">
        <v>2064</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641</v>
      </c>
      <c r="B337" s="21" t="s">
        <v>2119</v>
      </c>
      <c r="C337" s="7" t="s">
        <v>2065</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642</v>
      </c>
      <c r="B338" s="88" t="s">
        <v>2173</v>
      </c>
      <c r="C338" s="7" t="s">
        <v>2059</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643</v>
      </c>
      <c r="B339" s="15" t="s">
        <v>255</v>
      </c>
      <c r="C339" s="7" t="s">
        <v>258</v>
      </c>
      <c r="D339" s="23" t="s">
        <v>2064</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644</v>
      </c>
      <c r="B340" s="21" t="s">
        <v>2119</v>
      </c>
      <c r="C340" s="7" t="s">
        <v>2065</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645</v>
      </c>
      <c r="B341" s="88" t="s">
        <v>2174</v>
      </c>
      <c r="C341" s="7" t="s">
        <v>2059</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646</v>
      </c>
      <c r="B342" s="15" t="s">
        <v>255</v>
      </c>
      <c r="C342" s="7" t="s">
        <v>258</v>
      </c>
      <c r="D342" s="23" t="s">
        <v>2064</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647</v>
      </c>
      <c r="B343" s="21" t="s">
        <v>2119</v>
      </c>
      <c r="C343" s="7" t="s">
        <v>2065</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648</v>
      </c>
      <c r="B344" s="88" t="s">
        <v>2175</v>
      </c>
      <c r="C344" s="7" t="s">
        <v>2059</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649</v>
      </c>
      <c r="B345" s="20" t="s">
        <v>2224</v>
      </c>
      <c r="C345" s="7" t="s">
        <v>2059</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650</v>
      </c>
      <c r="B346" s="19" t="s">
        <v>2225</v>
      </c>
      <c r="C346" s="7" t="s">
        <v>258</v>
      </c>
      <c r="D346" s="23" t="s">
        <v>2226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651</v>
      </c>
      <c r="B347" s="19" t="s">
        <v>2168</v>
      </c>
      <c r="C347" s="7" t="s">
        <v>2059</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652</v>
      </c>
      <c r="B348" s="59" t="s">
        <v>255</v>
      </c>
      <c r="C348" s="7" t="s">
        <v>258</v>
      </c>
      <c r="D348" s="23" t="s">
        <v>2064</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653</v>
      </c>
      <c r="B349" s="19" t="s">
        <v>2119</v>
      </c>
      <c r="C349" s="7" t="s">
        <v>2063</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654</v>
      </c>
      <c r="B350" s="20" t="s">
        <v>2119</v>
      </c>
      <c r="C350" s="7" t="s">
        <v>2063</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655</v>
      </c>
      <c r="B351" s="21" t="s">
        <v>2119</v>
      </c>
      <c r="C351" s="7" t="s">
        <v>2063</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427</v>
      </c>
      <c r="B352" s="18" t="s">
        <v>2119</v>
      </c>
      <c r="C352" s="7" t="s">
        <v>2065</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436</v>
      </c>
      <c r="B353" s="60" t="s">
        <v>2176</v>
      </c>
      <c r="C353" s="7" t="s">
        <v>2059</v>
      </c>
      <c r="E353" t="s">
        <v>2150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71" t="s">
        <v>437</v>
      </c>
      <c r="B354" s="21" t="s">
        <v>2227</v>
      </c>
      <c r="C354" s="7" t="s">
        <v>258</v>
      </c>
      <c r="D354" s="23" t="s">
        <v>2151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438</v>
      </c>
      <c r="B355" s="21" t="s">
        <v>2228</v>
      </c>
      <c r="C355" s="7" t="s">
        <v>258</v>
      </c>
      <c r="D355" s="23" t="s">
        <v>2152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439</v>
      </c>
      <c r="B356" s="21" t="s">
        <v>2229</v>
      </c>
      <c r="C356" s="7" t="s">
        <v>258</v>
      </c>
      <c r="D356" s="23" t="s">
        <v>2153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440</v>
      </c>
      <c r="B357" s="21" t="s">
        <v>2230</v>
      </c>
      <c r="C357" s="7" t="s">
        <v>258</v>
      </c>
      <c r="D357" s="23" t="s">
        <v>2154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441</v>
      </c>
      <c r="B358" s="21" t="s">
        <v>2231</v>
      </c>
      <c r="C358" s="7" t="s">
        <v>258</v>
      </c>
      <c r="D358" s="23" t="s">
        <v>2155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442</v>
      </c>
      <c r="B359" s="21" t="s">
        <v>2232</v>
      </c>
      <c r="C359" s="7" t="s">
        <v>258</v>
      </c>
      <c r="D359" s="23" t="s">
        <v>2156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443</v>
      </c>
      <c r="B360" s="18" t="s">
        <v>2119</v>
      </c>
      <c r="C360" s="7" t="s">
        <v>2063</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444</v>
      </c>
      <c r="B361" s="22" t="s">
        <v>2119</v>
      </c>
      <c r="C361" s="7" t="s">
        <v>2063</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257</v>
      </c>
      <c r="B1" t="s">
        <v>2493</v>
      </c>
      <c r="C1" t="s">
        <v>2494</v>
      </c>
      <c r="D1" t="s">
        <v>2495</v>
      </c>
      <c r="E1" t="s">
        <v>2507</v>
      </c>
      <c r="F1" t="s">
        <v>2500</v>
      </c>
    </row>
    <row r="2" spans="1:6" x14ac:dyDescent="0.25">
      <c r="A2" t="s">
        <v>2499</v>
      </c>
      <c r="B2" t="s">
        <v>2295</v>
      </c>
      <c r="C2" t="s">
        <v>2505</v>
      </c>
      <c r="D2" t="s">
        <v>2505</v>
      </c>
      <c r="F2" t="s">
        <v>2501</v>
      </c>
    </row>
    <row r="3" spans="1:6" x14ac:dyDescent="0.25">
      <c r="A3" t="s">
        <v>2499</v>
      </c>
      <c r="B3" t="s">
        <v>2296</v>
      </c>
      <c r="C3" t="s">
        <v>2506</v>
      </c>
      <c r="D3" t="s">
        <v>2505</v>
      </c>
      <c r="F3" t="s">
        <v>2301</v>
      </c>
    </row>
    <row r="4" spans="1:6" x14ac:dyDescent="0.25">
      <c r="A4" t="s">
        <v>2499</v>
      </c>
      <c r="B4" t="s">
        <v>2304</v>
      </c>
      <c r="C4" t="s">
        <v>2506</v>
      </c>
      <c r="D4" t="s">
        <v>2505</v>
      </c>
      <c r="F4" s="112" t="s">
        <v>2502</v>
      </c>
    </row>
    <row r="5" spans="1:6" x14ac:dyDescent="0.25">
      <c r="A5" t="s">
        <v>2499</v>
      </c>
      <c r="B5" t="s">
        <v>2297</v>
      </c>
      <c r="C5" t="s">
        <v>2506</v>
      </c>
      <c r="D5" t="s">
        <v>2505</v>
      </c>
      <c r="F5" s="22" t="s">
        <v>2502</v>
      </c>
    </row>
    <row r="6" spans="1:6" x14ac:dyDescent="0.25">
      <c r="A6" t="s">
        <v>2499</v>
      </c>
      <c r="B6" t="s">
        <v>2298</v>
      </c>
      <c r="C6" t="s">
        <v>2505</v>
      </c>
      <c r="D6" t="s">
        <v>2505</v>
      </c>
      <c r="E6" t="s">
        <v>2508</v>
      </c>
      <c r="F6" t="s">
        <v>2303</v>
      </c>
    </row>
    <row r="7" spans="1:6" x14ac:dyDescent="0.25">
      <c r="A7" t="s">
        <v>2499</v>
      </c>
      <c r="B7" t="s">
        <v>2168</v>
      </c>
      <c r="C7" t="s">
        <v>2505</v>
      </c>
      <c r="D7" t="s">
        <v>2505</v>
      </c>
      <c r="F7" t="s">
        <v>2503</v>
      </c>
    </row>
    <row r="8" spans="1:6" x14ac:dyDescent="0.25">
      <c r="A8" t="s">
        <v>2499</v>
      </c>
      <c r="B8" t="s">
        <v>2299</v>
      </c>
      <c r="C8" t="s">
        <v>2506</v>
      </c>
      <c r="D8" t="s">
        <v>2505</v>
      </c>
      <c r="F8" t="s">
        <v>2504</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2511</v>
      </c>
    </row>
    <row r="2" spans="1:18" x14ac:dyDescent="0.25">
      <c r="A2" t="s">
        <v>4</v>
      </c>
      <c r="B2" t="s">
        <v>2296</v>
      </c>
      <c r="C2" t="s">
        <v>2309</v>
      </c>
      <c r="D2" t="s">
        <v>2310</v>
      </c>
      <c r="E2" t="s">
        <v>2311</v>
      </c>
      <c r="F2" t="s">
        <v>2312</v>
      </c>
      <c r="G2" t="s">
        <v>2179</v>
      </c>
      <c r="H2" t="s">
        <v>2280</v>
      </c>
      <c r="I2" t="s">
        <v>2313</v>
      </c>
      <c r="J2" t="s">
        <v>2314</v>
      </c>
      <c r="K2" t="s">
        <v>2315</v>
      </c>
      <c r="L2" t="s">
        <v>342</v>
      </c>
      <c r="M2" t="s">
        <v>2061</v>
      </c>
      <c r="N2" t="s">
        <v>2202</v>
      </c>
      <c r="O2" t="s">
        <v>2395</v>
      </c>
      <c r="P2" t="s">
        <v>2316</v>
      </c>
      <c r="Q2" t="s">
        <v>2050</v>
      </c>
      <c r="R2" t="s">
        <v>2318</v>
      </c>
    </row>
    <row r="3" spans="1:18" s="5" customFormat="1" x14ac:dyDescent="0.25">
      <c r="A3" s="5" t="s">
        <v>1983</v>
      </c>
      <c r="B3" s="5" t="s">
        <v>2399</v>
      </c>
      <c r="C3" s="5" t="s">
        <v>2398</v>
      </c>
      <c r="D3" s="5" t="s">
        <v>2400</v>
      </c>
      <c r="E3" s="91" t="s">
        <v>2238</v>
      </c>
      <c r="F3" s="91" t="s">
        <v>2238</v>
      </c>
      <c r="G3" s="91" t="s">
        <v>2238</v>
      </c>
      <c r="H3" s="91" t="s">
        <v>2238</v>
      </c>
      <c r="I3" s="5" t="s">
        <v>2051</v>
      </c>
      <c r="J3" s="5" t="s">
        <v>2317</v>
      </c>
      <c r="K3" s="67" t="s">
        <v>2271</v>
      </c>
      <c r="L3" s="4" t="s">
        <v>2391</v>
      </c>
      <c r="M3" s="67" t="s">
        <v>2237</v>
      </c>
      <c r="N3" s="67" t="s">
        <v>2321</v>
      </c>
      <c r="O3" s="6" t="s">
        <v>2396</v>
      </c>
      <c r="P3" s="67" t="s">
        <v>1982</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1981</v>
      </c>
      <c r="B4" s="5" t="s">
        <v>2403</v>
      </c>
      <c r="C4" s="5" t="s">
        <v>2401</v>
      </c>
      <c r="D4" s="5" t="s">
        <v>2402</v>
      </c>
      <c r="E4" s="91" t="s">
        <v>2238</v>
      </c>
      <c r="F4" s="91" t="s">
        <v>2238</v>
      </c>
      <c r="G4" s="91" t="s">
        <v>2238</v>
      </c>
      <c r="H4" s="91" t="s">
        <v>2238</v>
      </c>
      <c r="I4" s="5" t="s">
        <v>2051</v>
      </c>
      <c r="J4" s="5" t="s">
        <v>2317</v>
      </c>
      <c r="K4" s="67" t="s">
        <v>2271</v>
      </c>
      <c r="L4" s="4" t="s">
        <v>2391</v>
      </c>
      <c r="M4" s="67" t="s">
        <v>2237</v>
      </c>
      <c r="N4" s="67" t="s">
        <v>2321</v>
      </c>
      <c r="O4" s="6" t="s">
        <v>2396</v>
      </c>
      <c r="P4" s="67" t="s">
        <v>1982</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2405</v>
      </c>
      <c r="B5" s="5" t="s">
        <v>2399</v>
      </c>
      <c r="C5" s="110" t="s">
        <v>2404</v>
      </c>
      <c r="D5" s="110" t="s">
        <v>2406</v>
      </c>
      <c r="E5" s="91" t="s">
        <v>2238</v>
      </c>
      <c r="F5" s="91" t="s">
        <v>2238</v>
      </c>
      <c r="G5" s="91" t="s">
        <v>2238</v>
      </c>
      <c r="H5" s="91" t="s">
        <v>2238</v>
      </c>
      <c r="I5" s="5" t="s">
        <v>2051</v>
      </c>
      <c r="J5" s="5" t="s">
        <v>2317</v>
      </c>
      <c r="K5" s="67" t="s">
        <v>2271</v>
      </c>
      <c r="L5" s="4" t="s">
        <v>2391</v>
      </c>
      <c r="M5" s="67" t="s">
        <v>2237</v>
      </c>
      <c r="N5" s="67" t="s">
        <v>2321</v>
      </c>
      <c r="O5" s="6" t="s">
        <v>2396</v>
      </c>
      <c r="P5" s="67" t="s">
        <v>1982</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2319</v>
      </c>
    </row>
    <row r="9" spans="1:18" x14ac:dyDescent="0.25">
      <c r="B9" t="s">
        <v>2320</v>
      </c>
    </row>
    <row r="10" spans="1:18" x14ac:dyDescent="0.25">
      <c r="B10" t="s">
        <v>2063</v>
      </c>
    </row>
    <row r="12" spans="1:18" x14ac:dyDescent="0.25">
      <c r="B12" t="s">
        <v>2390</v>
      </c>
    </row>
    <row r="15" spans="1:18" x14ac:dyDescent="0.25">
      <c r="B15" t="s">
        <v>2392</v>
      </c>
    </row>
    <row r="16" spans="1:18" x14ac:dyDescent="0.25">
      <c r="B16" t="s">
        <v>2393</v>
      </c>
    </row>
    <row r="17" spans="2:2" x14ac:dyDescent="0.25">
      <c r="B17" s="56" t="s">
        <v>2389</v>
      </c>
    </row>
    <row r="18" spans="2:2" x14ac:dyDescent="0.25">
      <c r="B18" t="s">
        <v>2397</v>
      </c>
    </row>
    <row r="19" spans="2:2" x14ac:dyDescent="0.25">
      <c r="B19" t="s">
        <v>2394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workbookViewId="0">
      <selection activeCell="A2" sqref="A2"/>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2075</v>
      </c>
      <c r="B1" s="10" t="s">
        <v>2079</v>
      </c>
      <c r="C1" s="10" t="s">
        <v>2080</v>
      </c>
      <c r="D1" s="10" t="s">
        <v>2076</v>
      </c>
      <c r="E1" s="10" t="s">
        <v>2081</v>
      </c>
      <c r="F1" s="10" t="s">
        <v>2082</v>
      </c>
      <c r="G1" s="10" t="s">
        <v>2078</v>
      </c>
      <c r="H1" s="10" t="s">
        <v>2077</v>
      </c>
    </row>
    <row r="2" spans="1:8" x14ac:dyDescent="0.25">
      <c r="A2" s="3" t="s">
        <v>161</v>
      </c>
      <c r="B2" s="3" t="str">
        <f>VLOOKUP(Table134[[#This Row],[src]],Table1[[UUID]:[email]],2,FALSE)</f>
        <v>pbennett@livelygig.com</v>
      </c>
      <c r="C2" s="3" t="s">
        <v>2069</v>
      </c>
      <c r="D2" s="3" t="s">
        <v>2237</v>
      </c>
      <c r="E2" s="3" t="str">
        <f>VLOOKUP(Table134[[#This Row],[trgt]],Table1[[UUID]:[email]],2,FALSE)</f>
        <v>livelygig@livelygig.com</v>
      </c>
      <c r="F2" s="34" t="s">
        <v>2083</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f>
        <v xml:space="preserve">{ "src" : "agent://89cbeaaf-bb58-48a4-8bdf-2917d6ae110d",  "trgt" : "agent://eeeeeeee-eeee-eeee-eeee-eeeeeeeeeeee" } , </v>
      </c>
    </row>
    <row r="3" spans="1:8" x14ac:dyDescent="0.25">
      <c r="A3" s="1" t="s">
        <v>162</v>
      </c>
      <c r="B3" s="1" t="str">
        <f>VLOOKUP(Table134[[#This Row],[src]],Table1[[UUID]:[email]],2,FALSE)</f>
        <v>mnori@livelygig.com</v>
      </c>
      <c r="C3" s="3" t="s">
        <v>2069</v>
      </c>
      <c r="D3" s="3" t="s">
        <v>2237</v>
      </c>
      <c r="E3" s="6" t="str">
        <f>VLOOKUP(Table134[[#This Row],[trgt]],Table1[[UUID]:[email]],2,FALSE)</f>
        <v>livelygig@livelygig.com</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f>
        <v xml:space="preserve">{ "src" : "agent://40c96981-ca91-4083-9dfc-76826df0f432",  "trgt" : "agent://eeeeeeee-eeee-eeee-eeee-eeeeeeeeeeee" } , </v>
      </c>
    </row>
    <row r="4" spans="1:8" x14ac:dyDescent="0.25">
      <c r="A4" s="5" t="s">
        <v>163</v>
      </c>
      <c r="B4" s="5" t="str">
        <f>VLOOKUP(Table134[[#This Row],[src]],Table1[[UUID]:[email]],2,FALSE)</f>
        <v>anarayan@livelygig.com</v>
      </c>
      <c r="C4" s="3" t="s">
        <v>2069</v>
      </c>
      <c r="D4" s="3" t="s">
        <v>2237</v>
      </c>
      <c r="E4" s="6" t="str">
        <f>VLOOKUP(Table134[[#This Row],[trgt]],Table1[[UUID]:[email]],2,FALSE)</f>
        <v>livelygig@livelygig.com</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f>
        <v xml:space="preserve">{ "src" : "agent://c6a3c02e-5724-4a35-adc7-ddc37d3c721b",  "trgt" : "agent://eeeeeeee-eeee-eeee-eeee-eeeeeeeeeeee" } , </v>
      </c>
    </row>
    <row r="5" spans="1:8" x14ac:dyDescent="0.25">
      <c r="A5" s="1" t="s">
        <v>164</v>
      </c>
      <c r="B5" s="1" t="str">
        <f>VLOOKUP(Table134[[#This Row],[src]],Table1[[UUID]:[email]],2,FALSE)</f>
        <v>ibabu@livelygig.com</v>
      </c>
      <c r="C5" s="3" t="s">
        <v>2069</v>
      </c>
      <c r="D5" s="3" t="s">
        <v>2237</v>
      </c>
      <c r="E5" s="6" t="str">
        <f>VLOOKUP(Table134[[#This Row],[trgt]],Table1[[UUID]:[email]],2,FALSE)</f>
        <v>livelygig@livelygig.com</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f>
        <v xml:space="preserve">{ "src" : "agent://23c3669c-de78-4a5d-8c15-4a3792a96f10",  "trgt" : "agent://eeeeeeee-eeee-eeee-eeee-eeeeeeeeeeee" } , </v>
      </c>
    </row>
    <row r="6" spans="1:8" x14ac:dyDescent="0.25">
      <c r="A6" s="1" t="s">
        <v>165</v>
      </c>
      <c r="B6" s="1" t="str">
        <f>VLOOKUP(Table134[[#This Row],[src]],Table1[[UUID]:[email]],2,FALSE)</f>
        <v>mrao@livelygig.com</v>
      </c>
      <c r="C6" s="3" t="s">
        <v>2069</v>
      </c>
      <c r="D6" s="3" t="s">
        <v>2237</v>
      </c>
      <c r="E6" s="6" t="str">
        <f>VLOOKUP(Table134[[#This Row],[trgt]],Table1[[UUID]:[email]],2,FALSE)</f>
        <v>livelygig@livelygig.com</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f>
        <v xml:space="preserve">{ "src" : "agent://904e5b1e-1314-41da-bdac-f79ff7722e77",  "trgt" : "agent://eeeeeeee-eeee-eeee-eeee-eeeeeeeeeeee" } , </v>
      </c>
    </row>
    <row r="7" spans="1:8" x14ac:dyDescent="0.25">
      <c r="A7" s="1" t="s">
        <v>166</v>
      </c>
      <c r="B7" s="1" t="str">
        <f>VLOOKUP(Table134[[#This Row],[src]],Table1[[UUID]:[email]],2,FALSE)</f>
        <v>nuppal@livelygig.com</v>
      </c>
      <c r="C7" s="3" t="s">
        <v>2069</v>
      </c>
      <c r="D7" s="3" t="s">
        <v>2237</v>
      </c>
      <c r="E7" s="6" t="str">
        <f>VLOOKUP(Table134[[#This Row],[trgt]],Table1[[UUID]:[email]],2,FALSE)</f>
        <v>livelygig@livelygig.com</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f>
        <v xml:space="preserve">{ "src" : "agent://f9ad7bb7-1524-4e1a-bf8e-3611859f1875",  "trgt" : "agent://eeeeeeee-eeee-eeee-eeee-eeeeeeeeeeee" } , </v>
      </c>
    </row>
    <row r="8" spans="1:8" x14ac:dyDescent="0.25">
      <c r="A8" s="5" t="s">
        <v>167</v>
      </c>
      <c r="B8" s="5" t="str">
        <f>VLOOKUP(Table134[[#This Row],[src]],Table1[[UUID]:[email]],2,FALSE)</f>
        <v>ateja@livelygig.com</v>
      </c>
      <c r="C8" s="3" t="s">
        <v>2069</v>
      </c>
      <c r="D8" s="3" t="s">
        <v>2237</v>
      </c>
      <c r="E8" s="6" t="str">
        <f>VLOOKUP(Table134[[#This Row],[trgt]],Table1[[UUID]:[email]],2,FALSE)</f>
        <v>livelygig@livelygig.com</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f>
        <v xml:space="preserve">{ "src" : "agent://f5f1785b-48a4-4078-b9f8-f2b99f74e608",  "trgt" : "agent://eeeeeeee-eeee-eeee-eeee-eeeeeeeeeeee" } , </v>
      </c>
    </row>
    <row r="9" spans="1:8" x14ac:dyDescent="0.25">
      <c r="A9" s="1" t="s">
        <v>168</v>
      </c>
      <c r="B9" s="1" t="str">
        <f>VLOOKUP(Table134[[#This Row],[src]],Table1[[UUID]:[email]],2,FALSE)</f>
        <v>sbalan@livelygig.com</v>
      </c>
      <c r="C9" s="3" t="s">
        <v>2069</v>
      </c>
      <c r="D9" s="3" t="s">
        <v>2237</v>
      </c>
      <c r="E9" s="6" t="str">
        <f>VLOOKUP(Table134[[#This Row],[trgt]],Table1[[UUID]:[email]],2,FALSE)</f>
        <v>livelygig@livelygig.com</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f>
        <v xml:space="preserve">{ "src" : "agent://b65fb366-a405-41e9-82c5-f51726fad95b",  "trgt" : "agent://eeeeeeee-eeee-eeee-eeee-eeeeeeeeeeee" } , </v>
      </c>
    </row>
    <row r="10" spans="1:8" x14ac:dyDescent="0.25">
      <c r="A10" s="1" t="s">
        <v>169</v>
      </c>
      <c r="B10" s="1" t="str">
        <f>VLOOKUP(Table134[[#This Row],[src]],Table1[[UUID]:[email]],2,FALSE)</f>
        <v>bbhattacharya@livelygig.com</v>
      </c>
      <c r="C10" s="3" t="s">
        <v>2069</v>
      </c>
      <c r="D10" s="3" t="s">
        <v>2237</v>
      </c>
      <c r="E10" s="6" t="str">
        <f>VLOOKUP(Table134[[#This Row],[trgt]],Table1[[UUID]:[email]],2,FALSE)</f>
        <v>livelygig@livelygig.com</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f>
        <v xml:space="preserve">{ "src" : "agent://4461f860-d367-4cb0-af03-332ea72e9053",  "trgt" : "agent://eeeeeeee-eeee-eeee-eeee-eeeeeeeeeeee" } , </v>
      </c>
    </row>
    <row r="11" spans="1:8" x14ac:dyDescent="0.25">
      <c r="A11" s="1" t="s">
        <v>170</v>
      </c>
      <c r="B11" s="1" t="str">
        <f>VLOOKUP(Table134[[#This Row],[src]],Table1[[UUID]:[email]],2,FALSE)</f>
        <v>mpawar@livelygig.com</v>
      </c>
      <c r="C11" s="3" t="s">
        <v>2069</v>
      </c>
      <c r="D11" s="3" t="s">
        <v>2237</v>
      </c>
      <c r="E11" s="6" t="str">
        <f>VLOOKUP(Table134[[#This Row],[trgt]],Table1[[UUID]:[email]],2,FALSE)</f>
        <v>livelygig@livelygig.com</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f>
        <v xml:space="preserve">{ "src" : "agent://2413be6a-7573-454d-a393-1d22e45c993b",  "trgt" : "agent://eeeeeeee-eeee-eeee-eeee-eeeeeeeeeeee" } , </v>
      </c>
    </row>
    <row r="12" spans="1:8" x14ac:dyDescent="0.25">
      <c r="A12" s="5" t="s">
        <v>171</v>
      </c>
      <c r="B12" s="5" t="str">
        <f>VLOOKUP(Table134[[#This Row],[src]],Table1[[UUID]:[email]],2,FALSE)</f>
        <v>uchauha@livelygig.com</v>
      </c>
      <c r="C12" s="3" t="s">
        <v>2069</v>
      </c>
      <c r="D12" s="3" t="s">
        <v>2237</v>
      </c>
      <c r="E12" s="6" t="str">
        <f>VLOOKUP(Table134[[#This Row],[trgt]],Table1[[UUID]:[email]],2,FALSE)</f>
        <v>livelygig@livelygig.com</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f>
        <v xml:space="preserve">{ "src" : "agent://05a543f8-0d75-4a25-9b0f-2ef7c6ac85dc",  "trgt" : "agent://eeeeeeee-eeee-eeee-eeee-eeeeeeeeeeee" } , </v>
      </c>
    </row>
    <row r="13" spans="1:8" x14ac:dyDescent="0.25">
      <c r="A13" s="1" t="s">
        <v>172</v>
      </c>
      <c r="B13" s="1" t="str">
        <f>VLOOKUP(Table134[[#This Row],[src]],Table1[[UUID]:[email]],2,FALSE)</f>
        <v>sraina@livelygig.com</v>
      </c>
      <c r="C13" s="3" t="s">
        <v>2069</v>
      </c>
      <c r="D13" s="3" t="s">
        <v>2237</v>
      </c>
      <c r="E13" s="6" t="str">
        <f>VLOOKUP(Table134[[#This Row],[trgt]],Table1[[UUID]:[email]],2,FALSE)</f>
        <v>livelygig@livelygig.com</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f>
        <v xml:space="preserve">{ "src" : "agent://e6075665-67ee-49d2-8fde-61d8fc6ec50e",  "trgt" : "agent://eeeeeeee-eeee-eeee-eeee-eeeeeeeeeeee" } , </v>
      </c>
    </row>
    <row r="14" spans="1:8" x14ac:dyDescent="0.25">
      <c r="A14" s="1" t="s">
        <v>173</v>
      </c>
      <c r="B14" s="1" t="str">
        <f>VLOOKUP(Table134[[#This Row],[src]],Table1[[UUID]:[email]],2,FALSE)</f>
        <v>atipnis@livelygig.com</v>
      </c>
      <c r="C14" s="3" t="s">
        <v>2069</v>
      </c>
      <c r="D14" s="3" t="s">
        <v>2237</v>
      </c>
      <c r="E14" s="6" t="str">
        <f>VLOOKUP(Table134[[#This Row],[trgt]],Table1[[UUID]:[email]],2,FALSE)</f>
        <v>livelygig@livelygig.com</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f>
        <v xml:space="preserve">{ "src" : "agent://9d4db68d-d527-4cb5-8a3b-c8d1c3ad3024",  "trgt" : "agent://eeeeeeee-eeee-eeee-eeee-eeeeeeeeeeee" } , </v>
      </c>
    </row>
    <row r="15" spans="1:8" x14ac:dyDescent="0.25">
      <c r="A15" s="1" t="s">
        <v>174</v>
      </c>
      <c r="B15" s="1" t="str">
        <f>VLOOKUP(Table134[[#This Row],[src]],Table1[[UUID]:[email]],2,FALSE)</f>
        <v>gsami@livelygig.com</v>
      </c>
      <c r="C15" s="3" t="s">
        <v>2069</v>
      </c>
      <c r="D15" s="3" t="s">
        <v>2237</v>
      </c>
      <c r="E15" s="6" t="str">
        <f>VLOOKUP(Table134[[#This Row],[trgt]],Table1[[UUID]:[email]],2,FALSE)</f>
        <v>livelygig@livelygig.com</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f>
        <v xml:space="preserve">{ "src" : "agent://79effdbf-2779-4049-be0b-d8c0c284046e",  "trgt" : "agent://eeeeeeee-eeee-eeee-eeee-eeeeeeeeeeee" } , </v>
      </c>
    </row>
    <row r="16" spans="1:8" x14ac:dyDescent="0.25">
      <c r="A16" s="5" t="s">
        <v>175</v>
      </c>
      <c r="B16" s="5" t="str">
        <f>VLOOKUP(Table134[[#This Row],[src]],Table1[[UUID]:[email]],2,FALSE)</f>
        <v>mkant@livelygig.com</v>
      </c>
      <c r="C16" s="3" t="s">
        <v>2069</v>
      </c>
      <c r="D16" s="3" t="s">
        <v>2237</v>
      </c>
      <c r="E16" s="6" t="str">
        <f>VLOOKUP(Table134[[#This Row],[trgt]],Table1[[UUID]:[email]],2,FALSE)</f>
        <v>livelygig@livelygig.com</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f>
        <v xml:space="preserve">{ "src" : "agent://7c0fc06b-4f02-4bf8-8aea-f0125f397555",  "trgt" : "agent://eeeeeeee-eeee-eeee-eeee-eeeeeeeeeeee" } , </v>
      </c>
    </row>
    <row r="17" spans="1:8" x14ac:dyDescent="0.25">
      <c r="A17" s="1" t="s">
        <v>176</v>
      </c>
      <c r="B17" s="1" t="str">
        <f>VLOOKUP(Table134[[#This Row],[src]],Table1[[UUID]:[email]],2,FALSE)</f>
        <v>dbhardwaj@livelygig.com</v>
      </c>
      <c r="C17" s="3" t="s">
        <v>2069</v>
      </c>
      <c r="D17" s="3" t="s">
        <v>2237</v>
      </c>
      <c r="E17" s="6" t="str">
        <f>VLOOKUP(Table134[[#This Row],[trgt]],Table1[[UUID]:[email]],2,FALSE)</f>
        <v>livelygig@livelygig.com</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f>
        <v xml:space="preserve">{ "src" : "agent://fd2a800d-5bc8-4083-a2c9-4618900d5045",  "trgt" : "agent://eeeeeeee-eeee-eeee-eeee-eeeeeeeeeeee" } , </v>
      </c>
    </row>
    <row r="18" spans="1:8" x14ac:dyDescent="0.25">
      <c r="A18" s="1" t="s">
        <v>177</v>
      </c>
      <c r="B18" s="1" t="str">
        <f>VLOOKUP(Table134[[#This Row],[src]],Table1[[UUID]:[email]],2,FALSE)</f>
        <v>mnarula@livelygig.com</v>
      </c>
      <c r="C18" s="3" t="s">
        <v>2069</v>
      </c>
      <c r="D18" s="3" t="s">
        <v>2237</v>
      </c>
      <c r="E18" s="6" t="str">
        <f>VLOOKUP(Table134[[#This Row],[trgt]],Table1[[UUID]:[email]],2,FALSE)</f>
        <v>livelygig@livelygig.com</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f>
        <v xml:space="preserve">{ "src" : "agent://3ccea8b2-c856-40ee-aff5-c19817be4ea6",  "trgt" : "agent://eeeeeeee-eeee-eeee-eeee-eeeeeeeeeeee" } , </v>
      </c>
    </row>
    <row r="19" spans="1:8" x14ac:dyDescent="0.25">
      <c r="A19" s="1" t="s">
        <v>178</v>
      </c>
      <c r="B19" s="1" t="str">
        <f>VLOOKUP(Table134[[#This Row],[src]],Table1[[UUID]:[email]],2,FALSE)</f>
        <v>aviswanathan@livelygig.com</v>
      </c>
      <c r="C19" s="3" t="s">
        <v>2069</v>
      </c>
      <c r="D19" s="3" t="s">
        <v>2237</v>
      </c>
      <c r="E19" s="6" t="str">
        <f>VLOOKUP(Table134[[#This Row],[trgt]],Table1[[UUID]:[email]],2,FALSE)</f>
        <v>livelygig@livelygig.com</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f>
        <v xml:space="preserve">{ "src" : "agent://f4b080c7-75ee-40b7-848c-a1824bfaa483",  "trgt" : "agent://eeeeeeee-eeee-eeee-eeee-eeeeeeeeeeee" } , </v>
      </c>
    </row>
    <row r="20" spans="1:8" x14ac:dyDescent="0.25">
      <c r="A20" s="5" t="s">
        <v>179</v>
      </c>
      <c r="B20" s="5" t="str">
        <f>VLOOKUP(Table134[[#This Row],[src]],Table1[[UUID]:[email]],2,FALSE)</f>
        <v>ybadal@livelygig.com</v>
      </c>
      <c r="C20" s="3" t="s">
        <v>2069</v>
      </c>
      <c r="D20" s="3" t="s">
        <v>2237</v>
      </c>
      <c r="E20" s="6" t="str">
        <f>VLOOKUP(Table134[[#This Row],[trgt]],Table1[[UUID]:[email]],2,FALSE)</f>
        <v>livelygig@livelygig.com</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f>
        <v xml:space="preserve">{ "src" : "agent://502a7e29-40bb-4ebd-9666-a0651a920b9a",  "trgt" : "agent://eeeeeeee-eeee-eeee-eeee-eeeeeeeeeeee" } , </v>
      </c>
    </row>
    <row r="21" spans="1:8" x14ac:dyDescent="0.25">
      <c r="A21" s="1" t="s">
        <v>180</v>
      </c>
      <c r="B21" s="1" t="str">
        <f>VLOOKUP(Table134[[#This Row],[src]],Table1[[UUID]:[email]],2,FALSE)</f>
        <v>mthakur@livelygig.com</v>
      </c>
      <c r="C21" s="3" t="s">
        <v>2069</v>
      </c>
      <c r="D21" s="3" t="s">
        <v>2237</v>
      </c>
      <c r="E21" s="6" t="str">
        <f>VLOOKUP(Table134[[#This Row],[trgt]],Table1[[UUID]:[email]],2,FALSE)</f>
        <v>livelygig@livelygig.com</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f>
        <v xml:space="preserve">{ "src" : "agent://192a8f61-aac0-4261-918c-b1a31f8f26f6",  "trgt" : "agent://eeeeeeee-eeee-eeee-eeee-eeeeeeeeeeee" } , </v>
      </c>
    </row>
    <row r="22" spans="1:8" x14ac:dyDescent="0.25">
      <c r="A22" s="1" t="s">
        <v>181</v>
      </c>
      <c r="B22" s="1" t="str">
        <f>VLOOKUP(Table134[[#This Row],[src]],Table1[[UUID]:[email]],2,FALSE)</f>
        <v>vdey@livelygig.com</v>
      </c>
      <c r="C22" s="3" t="s">
        <v>2069</v>
      </c>
      <c r="D22" s="3" t="s">
        <v>2237</v>
      </c>
      <c r="E22" s="6" t="str">
        <f>VLOOKUP(Table134[[#This Row],[trgt]],Table1[[UUID]:[email]],2,FALSE)</f>
        <v>livelygig@livelygig.com</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f>
        <v xml:space="preserve">{ "src" : "agent://e4b86eaf-25ba-4ad5-a52e-35b5c9c17b70",  "trgt" : "agent://eeeeeeee-eeee-eeee-eeee-eeeeeeeeeeee" } , </v>
      </c>
    </row>
    <row r="23" spans="1:8" x14ac:dyDescent="0.25">
      <c r="A23" s="1" t="s">
        <v>182</v>
      </c>
      <c r="B23" s="1" t="str">
        <f>VLOOKUP(Table134[[#This Row],[src]],Table1[[UUID]:[email]],2,FALSE)</f>
        <v>mharrison@livelygig.com</v>
      </c>
      <c r="C23" s="3" t="s">
        <v>2069</v>
      </c>
      <c r="D23" s="3" t="s">
        <v>2237</v>
      </c>
      <c r="E23" s="6" t="str">
        <f>VLOOKUP(Table134[[#This Row],[trgt]],Table1[[UUID]:[email]],2,FALSE)</f>
        <v>livelygig@livelygig.com</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f>
        <v xml:space="preserve">{ "src" : "agent://aa1a1b4b-c9b4-4d72-96ac-f45f38802f70",  "trgt" : "agent://eeeeeeee-eeee-eeee-eeee-eeeeeeeeeeee" } , </v>
      </c>
    </row>
    <row r="24" spans="1:8" x14ac:dyDescent="0.25">
      <c r="A24" s="5" t="s">
        <v>183</v>
      </c>
      <c r="B24" s="5" t="str">
        <f>VLOOKUP(Table134[[#This Row],[src]],Table1[[UUID]:[email]],2,FALSE)</f>
        <v>erice@livelygig.com</v>
      </c>
      <c r="C24" s="3" t="s">
        <v>2069</v>
      </c>
      <c r="D24" s="3" t="s">
        <v>2237</v>
      </c>
      <c r="E24" s="6" t="str">
        <f>VLOOKUP(Table134[[#This Row],[trgt]],Table1[[UUID]:[email]],2,FALSE)</f>
        <v>livelygig@livelygig.com</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f>
        <v xml:space="preserve">{ "src" : "agent://90139a7b-12bc-4ca1-b8c1-05f15f8baeb3",  "trgt" : "agent://eeeeeeee-eeee-eeee-eeee-eeeeeeeeeeee" } , </v>
      </c>
    </row>
    <row r="25" spans="1:8" x14ac:dyDescent="0.25">
      <c r="A25" s="1" t="s">
        <v>184</v>
      </c>
      <c r="B25" s="1" t="str">
        <f>VLOOKUP(Table134[[#This Row],[src]],Table1[[UUID]:[email]],2,FALSE)</f>
        <v>jhart@livelygig.com</v>
      </c>
      <c r="C25" s="3" t="s">
        <v>2069</v>
      </c>
      <c r="D25" s="3" t="s">
        <v>2237</v>
      </c>
      <c r="E25" s="6" t="str">
        <f>VLOOKUP(Table134[[#This Row],[trgt]],Table1[[UUID]:[email]],2,FALSE)</f>
        <v>livelygig@livelygig.com</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f>
        <v xml:space="preserve">{ "src" : "agent://af4ffdd5-8e19-425f-9ff0-2be6fe96c244",  "trgt" : "agent://eeeeeeee-eeee-eeee-eeee-eeeeeeeeeeee" } , </v>
      </c>
    </row>
    <row r="26" spans="1:8" x14ac:dyDescent="0.25">
      <c r="A26" s="1" t="s">
        <v>185</v>
      </c>
      <c r="B26" s="1" t="str">
        <f>VLOOKUP(Table134[[#This Row],[src]],Table1[[UUID]:[email]],2,FALSE)</f>
        <v>jlawson@livelygig.com</v>
      </c>
      <c r="C26" s="3" t="s">
        <v>2069</v>
      </c>
      <c r="D26" s="3" t="s">
        <v>2237</v>
      </c>
      <c r="E26" s="6" t="str">
        <f>VLOOKUP(Table134[[#This Row],[trgt]],Table1[[UUID]:[email]],2,FALSE)</f>
        <v>livelygig@livelygig.com</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f>
        <v xml:space="preserve">{ "src" : "agent://2317c0f4-c75a-4130-9965-c039bc39db62",  "trgt" : "agent://eeeeeeee-eeee-eeee-eeee-eeeeeeeeeeee" } , </v>
      </c>
    </row>
    <row r="27" spans="1:8" x14ac:dyDescent="0.25">
      <c r="A27" s="1" t="s">
        <v>186</v>
      </c>
      <c r="B27" s="1" t="str">
        <f>VLOOKUP(Table134[[#This Row],[src]],Table1[[UUID]:[email]],2,FALSE)</f>
        <v>jdean@livelygig.com</v>
      </c>
      <c r="C27" s="3" t="s">
        <v>2069</v>
      </c>
      <c r="D27" s="3" t="s">
        <v>2237</v>
      </c>
      <c r="E27" s="6" t="str">
        <f>VLOOKUP(Table134[[#This Row],[trgt]],Table1[[UUID]:[email]],2,FALSE)</f>
        <v>livelygig@livelygig.com</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f>
        <v xml:space="preserve">{ "src" : "agent://8ae601e0-32dd-49d0-8c34-76196ad59861",  "trgt" : "agent://eeeeeeee-eeee-eeee-eeee-eeeeeeeeeeee" } , </v>
      </c>
    </row>
    <row r="28" spans="1:8" x14ac:dyDescent="0.25">
      <c r="A28" s="5" t="s">
        <v>187</v>
      </c>
      <c r="B28" s="5" t="str">
        <f>VLOOKUP(Table134[[#This Row],[src]],Table1[[UUID]:[email]],2,FALSE)</f>
        <v>hhorton@livelygig.com</v>
      </c>
      <c r="C28" s="3" t="s">
        <v>2069</v>
      </c>
      <c r="D28" s="3" t="s">
        <v>2237</v>
      </c>
      <c r="E28" s="6" t="str">
        <f>VLOOKUP(Table134[[#This Row],[trgt]],Table1[[UUID]:[email]],2,FALSE)</f>
        <v>livelygig@livelygig.com</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f>
        <v xml:space="preserve">{ "src" : "agent://f5cd3cf1-f5d3-4f50-a951-e898b9272eb1",  "trgt" : "agent://eeeeeeee-eeee-eeee-eeee-eeeeeeeeeeee" } , </v>
      </c>
    </row>
    <row r="29" spans="1:8" x14ac:dyDescent="0.25">
      <c r="A29" s="1" t="s">
        <v>188</v>
      </c>
      <c r="B29" s="1" t="str">
        <f>VLOOKUP(Table134[[#This Row],[src]],Table1[[UUID]:[email]],2,FALSE)</f>
        <v>lfrank@livelygig.com</v>
      </c>
      <c r="C29" s="3" t="s">
        <v>2069</v>
      </c>
      <c r="D29" s="3" t="s">
        <v>2237</v>
      </c>
      <c r="E29" s="6" t="str">
        <f>VLOOKUP(Table134[[#This Row],[trgt]],Table1[[UUID]:[email]],2,FALSE)</f>
        <v>livelygig@livelygig.com</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f>
        <v xml:space="preserve">{ "src" : "agent://ed51310a-b84e-4864-9ada-583139871511",  "trgt" : "agent://eeeeeeee-eeee-eeee-eeee-eeeeeeeeeeee" } , </v>
      </c>
    </row>
    <row r="30" spans="1:8" x14ac:dyDescent="0.25">
      <c r="A30" s="1" t="s">
        <v>189</v>
      </c>
      <c r="B30" s="1" t="str">
        <f>VLOOKUP(Table134[[#This Row],[src]],Table1[[UUID]:[email]],2,FALSE)</f>
        <v>mhill@livelygig.com</v>
      </c>
      <c r="C30" s="3" t="s">
        <v>2069</v>
      </c>
      <c r="D30" s="3" t="s">
        <v>2237</v>
      </c>
      <c r="E30" s="6" t="str">
        <f>VLOOKUP(Table134[[#This Row],[trgt]],Table1[[UUID]:[email]],2,FALSE)</f>
        <v>livelygig@livelygig.com</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f>
        <v xml:space="preserve">{ "src" : "agent://9202217f-e525-46e8-b539-8d2206a526d0",  "trgt" : "agent://eeeeeeee-eeee-eeee-eeee-eeeeeeeeeeee" } , </v>
      </c>
    </row>
    <row r="31" spans="1:8" x14ac:dyDescent="0.25">
      <c r="A31" s="1" t="s">
        <v>190</v>
      </c>
      <c r="B31" s="1" t="str">
        <f>VLOOKUP(Table134[[#This Row],[src]],Table1[[UUID]:[email]],2,FALSE)</f>
        <v>nmendez@livelygig.com</v>
      </c>
      <c r="C31" s="3" t="s">
        <v>2069</v>
      </c>
      <c r="D31" s="3" t="s">
        <v>2237</v>
      </c>
      <c r="E31" s="6" t="str">
        <f>VLOOKUP(Table134[[#This Row],[trgt]],Table1[[UUID]:[email]],2,FALSE)</f>
        <v>livelygig@livelygig.com</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f>
        <v xml:space="preserve">{ "src" : "agent://2e7de2ea-9a33-4fd1-aeff-3ab2abf40adc",  "trgt" : "agent://eeeeeeee-eeee-eeee-eeee-eeeeeeeeeeee" } , </v>
      </c>
    </row>
    <row r="32" spans="1:8" x14ac:dyDescent="0.25">
      <c r="A32" s="5" t="s">
        <v>191</v>
      </c>
      <c r="B32" s="5" t="str">
        <f>VLOOKUP(Table134[[#This Row],[src]],Table1[[UUID]:[email]],2,FALSE)</f>
        <v>gmiller@livelygig.com</v>
      </c>
      <c r="C32" s="3" t="s">
        <v>2069</v>
      </c>
      <c r="D32" s="3" t="s">
        <v>2237</v>
      </c>
      <c r="E32" s="6" t="str">
        <f>VLOOKUP(Table134[[#This Row],[trgt]],Table1[[UUID]:[email]],2,FALSE)</f>
        <v>livelygig@livelygig.com</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f>
        <v xml:space="preserve">{ "src" : "agent://a0182840-d318-48dc-a2f9-550d9a39b9b5",  "trgt" : "agent://eeeeeeee-eeee-eeee-eeee-eeeeeeeeeeee" } , </v>
      </c>
    </row>
    <row r="33" spans="1:8" x14ac:dyDescent="0.25">
      <c r="A33" s="1" t="s">
        <v>192</v>
      </c>
      <c r="B33" s="1" t="str">
        <f>VLOOKUP(Table134[[#This Row],[src]],Table1[[UUID]:[email]],2,FALSE)</f>
        <v>jreed@livelygig.com</v>
      </c>
      <c r="C33" s="3" t="s">
        <v>2069</v>
      </c>
      <c r="D33" s="3" t="s">
        <v>2237</v>
      </c>
      <c r="E33" s="6" t="str">
        <f>VLOOKUP(Table134[[#This Row],[trgt]],Table1[[UUID]:[email]],2,FALSE)</f>
        <v>livelygig@livelygig.com</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f>
        <v xml:space="preserve">{ "src" : "agent://5c06cf2d-4b1d-4ee7-b0ce-64bc5f1fd429",  "trgt" : "agent://eeeeeeee-eeee-eeee-eeee-eeeeeeeeeeee" } , </v>
      </c>
    </row>
    <row r="34" spans="1:8" x14ac:dyDescent="0.25">
      <c r="A34" s="1" t="s">
        <v>193</v>
      </c>
      <c r="B34" s="1" t="str">
        <f>VLOOKUP(Table134[[#This Row],[src]],Table1[[UUID]:[email]],2,FALSE)</f>
        <v>danderson@livelygig.com</v>
      </c>
      <c r="C34" s="3" t="s">
        <v>2069</v>
      </c>
      <c r="D34" s="3" t="s">
        <v>2237</v>
      </c>
      <c r="E34" s="6" t="str">
        <f>VLOOKUP(Table134[[#This Row],[trgt]],Table1[[UUID]:[email]],2,FALSE)</f>
        <v>livelygig@livelygig.com</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f>
        <v xml:space="preserve">{ "src" : "agent://622eae32-5c48-4c2f-8b93-dc655380e0e5",  "trgt" : "agent://eeeeeeee-eeee-eeee-eeee-eeeeeeeeeeee" } , </v>
      </c>
    </row>
    <row r="35" spans="1:8" x14ac:dyDescent="0.25">
      <c r="A35" s="1" t="s">
        <v>194</v>
      </c>
      <c r="B35" s="1" t="str">
        <f>VLOOKUP(Table134[[#This Row],[src]],Table1[[UUID]:[email]],2,FALSE)</f>
        <v>wcoleman@livelygig.com</v>
      </c>
      <c r="C35" s="3" t="s">
        <v>2069</v>
      </c>
      <c r="D35" s="3" t="s">
        <v>2237</v>
      </c>
      <c r="E35" s="6" t="str">
        <f>VLOOKUP(Table134[[#This Row],[trgt]],Table1[[UUID]:[email]],2,FALSE)</f>
        <v>livelygig@livelygig.com</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f>
        <v xml:space="preserve">{ "src" : "agent://23843ee2-0209-4809-9929-f33cc315fcc0",  "trgt" : "agent://eeeeeeee-eeee-eeee-eeee-eeeeeeeeeeee" } , </v>
      </c>
    </row>
    <row r="36" spans="1:8" x14ac:dyDescent="0.25">
      <c r="A36" s="5" t="s">
        <v>195</v>
      </c>
      <c r="B36" s="5" t="str">
        <f>VLOOKUP(Table134[[#This Row],[src]],Table1[[UUID]:[email]],2,FALSE)</f>
        <v>mmartin@livelygig.com</v>
      </c>
      <c r="C36" s="3" t="s">
        <v>2069</v>
      </c>
      <c r="D36" s="3" t="s">
        <v>2237</v>
      </c>
      <c r="E36" s="6" t="str">
        <f>VLOOKUP(Table134[[#This Row],[trgt]],Table1[[UUID]:[email]],2,FALSE)</f>
        <v>livelygig@livelygig.com</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f>
        <v xml:space="preserve">{ "src" : "agent://6300a1bb-906c-4013-82cc-4d30f62dfac5",  "trgt" : "agent://eeeeeeee-eeee-eeee-eeee-eeeeeeeeeeee" } , </v>
      </c>
    </row>
    <row r="37" spans="1:8" x14ac:dyDescent="0.25">
      <c r="A37" s="1" t="s">
        <v>196</v>
      </c>
      <c r="B37" s="1" t="str">
        <f>VLOOKUP(Table134[[#This Row],[src]],Table1[[UUID]:[email]],2,FALSE)</f>
        <v>iperry@livelygig.com</v>
      </c>
      <c r="C37" s="3" t="s">
        <v>2069</v>
      </c>
      <c r="D37" s="3" t="s">
        <v>2237</v>
      </c>
      <c r="E37" s="6" t="str">
        <f>VLOOKUP(Table134[[#This Row],[trgt]],Table1[[UUID]:[email]],2,FALSE)</f>
        <v>livelygig@livelygig.com</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f>
        <v xml:space="preserve">{ "src" : "agent://13421f9e-1bff-4575-820d-1806c8d31190",  "trgt" : "agent://eeeeeeee-eeee-eeee-eeee-eeeeeeeeeeee" } , </v>
      </c>
    </row>
    <row r="38" spans="1:8" x14ac:dyDescent="0.25">
      <c r="A38" s="1" t="s">
        <v>197</v>
      </c>
      <c r="B38" s="1" t="str">
        <f>VLOOKUP(Table134[[#This Row],[src]],Table1[[UUID]:[email]],2,FALSE)</f>
        <v>rperez@livelygig.com</v>
      </c>
      <c r="C38" s="3" t="s">
        <v>2069</v>
      </c>
      <c r="D38" s="3" t="s">
        <v>2237</v>
      </c>
      <c r="E38" s="6" t="str">
        <f>VLOOKUP(Table134[[#This Row],[trgt]],Table1[[UUID]:[email]],2,FALSE)</f>
        <v>livelygig@livelygig.com</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f>
        <v xml:space="preserve">{ "src" : "agent://a2ecef3f-df23-467a-bfe1-1fa2d331442d",  "trgt" : "agent://eeeeeeee-eeee-eeee-eeee-eeeeeeeeeeee" } , </v>
      </c>
    </row>
    <row r="39" spans="1:8" x14ac:dyDescent="0.25">
      <c r="A39" s="1" t="s">
        <v>198</v>
      </c>
      <c r="B39" s="1" t="str">
        <f>VLOOKUP(Table134[[#This Row],[src]],Table1[[UUID]:[email]],2,FALSE)</f>
        <v>mmorris@livelygig.com</v>
      </c>
      <c r="C39" s="3" t="s">
        <v>2069</v>
      </c>
      <c r="D39" s="3" t="s">
        <v>2237</v>
      </c>
      <c r="E39" s="6" t="str">
        <f>VLOOKUP(Table134[[#This Row],[trgt]],Table1[[UUID]:[email]],2,FALSE)</f>
        <v>livelygig@livelygig.com</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f>
        <v xml:space="preserve">{ "src" : "agent://ee988673-4459-4630-91c3-6f6d9084641e",  "trgt" : "agent://eeeeeeee-eeee-eeee-eeee-eeeeeeeeeeee" } , </v>
      </c>
    </row>
    <row r="40" spans="1:8" x14ac:dyDescent="0.25">
      <c r="A40" s="5" t="s">
        <v>199</v>
      </c>
      <c r="B40" s="5" t="str">
        <f>VLOOKUP(Table134[[#This Row],[src]],Table1[[UUID]:[email]],2,FALSE)</f>
        <v>rmurphy@livelygig.com</v>
      </c>
      <c r="C40" s="3" t="s">
        <v>2069</v>
      </c>
      <c r="D40" s="3" t="s">
        <v>2237</v>
      </c>
      <c r="E40" s="6" t="str">
        <f>VLOOKUP(Table134[[#This Row],[trgt]],Table1[[UUID]:[email]],2,FALSE)</f>
        <v>livelygig@livelygig.com</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f>
        <v xml:space="preserve">{ "src" : "agent://93a381ad-c00d-4ee3-9a5a-fa47308efe64",  "trgt" : "agent://eeeeeeee-eeee-eeee-eeee-eeeeeeeeeeee" } , </v>
      </c>
    </row>
    <row r="41" spans="1:8" x14ac:dyDescent="0.25">
      <c r="A41" s="1" t="s">
        <v>200</v>
      </c>
      <c r="B41" s="1" t="str">
        <f>VLOOKUP(Table134[[#This Row],[src]],Table1[[UUID]:[email]],2,FALSE)</f>
        <v>ethomas@livelygig.com</v>
      </c>
      <c r="C41" s="3" t="s">
        <v>2069</v>
      </c>
      <c r="D41" s="3" t="s">
        <v>2237</v>
      </c>
      <c r="E41" s="6" t="str">
        <f>VLOOKUP(Table134[[#This Row],[trgt]],Table1[[UUID]:[email]],2,FALSE)</f>
        <v>livelygig@livelygig.com</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f>
        <v xml:space="preserve">{ "src" : "agent://b8616225-0496-417d-bcb9-be4a8bc54c7d",  "trgt" : "agent://eeeeeeee-eeee-eeee-eeee-eeeeeeeeeeee" } , </v>
      </c>
    </row>
    <row r="42" spans="1:8" x14ac:dyDescent="0.25">
      <c r="A42" s="1" t="s">
        <v>201</v>
      </c>
      <c r="B42" s="1" t="str">
        <f>VLOOKUP(Table134[[#This Row],[src]],Table1[[UUID]:[email]],2,FALSE)</f>
        <v>kmoore@livelygig.com</v>
      </c>
      <c r="C42" s="3" t="s">
        <v>2069</v>
      </c>
      <c r="D42" s="3" t="s">
        <v>2237</v>
      </c>
      <c r="E42" s="6" t="str">
        <f>VLOOKUP(Table134[[#This Row],[trgt]],Table1[[UUID]:[email]],2,FALSE)</f>
        <v>livelygig@livelygig.com</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f>
        <v xml:space="preserve">{ "src" : "agent://bc9721c0-6db1-4dd3-a5e2-4e3823ac112b",  "trgt" : "agent://eeeeeeee-eeee-eeee-eeee-eeeeeeeeeeee" } , </v>
      </c>
    </row>
    <row r="43" spans="1:8" x14ac:dyDescent="0.25">
      <c r="A43" s="1" t="s">
        <v>202</v>
      </c>
      <c r="B43" s="1" t="str">
        <f>VLOOKUP(Table134[[#This Row],[src]],Table1[[UUID]:[email]],2,FALSE)</f>
        <v>dmoore@livelygig.com</v>
      </c>
      <c r="C43" s="3" t="s">
        <v>2069</v>
      </c>
      <c r="D43" s="3" t="s">
        <v>2237</v>
      </c>
      <c r="E43" s="6" t="str">
        <f>VLOOKUP(Table134[[#This Row],[trgt]],Table1[[UUID]:[email]],2,FALSE)</f>
        <v>livelygig@livelygig.com</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f>
        <v xml:space="preserve">{ "src" : "agent://11252d6b-4da4-4fbd-8fe8-d7f36ffbd4c7",  "trgt" : "agent://eeeeeeee-eeee-eeee-eeee-eeeeeeeeeeee" } , </v>
      </c>
    </row>
    <row r="44" spans="1:8" x14ac:dyDescent="0.25">
      <c r="A44" s="5" t="s">
        <v>203</v>
      </c>
      <c r="B44" s="5" t="str">
        <f>VLOOKUP(Table134[[#This Row],[src]],Table1[[UUID]:[email]],2,FALSE)</f>
        <v>hdreesens@livelygig.com</v>
      </c>
      <c r="C44" s="3" t="s">
        <v>2069</v>
      </c>
      <c r="D44" s="3" t="s">
        <v>2237</v>
      </c>
      <c r="E44" s="6" t="str">
        <f>VLOOKUP(Table134[[#This Row],[trgt]],Table1[[UUID]:[email]],2,FALSE)</f>
        <v>livelygig@livelygig.com</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f>
        <v xml:space="preserve">{ "src" : "agent://dbcc610b-ab0e-4a82-9aba-af849ffb6b6b",  "trgt" : "agent://eeeeeeee-eeee-eeee-eeee-eeeeeeeeeeee" } , </v>
      </c>
    </row>
    <row r="45" spans="1:8" x14ac:dyDescent="0.25">
      <c r="A45" s="1" t="s">
        <v>204</v>
      </c>
      <c r="B45" s="1" t="str">
        <f>VLOOKUP(Table134[[#This Row],[src]],Table1[[UUID]:[email]],2,FALSE)</f>
        <v>lborde@livelygig.com</v>
      </c>
      <c r="C45" s="3" t="s">
        <v>2069</v>
      </c>
      <c r="D45" s="3" t="s">
        <v>2237</v>
      </c>
      <c r="E45" s="6" t="str">
        <f>VLOOKUP(Table134[[#This Row],[trgt]],Table1[[UUID]:[email]],2,FALSE)</f>
        <v>livelygig@livelygig.com</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f>
        <v xml:space="preserve">{ "src" : "agent://cb979e8b-8c81-42fe-a093-455a823f067d",  "trgt" : "agent://eeeeeeee-eeee-eeee-eeee-eeeeeeeeeeee" } , </v>
      </c>
    </row>
    <row r="46" spans="1:8" x14ac:dyDescent="0.25">
      <c r="A46" s="1" t="s">
        <v>205</v>
      </c>
      <c r="B46" s="1" t="str">
        <f>VLOOKUP(Table134[[#This Row],[src]],Table1[[UUID]:[email]],2,FALSE)</f>
        <v>mdragomirov@livelygig.com</v>
      </c>
      <c r="C46" s="3" t="s">
        <v>2069</v>
      </c>
      <c r="D46" s="3" t="s">
        <v>2237</v>
      </c>
      <c r="E46" s="6" t="str">
        <f>VLOOKUP(Table134[[#This Row],[trgt]],Table1[[UUID]:[email]],2,FALSE)</f>
        <v>livelygig@livelygig.com</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f>
        <v xml:space="preserve">{ "src" : "agent://770495fe-e2b3-43aa-925a-dc4223a99c92",  "trgt" : "agent://eeeeeeee-eeee-eeee-eeee-eeeeeeeeeeee" } , </v>
      </c>
    </row>
    <row r="47" spans="1:8" x14ac:dyDescent="0.25">
      <c r="A47" s="1" t="s">
        <v>206</v>
      </c>
      <c r="B47" s="1" t="str">
        <f>VLOOKUP(Table134[[#This Row],[src]],Table1[[UUID]:[email]],2,FALSE)</f>
        <v>dcastro@livelygig.com</v>
      </c>
      <c r="C47" s="3" t="s">
        <v>2069</v>
      </c>
      <c r="D47" s="3" t="s">
        <v>2237</v>
      </c>
      <c r="E47" s="6" t="str">
        <f>VLOOKUP(Table134[[#This Row],[trgt]],Table1[[UUID]:[email]],2,FALSE)</f>
        <v>livelygig@livelygig.com</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f>
        <v xml:space="preserve">{ "src" : "agent://4c6642bc-dfe4-45d6-8077-52210d6dff15",  "trgt" : "agent://eeeeeeee-eeee-eeee-eeee-eeeeeeeeeeee" } , </v>
      </c>
    </row>
    <row r="48" spans="1:8" x14ac:dyDescent="0.25">
      <c r="A48" s="5" t="s">
        <v>207</v>
      </c>
      <c r="B48" s="5" t="str">
        <f>VLOOKUP(Table134[[#This Row],[src]],Table1[[UUID]:[email]],2,FALSE)</f>
        <v>rvogts@livelygig.com</v>
      </c>
      <c r="C48" s="3" t="s">
        <v>2069</v>
      </c>
      <c r="D48" s="3" t="s">
        <v>2237</v>
      </c>
      <c r="E48" s="6" t="str">
        <f>VLOOKUP(Table134[[#This Row],[trgt]],Table1[[UUID]:[email]],2,FALSE)</f>
        <v>livelygig@livelygig.com</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f>
        <v xml:space="preserve">{ "src" : "agent://b54e7190-040d-469d-8836-dd7afa6aed91",  "trgt" : "agent://eeeeeeee-eeee-eeee-eeee-eeeeeeeeeeee" } , </v>
      </c>
    </row>
    <row r="49" spans="1:8" x14ac:dyDescent="0.25">
      <c r="A49" s="1" t="s">
        <v>208</v>
      </c>
      <c r="B49" s="1" t="str">
        <f>VLOOKUP(Table134[[#This Row],[src]],Table1[[UUID]:[email]],2,FALSE)</f>
        <v>sseward@livelygig.com</v>
      </c>
      <c r="C49" s="3" t="s">
        <v>2069</v>
      </c>
      <c r="D49" s="3" t="s">
        <v>2237</v>
      </c>
      <c r="E49" s="6" t="str">
        <f>VLOOKUP(Table134[[#This Row],[trgt]],Table1[[UUID]:[email]],2,FALSE)</f>
        <v>livelygig@livelygig.com</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f>
        <v xml:space="preserve">{ "src" : "agent://2af95444-262e-4d3d-93e4-3e9b09d8cc2f",  "trgt" : "agent://eeeeeeee-eeee-eeee-eeee-eeeeeeeeeeee" } , </v>
      </c>
    </row>
    <row r="50" spans="1:8" x14ac:dyDescent="0.25">
      <c r="A50" s="1" t="s">
        <v>209</v>
      </c>
      <c r="B50" s="1" t="str">
        <f>VLOOKUP(Table134[[#This Row],[src]],Table1[[UUID]:[email]],2,FALSE)</f>
        <v>mstilo@livelygig.com</v>
      </c>
      <c r="C50" s="3" t="s">
        <v>2069</v>
      </c>
      <c r="D50" s="3" t="s">
        <v>2237</v>
      </c>
      <c r="E50" s="6" t="str">
        <f>VLOOKUP(Table134[[#This Row],[trgt]],Table1[[UUID]:[email]],2,FALSE)</f>
        <v>livelygig@livelygig.com</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f>
        <v xml:space="preserve">{ "src" : "agent://1a1bb32e-3a44-4ce1-be6f-6095ff8306dc",  "trgt" : "agent://eeeeeeee-eeee-eeee-eeee-eeeeeeeeeeee" } , </v>
      </c>
    </row>
    <row r="51" spans="1:8" x14ac:dyDescent="0.25">
      <c r="A51" s="1" t="s">
        <v>210</v>
      </c>
      <c r="B51" s="1" t="str">
        <f>VLOOKUP(Table134[[#This Row],[src]],Table1[[UUID]:[email]],2,FALSE)</f>
        <v>iungaro@livelygig.com</v>
      </c>
      <c r="C51" s="3" t="s">
        <v>2069</v>
      </c>
      <c r="D51" s="3" t="s">
        <v>2237</v>
      </c>
      <c r="E51" s="6" t="str">
        <f>VLOOKUP(Table134[[#This Row],[trgt]],Table1[[UUID]:[email]],2,FALSE)</f>
        <v>livelygig@livelygig.com</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f>
        <v xml:space="preserve">{ "src" : "agent://4c97d00a-f9b7-4073-93bc-968c29f4e86a",  "trgt" : "agent://eeeeeeee-eeee-eeee-eeee-eeeeeeeeeeee" } , </v>
      </c>
    </row>
    <row r="52" spans="1:8" x14ac:dyDescent="0.25">
      <c r="A52" s="5" t="s">
        <v>211</v>
      </c>
      <c r="B52" s="5" t="str">
        <f>VLOOKUP(Table134[[#This Row],[src]],Table1[[UUID]:[email]],2,FALSE)</f>
        <v>famador@livelygig.com</v>
      </c>
      <c r="C52" s="3" t="s">
        <v>2069</v>
      </c>
      <c r="D52" s="3" t="s">
        <v>2237</v>
      </c>
      <c r="E52" s="6" t="str">
        <f>VLOOKUP(Table134[[#This Row],[trgt]],Table1[[UUID]:[email]],2,FALSE)</f>
        <v>livelygig@livelygig.com</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f>
        <v xml:space="preserve">{ "src" : "agent://7766a637-23b8-44aa-a043-3ccba9693d98",  "trgt" : "agent://eeeeeeee-eeee-eeee-eeee-eeeeeeeeeeee" } , </v>
      </c>
    </row>
    <row r="53" spans="1:8" x14ac:dyDescent="0.25">
      <c r="A53" s="1" t="s">
        <v>212</v>
      </c>
      <c r="B53" s="1" t="str">
        <f>VLOOKUP(Table134[[#This Row],[src]],Table1[[UUID]:[email]],2,FALSE)</f>
        <v>mlamberti@livelygig.com</v>
      </c>
      <c r="C53" s="3" t="s">
        <v>2069</v>
      </c>
      <c r="D53" s="3" t="s">
        <v>2237</v>
      </c>
      <c r="E53" s="6" t="str">
        <f>VLOOKUP(Table134[[#This Row],[trgt]],Table1[[UUID]:[email]],2,FALSE)</f>
        <v>livelygig@livelygig.com</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f>
        <v xml:space="preserve">{ "src" : "agent://0689abfa-06cc-49a5-adb6-0e53134b0958",  "trgt" : "agent://eeeeeeee-eeee-eeee-eeee-eeeeeeeeeeee" } , </v>
      </c>
    </row>
    <row r="54" spans="1:8" x14ac:dyDescent="0.25">
      <c r="A54" s="1" t="s">
        <v>213</v>
      </c>
      <c r="B54" s="1" t="str">
        <f>VLOOKUP(Table134[[#This Row],[src]],Table1[[UUID]:[email]],2,FALSE)</f>
        <v>tantall@livelygig.com</v>
      </c>
      <c r="C54" s="3" t="s">
        <v>2069</v>
      </c>
      <c r="D54" s="3" t="s">
        <v>2237</v>
      </c>
      <c r="E54" s="6" t="str">
        <f>VLOOKUP(Table134[[#This Row],[trgt]],Table1[[UUID]:[email]],2,FALSE)</f>
        <v>livelygig@livelygig.com</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f>
        <v xml:space="preserve">{ "src" : "agent://476aab86-01a7-4cc8-a80e-b2f36ad6ed0e",  "trgt" : "agent://eeeeeeee-eeee-eeee-eeee-eeeeeeeeeeee" } , </v>
      </c>
    </row>
    <row r="55" spans="1:8" x14ac:dyDescent="0.25">
      <c r="A55" s="1" t="s">
        <v>214</v>
      </c>
      <c r="B55" s="1" t="str">
        <f>VLOOKUP(Table134[[#This Row],[src]],Table1[[UUID]:[email]],2,FALSE)</f>
        <v>mdonalds@livelygig.com</v>
      </c>
      <c r="C55" s="3" t="s">
        <v>2069</v>
      </c>
      <c r="D55" s="3" t="s">
        <v>2237</v>
      </c>
      <c r="E55" s="6" t="str">
        <f>VLOOKUP(Table134[[#This Row],[trgt]],Table1[[UUID]:[email]],2,FALSE)</f>
        <v>livelygig@livelygig.com</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f>
        <v xml:space="preserve">{ "src" : "agent://9c51c8d1-1948-4d63-9dc1-31e7ffe40865",  "trgt" : "agent://eeeeeeee-eeee-eeee-eeee-eeeeeeeeeeee" } , </v>
      </c>
    </row>
    <row r="56" spans="1:8" x14ac:dyDescent="0.25">
      <c r="A56" s="5" t="s">
        <v>215</v>
      </c>
      <c r="B56" s="5" t="str">
        <f>VLOOKUP(Table134[[#This Row],[src]],Table1[[UUID]:[email]],2,FALSE)</f>
        <v>svincent@livelygig.com</v>
      </c>
      <c r="C56" s="3" t="s">
        <v>2069</v>
      </c>
      <c r="D56" s="3" t="s">
        <v>2237</v>
      </c>
      <c r="E56" s="6" t="str">
        <f>VLOOKUP(Table134[[#This Row],[trgt]],Table1[[UUID]:[email]],2,FALSE)</f>
        <v>livelygig@livelygig.com</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f>
        <v xml:space="preserve">{ "src" : "agent://4f773a4e-d1f7-4eb4-9a6f-5f81919bd4c5",  "trgt" : "agent://eeeeeeee-eeee-eeee-eeee-eeeeeeeeeeee" } , </v>
      </c>
    </row>
    <row r="57" spans="1:8" x14ac:dyDescent="0.25">
      <c r="A57" s="1" t="s">
        <v>216</v>
      </c>
      <c r="B57" s="1" t="str">
        <f>VLOOKUP(Table134[[#This Row],[src]],Table1[[UUID]:[email]],2,FALSE)</f>
        <v>kdragic@livelygig.com</v>
      </c>
      <c r="C57" s="3" t="s">
        <v>2069</v>
      </c>
      <c r="D57" s="3" t="s">
        <v>2237</v>
      </c>
      <c r="E57" s="6" t="str">
        <f>VLOOKUP(Table134[[#This Row],[trgt]],Table1[[UUID]:[email]],2,FALSE)</f>
        <v>livelygig@livelygig.com</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f>
        <v xml:space="preserve">{ "src" : "agent://94a8c78e-a71b-449d-aee7-38590853c242",  "trgt" : "agent://eeeeeeee-eeee-eeee-eeee-eeeeeeeeeeee" } , </v>
      </c>
    </row>
    <row r="58" spans="1:8" x14ac:dyDescent="0.25">
      <c r="A58" s="1" t="s">
        <v>217</v>
      </c>
      <c r="B58" s="1" t="str">
        <f>VLOOKUP(Table134[[#This Row],[src]],Table1[[UUID]:[email]],2,FALSE)</f>
        <v>rsarkozi@livelygig.com</v>
      </c>
      <c r="C58" s="3" t="s">
        <v>2069</v>
      </c>
      <c r="D58" s="3" t="s">
        <v>2237</v>
      </c>
      <c r="E58" s="6" t="str">
        <f>VLOOKUP(Table134[[#This Row],[trgt]],Table1[[UUID]:[email]],2,FALSE)</f>
        <v>livelygig@livelygig.com</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f>
        <v xml:space="preserve">{ "src" : "agent://23e9ff8a-c0fd-40a3-8849-a1f1579f1179",  "trgt" : "agent://eeeeeeee-eeee-eeee-eeee-eeeeeeeeeeee" } , </v>
      </c>
    </row>
    <row r="59" spans="1:8" x14ac:dyDescent="0.25">
      <c r="A59" s="1" t="s">
        <v>218</v>
      </c>
      <c r="B59" s="1" t="str">
        <f>VLOOKUP(Table134[[#This Row],[src]],Table1[[UUID]:[email]],2,FALSE)</f>
        <v>ghall@livelygig.com</v>
      </c>
      <c r="C59" s="3" t="s">
        <v>2069</v>
      </c>
      <c r="D59" s="3" t="s">
        <v>2237</v>
      </c>
      <c r="E59" s="6" t="str">
        <f>VLOOKUP(Table134[[#This Row],[trgt]],Table1[[UUID]:[email]],2,FALSE)</f>
        <v>livelygig@livelygig.com</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f>
        <v xml:space="preserve">{ "src" : "agent://43a9f1ee-41d1-4181-9360-4415f9624ce2",  "trgt" : "agent://eeeeeeee-eeee-eeee-eeee-eeeeeeeeeeee" } , </v>
      </c>
    </row>
    <row r="60" spans="1:8" x14ac:dyDescent="0.25">
      <c r="A60" s="5" t="s">
        <v>219</v>
      </c>
      <c r="B60" s="5" t="str">
        <f>VLOOKUP(Table134[[#This Row],[src]],Table1[[UUID]:[email]],2,FALSE)</f>
        <v>myap@livelygig.com</v>
      </c>
      <c r="C60" s="3" t="s">
        <v>2069</v>
      </c>
      <c r="D60" s="3" t="s">
        <v>2237</v>
      </c>
      <c r="E60" s="6" t="str">
        <f>VLOOKUP(Table134[[#This Row],[trgt]],Table1[[UUID]:[email]],2,FALSE)</f>
        <v>livelygig@livelygig.com</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f>
        <v xml:space="preserve">{ "src" : "agent://cb4ac0f8-8d6e-4458-a018-66484ce4dff9",  "trgt" : "agent://eeeeeeee-eeee-eeee-eeee-eeeeeeeeeeee" } , </v>
      </c>
    </row>
    <row r="61" spans="1:8" x14ac:dyDescent="0.25">
      <c r="A61" s="1" t="s">
        <v>220</v>
      </c>
      <c r="B61" s="1" t="str">
        <f>VLOOKUP(Table134[[#This Row],[src]],Table1[[UUID]:[email]],2,FALSE)</f>
        <v>csalvage@livelygig.com</v>
      </c>
      <c r="C61" s="3" t="s">
        <v>2069</v>
      </c>
      <c r="D61" s="3" t="s">
        <v>2237</v>
      </c>
      <c r="E61" s="6" t="str">
        <f>VLOOKUP(Table134[[#This Row],[trgt]],Table1[[UUID]:[email]],2,FALSE)</f>
        <v>livelygig@livelygig.com</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f>
        <v xml:space="preserve">{ "src" : "agent://d57e47d9-3ad4-45d3-9dd9-c7898dcfbfbc",  "trgt" : "agent://eeeeeeee-eeee-eeee-eeee-eeeeeeeeeeee" } , </v>
      </c>
    </row>
    <row r="62" spans="1:8" x14ac:dyDescent="0.25">
      <c r="A62" s="1" t="s">
        <v>221</v>
      </c>
      <c r="B62" s="1" t="str">
        <f>VLOOKUP(Table134[[#This Row],[src]],Table1[[UUID]:[email]],2,FALSE)</f>
        <v>dnagy@livelygig.com</v>
      </c>
      <c r="C62" s="3" t="s">
        <v>2069</v>
      </c>
      <c r="D62" s="3" t="s">
        <v>2237</v>
      </c>
      <c r="E62" s="6" t="str">
        <f>VLOOKUP(Table134[[#This Row],[trgt]],Table1[[UUID]:[email]],2,FALSE)</f>
        <v>livelygig@livelygig.com</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f>
        <v xml:space="preserve">{ "src" : "agent://3637b365-f83f-4746-9bad-041537e4ff2c",  "trgt" : "agent://eeeeeeee-eeee-eeee-eeee-eeeeeeeeeeee" } , </v>
      </c>
    </row>
    <row r="63" spans="1:8" x14ac:dyDescent="0.25">
      <c r="A63" s="1" t="s">
        <v>222</v>
      </c>
      <c r="B63" s="1" t="str">
        <f>VLOOKUP(Table134[[#This Row],[src]],Table1[[UUID]:[email]],2,FALSE)</f>
        <v>kestevez@livelygig.com</v>
      </c>
      <c r="C63" s="3" t="s">
        <v>2069</v>
      </c>
      <c r="D63" s="3" t="s">
        <v>2237</v>
      </c>
      <c r="E63" s="6" t="str">
        <f>VLOOKUP(Table134[[#This Row],[trgt]],Table1[[UUID]:[email]],2,FALSE)</f>
        <v>livelygig@livelygig.com</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f>
        <v xml:space="preserve">{ "src" : "agent://9497068c-5c42-48e2-8de9-14a2e44dc651",  "trgt" : "agent://eeeeeeee-eeee-eeee-eeee-eeeeeeeeeeee" } , </v>
      </c>
    </row>
    <row r="64" spans="1:8" x14ac:dyDescent="0.25">
      <c r="A64" s="5" t="s">
        <v>223</v>
      </c>
      <c r="B64" s="5" t="str">
        <f>VLOOKUP(Table134[[#This Row],[src]],Table1[[UUID]:[email]],2,FALSE)</f>
        <v>mmachado@livelygig.com</v>
      </c>
      <c r="C64" s="3" t="s">
        <v>2069</v>
      </c>
      <c r="D64" s="3" t="s">
        <v>2237</v>
      </c>
      <c r="E64" s="6" t="str">
        <f>VLOOKUP(Table134[[#This Row],[trgt]],Table1[[UUID]:[email]],2,FALSE)</f>
        <v>livelygig@livelygig.com</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f>
        <v xml:space="preserve">{ "src" : "agent://dfe045e9-42ad-41e5-a2a0-9890b219e4f7",  "trgt" : "agent://eeeeeeee-eeee-eeee-eeee-eeeeeeeeeeee" } , </v>
      </c>
    </row>
    <row r="65" spans="1:8" x14ac:dyDescent="0.25">
      <c r="A65" s="1" t="s">
        <v>224</v>
      </c>
      <c r="B65" s="1" t="str">
        <f>VLOOKUP(Table134[[#This Row],[src]],Table1[[UUID]:[email]],2,FALSE)</f>
        <v>dbenitez@livelygig.com</v>
      </c>
      <c r="C65" s="3" t="s">
        <v>2069</v>
      </c>
      <c r="D65" s="3" t="s">
        <v>2237</v>
      </c>
      <c r="E65" s="6" t="str">
        <f>VLOOKUP(Table134[[#This Row],[trgt]],Table1[[UUID]:[email]],2,FALSE)</f>
        <v>livelygig@livelygig.com</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f>
        <v xml:space="preserve">{ "src" : "agent://955f3107-fd5f-46bc-a28d-f18f82cc8cf6",  "trgt" : "agent://eeeeeeee-eeee-eeee-eeee-eeeeeeeeeeee" } , </v>
      </c>
    </row>
    <row r="66" spans="1:8" x14ac:dyDescent="0.25">
      <c r="A66" s="1" t="s">
        <v>225</v>
      </c>
      <c r="B66" s="1" t="str">
        <f>VLOOKUP(Table134[[#This Row],[src]],Table1[[UUID]:[email]],2,FALSE)</f>
        <v>apage@livelygig.com</v>
      </c>
      <c r="C66" s="3" t="s">
        <v>2069</v>
      </c>
      <c r="D66" s="3" t="s">
        <v>2237</v>
      </c>
      <c r="E66" s="6" t="str">
        <f>VLOOKUP(Table134[[#This Row],[trgt]],Table1[[UUID]:[email]],2,FALSE)</f>
        <v>livelygig@livelygig.com</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f>
        <v xml:space="preserve">{ "src" : "agent://f7fe2ff1-5756-4ff9-a3fd-15961118746b",  "trgt" : "agent://eeeeeeee-eeee-eeee-eeee-eeeeeeeeeeee" } , </v>
      </c>
    </row>
    <row r="67" spans="1:8" x14ac:dyDescent="0.25">
      <c r="A67" s="1" t="s">
        <v>226</v>
      </c>
      <c r="B67" s="1" t="str">
        <f>VLOOKUP(Table134[[#This Row],[src]],Table1[[UUID]:[email]],2,FALSE)</f>
        <v>alim@livelygig.com</v>
      </c>
      <c r="C67" s="3" t="s">
        <v>2069</v>
      </c>
      <c r="D67" s="3" t="s">
        <v>2237</v>
      </c>
      <c r="E67" s="6" t="str">
        <f>VLOOKUP(Table134[[#This Row],[trgt]],Table1[[UUID]:[email]],2,FALSE)</f>
        <v>livelygig@livelygig.com</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f>
        <v xml:space="preserve">{ "src" : "agent://4588b052-b643-4add-ade9-803c3607ffbd",  "trgt" : "agent://eeeeeeee-eeee-eeee-eeee-eeeeeeeeeeee" } , </v>
      </c>
    </row>
    <row r="68" spans="1:8" x14ac:dyDescent="0.25">
      <c r="A68" s="5" t="s">
        <v>227</v>
      </c>
      <c r="B68" s="5" t="str">
        <f>VLOOKUP(Table134[[#This Row],[src]],Table1[[UUID]:[email]],2,FALSE)</f>
        <v>ymasson@livelygig.com</v>
      </c>
      <c r="C68" s="3" t="s">
        <v>2069</v>
      </c>
      <c r="D68" s="3" t="s">
        <v>2237</v>
      </c>
      <c r="E68" s="6" t="str">
        <f>VLOOKUP(Table134[[#This Row],[trgt]],Table1[[UUID]:[email]],2,FALSE)</f>
        <v>livelygig@livelygig.com</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f>
        <v xml:space="preserve">{ "src" : "agent://16b3ad7e-8e05-4f35-a81a-4e28b3456f73",  "trgt" : "agent://eeeeeeee-eeee-eeee-eeee-eeeeeeeeeeee" } , </v>
      </c>
    </row>
    <row r="69" spans="1:8" x14ac:dyDescent="0.25">
      <c r="A69" s="1" t="s">
        <v>228</v>
      </c>
      <c r="B69" s="1" t="str">
        <f>VLOOKUP(Table134[[#This Row],[src]],Table1[[UUID]:[email]],2,FALSE)</f>
        <v>cmendel@livelygig.com</v>
      </c>
      <c r="C69" s="3" t="s">
        <v>2069</v>
      </c>
      <c r="D69" s="3" t="s">
        <v>2237</v>
      </c>
      <c r="E69" s="6" t="str">
        <f>VLOOKUP(Table134[[#This Row],[trgt]],Table1[[UUID]:[email]],2,FALSE)</f>
        <v>livelygig@livelygig.com</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f>
        <v xml:space="preserve">{ "src" : "agent://63653fbb-2f01-4952-a455-a637f46db7ee",  "trgt" : "agent://eeeeeeee-eeee-eeee-eeee-eeeeeeeeeeee" } , </v>
      </c>
    </row>
    <row r="70" spans="1:8" x14ac:dyDescent="0.25">
      <c r="A70" s="1" t="s">
        <v>229</v>
      </c>
      <c r="B70" s="1" t="str">
        <f>VLOOKUP(Table134[[#This Row],[src]],Table1[[UUID]:[email]],2,FALSE)</f>
        <v>lchevrolet@livelygig.com</v>
      </c>
      <c r="C70" s="3" t="s">
        <v>2069</v>
      </c>
      <c r="D70" s="3" t="s">
        <v>2237</v>
      </c>
      <c r="E70" s="6" t="str">
        <f>VLOOKUP(Table134[[#This Row],[trgt]],Table1[[UUID]:[email]],2,FALSE)</f>
        <v>livelygig@livelygig.com</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f>
        <v xml:space="preserve">{ "src" : "agent://d1567958-1d4b-48eb-9613-fbfe7dc352b4",  "trgt" : "agent://eeeeeeee-eeee-eeee-eeee-eeeeeeeeeeee" } , </v>
      </c>
    </row>
    <row r="71" spans="1:8" x14ac:dyDescent="0.25">
      <c r="A71" s="1" t="s">
        <v>230</v>
      </c>
      <c r="B71" s="1" t="str">
        <f>VLOOKUP(Table134[[#This Row],[src]],Table1[[UUID]:[email]],2,FALSE)</f>
        <v>esheinfeld@livelygig.com</v>
      </c>
      <c r="C71" s="3" t="s">
        <v>2069</v>
      </c>
      <c r="D71" s="3" t="s">
        <v>2237</v>
      </c>
      <c r="E71" s="6" t="str">
        <f>VLOOKUP(Table134[[#This Row],[trgt]],Table1[[UUID]:[email]],2,FALSE)</f>
        <v>livelygig@livelygig.com</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f>
        <v xml:space="preserve">{ "src" : "agent://1e15d29f-3bfc-4c23-8be7-6f4bb0e19df9",  "trgt" : "agent://eeeeeeee-eeee-eeee-eeee-eeeeeeeeeeee" } , </v>
      </c>
    </row>
    <row r="72" spans="1:8" x14ac:dyDescent="0.25">
      <c r="A72" s="5" t="s">
        <v>231</v>
      </c>
      <c r="B72" s="5" t="str">
        <f>VLOOKUP(Table134[[#This Row],[src]],Table1[[UUID]:[email]],2,FALSE)</f>
        <v>ddaniau@livelygig.com</v>
      </c>
      <c r="C72" s="3" t="s">
        <v>2069</v>
      </c>
      <c r="D72" s="3" t="s">
        <v>2237</v>
      </c>
      <c r="E72" s="6" t="str">
        <f>VLOOKUP(Table134[[#This Row],[trgt]],Table1[[UUID]:[email]],2,FALSE)</f>
        <v>livelygig@livelygig.com</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f>
        <v xml:space="preserve">{ "src" : "agent://dd8bdf36-fdd1-4046-9fb7-f36848840cdd",  "trgt" : "agent://eeeeeeee-eeee-eeee-eeee-eeeeeeeeeeee" } , </v>
      </c>
    </row>
    <row r="73" spans="1:8" x14ac:dyDescent="0.25">
      <c r="A73" s="1" t="s">
        <v>232</v>
      </c>
      <c r="B73" s="1" t="str">
        <f>VLOOKUP(Table134[[#This Row],[src]],Table1[[UUID]:[email]],2,FALSE)</f>
        <v>tzhu@livelygig.com</v>
      </c>
      <c r="C73" s="3" t="s">
        <v>2069</v>
      </c>
      <c r="D73" s="3" t="s">
        <v>2237</v>
      </c>
      <c r="E73" s="6" t="str">
        <f>VLOOKUP(Table134[[#This Row],[trgt]],Table1[[UUID]:[email]],2,FALSE)</f>
        <v>livelygig@livelygig.com</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f>
        <v xml:space="preserve">{ "src" : "agent://b320523a-00e1-4700-bdac-8ff06aad24fc",  "trgt" : "agent://eeeeeeee-eeee-eeee-eeee-eeeeeeeeeeee" } , </v>
      </c>
    </row>
    <row r="74" spans="1:8" x14ac:dyDescent="0.25">
      <c r="A74" s="1" t="s">
        <v>233</v>
      </c>
      <c r="B74" s="1" t="str">
        <f>VLOOKUP(Table134[[#This Row],[src]],Table1[[UUID]:[email]],2,FALSE)</f>
        <v>mhakim@livelygig.com</v>
      </c>
      <c r="C74" s="3" t="s">
        <v>2069</v>
      </c>
      <c r="D74" s="3" t="s">
        <v>2237</v>
      </c>
      <c r="E74" s="6" t="str">
        <f>VLOOKUP(Table134[[#This Row],[trgt]],Table1[[UUID]:[email]],2,FALSE)</f>
        <v>livelygig@livelygig.com</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f>
        <v xml:space="preserve">{ "src" : "agent://af258f6f-4dea-4f5a-936d-be49c638b262",  "trgt" : "agent://eeeeeeee-eeee-eeee-eeee-eeeeeeeeeeee" } , </v>
      </c>
    </row>
    <row r="75" spans="1:8" x14ac:dyDescent="0.25">
      <c r="A75" s="1" t="s">
        <v>234</v>
      </c>
      <c r="B75" s="1" t="str">
        <f>VLOOKUP(Table134[[#This Row],[src]],Table1[[UUID]:[email]],2,FALSE)</f>
        <v>aamirmoez@livelygig.com</v>
      </c>
      <c r="C75" s="3" t="s">
        <v>2069</v>
      </c>
      <c r="D75" s="3" t="s">
        <v>2237</v>
      </c>
      <c r="E75" s="6" t="str">
        <f>VLOOKUP(Table134[[#This Row],[trgt]],Table1[[UUID]:[email]],2,FALSE)</f>
        <v>livelygig@livelygig.com</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f>
        <v xml:space="preserve">{ "src" : "agent://04171b5e-c892-4647-aba2-9eed98b15214",  "trgt" : "agent://eeeeeeee-eeee-eeee-eeee-eeeeeeeeeeee" } , </v>
      </c>
    </row>
    <row r="76" spans="1:8" x14ac:dyDescent="0.25">
      <c r="A76" s="5" t="s">
        <v>235</v>
      </c>
      <c r="B76" s="5" t="str">
        <f>VLOOKUP(Table134[[#This Row],[src]],Table1[[UUID]:[email]],2,FALSE)</f>
        <v>tel-mofty@livelygig.com</v>
      </c>
      <c r="C76" s="3" t="s">
        <v>2069</v>
      </c>
      <c r="D76" s="3" t="s">
        <v>2237</v>
      </c>
      <c r="E76" s="6" t="str">
        <f>VLOOKUP(Table134[[#This Row],[trgt]],Table1[[UUID]:[email]],2,FALSE)</f>
        <v>livelygig@livelygig.com</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f>
        <v xml:space="preserve">{ "src" : "agent://0063a81d-a4ec-4588-bc34-d261c64a76d9",  "trgt" : "agent://eeeeeeee-eeee-eeee-eeee-eeeeeeeeeeee" } , </v>
      </c>
    </row>
    <row r="77" spans="1:8" x14ac:dyDescent="0.25">
      <c r="A77" s="1" t="s">
        <v>236</v>
      </c>
      <c r="B77" s="1" t="str">
        <f>VLOOKUP(Table134[[#This Row],[src]],Table1[[UUID]:[email]],2,FALSE)</f>
        <v>zhakim@livelygig.com</v>
      </c>
      <c r="C77" s="3" t="s">
        <v>2069</v>
      </c>
      <c r="D77" s="3" t="s">
        <v>2237</v>
      </c>
      <c r="E77" s="6" t="str">
        <f>VLOOKUP(Table134[[#This Row],[trgt]],Table1[[UUID]:[email]],2,FALSE)</f>
        <v>livelygig@livelygig.com</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f>
        <v xml:space="preserve">{ "src" : "agent://c1835ecc-f9ea-4449-af7b-2fcea845763c",  "trgt" : "agent://eeeeeeee-eeee-eeee-eeee-eeeeeeeeeeee" } , </v>
      </c>
    </row>
    <row r="78" spans="1:8" x14ac:dyDescent="0.25">
      <c r="A78" s="1" t="s">
        <v>237</v>
      </c>
      <c r="B78" s="1" t="str">
        <f>VLOOKUP(Table134[[#This Row],[src]],Table1[[UUID]:[email]],2,FALSE)</f>
        <v>sxun@livelygig.com</v>
      </c>
      <c r="C78" s="3" t="s">
        <v>2069</v>
      </c>
      <c r="D78" s="3" t="s">
        <v>2237</v>
      </c>
      <c r="E78" s="6" t="str">
        <f>VLOOKUP(Table134[[#This Row],[trgt]],Table1[[UUID]:[email]],2,FALSE)</f>
        <v>livelygig@livelygig.com</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f>
        <v xml:space="preserve">{ "src" : "agent://7107881c-c5c3-4939-8886-5c7fd5a87b8c",  "trgt" : "agent://eeeeeeee-eeee-eeee-eeee-eeeeeeeeeeee" } , </v>
      </c>
    </row>
    <row r="79" spans="1:8" x14ac:dyDescent="0.25">
      <c r="A79" s="1" t="s">
        <v>238</v>
      </c>
      <c r="B79" s="1" t="str">
        <f>VLOOKUP(Table134[[#This Row],[src]],Table1[[UUID]:[email]],2,FALSE)</f>
        <v>kabdulrashid@livelygig.com</v>
      </c>
      <c r="C79" s="3" t="s">
        <v>2069</v>
      </c>
      <c r="D79" s="3" t="s">
        <v>2237</v>
      </c>
      <c r="E79" s="6" t="str">
        <f>VLOOKUP(Table134[[#This Row],[trgt]],Table1[[UUID]:[email]],2,FALSE)</f>
        <v>livelygig@livelygig.com</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f>
        <v xml:space="preserve">{ "src" : "agent://5a452f49-bb74-4f96-8656-65f6df9856be",  "trgt" : "agent://eeeeeeee-eeee-eeee-eeee-eeeeeeeeeeee" } , </v>
      </c>
    </row>
    <row r="80" spans="1:8" x14ac:dyDescent="0.25">
      <c r="A80" s="5" t="s">
        <v>239</v>
      </c>
      <c r="B80" s="5" t="str">
        <f>VLOOKUP(Table134[[#This Row],[src]],Table1[[UUID]:[email]],2,FALSE)</f>
        <v>iliao@livelygig.com</v>
      </c>
      <c r="C80" s="3" t="s">
        <v>2069</v>
      </c>
      <c r="D80" s="3" t="s">
        <v>2237</v>
      </c>
      <c r="E80" s="6" t="str">
        <f>VLOOKUP(Table134[[#This Row],[trgt]],Table1[[UUID]:[email]],2,FALSE)</f>
        <v>livelygig@livelygig.com</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f>
        <v xml:space="preserve">{ "src" : "agent://a4ebdfba-9bc3-4d91-98cc-7f652d849c3a",  "trgt" : "agent://eeeeeeee-eeee-eeee-eeee-eeeeeeeeeeee" } , </v>
      </c>
    </row>
    <row r="81" spans="1:8" x14ac:dyDescent="0.25">
      <c r="A81" s="1" t="s">
        <v>240</v>
      </c>
      <c r="B81" s="1" t="str">
        <f>VLOOKUP(Table134[[#This Row],[src]],Table1[[UUID]:[email]],2,FALSE)</f>
        <v>bsaqqaf@livelygig.com</v>
      </c>
      <c r="C81" s="3" t="s">
        <v>2069</v>
      </c>
      <c r="D81" s="3" t="s">
        <v>2237</v>
      </c>
      <c r="E81" s="6" t="str">
        <f>VLOOKUP(Table134[[#This Row],[trgt]],Table1[[UUID]:[email]],2,FALSE)</f>
        <v>livelygig@livelygig.com</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f>
        <v xml:space="preserve">{ "src" : "agent://5da946b7-7b4e-4e7b-8cfd-4eb5c020b0c0",  "trgt" : "agent://eeeeeeee-eeee-eeee-eeee-eeeeeeeeeeee" } , </v>
      </c>
    </row>
    <row r="82" spans="1:8" x14ac:dyDescent="0.25">
      <c r="A82" s="1" t="s">
        <v>241</v>
      </c>
      <c r="B82" s="1" t="str">
        <f>VLOOKUP(Table134[[#This Row],[src]],Table1[[UUID]:[email]],2,FALSE)</f>
        <v>ralfarsi@livelygig.com</v>
      </c>
      <c r="C82" s="3" t="s">
        <v>2069</v>
      </c>
      <c r="D82" s="3" t="s">
        <v>2237</v>
      </c>
      <c r="E82" s="6" t="str">
        <f>VLOOKUP(Table134[[#This Row],[trgt]],Table1[[UUID]:[email]],2,FALSE)</f>
        <v>livelygig@livelygig.com</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f>
        <v xml:space="preserve">{ "src" : "agent://95580059-5628-403f-81c8-a3c5aa4d91ec",  "trgt" : "agent://eeeeeeee-eeee-eeee-eeee-eeeeeeeeeeee" } , </v>
      </c>
    </row>
    <row r="83" spans="1:8" x14ac:dyDescent="0.25">
      <c r="A83" s="34" t="s">
        <v>161</v>
      </c>
      <c r="B83" s="35" t="str">
        <f>VLOOKUP(Table134[[#This Row],[src]],Table1[[UUID]:[email]],2,FALSE)</f>
        <v>pbennett@livelygig.com</v>
      </c>
      <c r="C83" s="34" t="s">
        <v>2069</v>
      </c>
      <c r="D83" s="36" t="s">
        <v>162</v>
      </c>
      <c r="E83" s="37" t="str">
        <f>VLOOKUP(Table134[[#This Row],[trgt]],Table1[[UUID]:[email]],2,FALSE)</f>
        <v>mnori@livelygig.com</v>
      </c>
      <c r="F83" s="3" t="s">
        <v>2083</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f>
        <v xml:space="preserve">{ "src" : "agent://89cbeaaf-bb58-48a4-8bdf-2917d6ae110d",  "trgt" : "agent://40c96981-ca91-4083-9dfc-76826df0f432" } , </v>
      </c>
    </row>
    <row r="84" spans="1:8" x14ac:dyDescent="0.25">
      <c r="A84" s="38" t="s">
        <v>162</v>
      </c>
      <c r="B84" s="39" t="str">
        <f>VLOOKUP(Table134[[#This Row],[src]],Table1[[UUID]:[email]],2,FALSE)</f>
        <v>mnori@livelygig.com</v>
      </c>
      <c r="C84" s="34" t="s">
        <v>2069</v>
      </c>
      <c r="D84" s="36" t="s">
        <v>183</v>
      </c>
      <c r="E84" s="37" t="str">
        <f>VLOOKUP(Table134[[#This Row],[trgt]],Table1[[UUID]:[email]],2,FALSE)</f>
        <v>erice@livelygig.com</v>
      </c>
      <c r="F84" s="3" t="s">
        <v>2083</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f>
        <v xml:space="preserve">{ "src" : "agent://40c96981-ca91-4083-9dfc-76826df0f432",  "trgt" : "agent://90139a7b-12bc-4ca1-b8c1-05f15f8baeb3" } , </v>
      </c>
    </row>
    <row r="85" spans="1:8" x14ac:dyDescent="0.25">
      <c r="A85" s="38" t="s">
        <v>163</v>
      </c>
      <c r="B85" s="39" t="str">
        <f>VLOOKUP(Table134[[#This Row],[src]],Table1[[UUID]:[email]],2,FALSE)</f>
        <v>anarayan@livelygig.com</v>
      </c>
      <c r="C85" s="34" t="s">
        <v>2069</v>
      </c>
      <c r="D85" s="36" t="s">
        <v>176</v>
      </c>
      <c r="E85" s="37" t="str">
        <f>VLOOKUP(Table134[[#This Row],[trgt]],Table1[[UUID]:[email]],2,FALSE)</f>
        <v>dbhardwaj@livelygig.com</v>
      </c>
      <c r="F85" s="3" t="s">
        <v>2083</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f>
        <v xml:space="preserve">{ "src" : "agent://c6a3c02e-5724-4a35-adc7-ddc37d3c721b",  "trgt" : "agent://fd2a800d-5bc8-4083-a2c9-4618900d5045" } , </v>
      </c>
    </row>
    <row r="86" spans="1:8" x14ac:dyDescent="0.25">
      <c r="A86" s="38" t="s">
        <v>164</v>
      </c>
      <c r="B86" s="39" t="str">
        <f>VLOOKUP(Table134[[#This Row],[src]],Table1[[UUID]:[email]],2,FALSE)</f>
        <v>ibabu@livelygig.com</v>
      </c>
      <c r="C86" s="34" t="s">
        <v>2069</v>
      </c>
      <c r="D86" s="36" t="s">
        <v>194</v>
      </c>
      <c r="E86" s="37" t="str">
        <f>VLOOKUP(Table134[[#This Row],[trgt]],Table1[[UUID]:[email]],2,FALSE)</f>
        <v>wcoleman@livelygig.com</v>
      </c>
      <c r="F86" s="3" t="s">
        <v>2083</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f>
        <v xml:space="preserve">{ "src" : "agent://23c3669c-de78-4a5d-8c15-4a3792a96f10",  "trgt" : "agent://23843ee2-0209-4809-9929-f33cc315fcc0" } , </v>
      </c>
    </row>
    <row r="87" spans="1:8" x14ac:dyDescent="0.25">
      <c r="A87" s="38" t="s">
        <v>165</v>
      </c>
      <c r="B87" s="39" t="str">
        <f>VLOOKUP(Table134[[#This Row],[src]],Table1[[UUID]:[email]],2,FALSE)</f>
        <v>mrao@livelygig.com</v>
      </c>
      <c r="C87" s="34" t="s">
        <v>2069</v>
      </c>
      <c r="D87" s="36" t="s">
        <v>220</v>
      </c>
      <c r="E87" s="37" t="str">
        <f>VLOOKUP(Table134[[#This Row],[trgt]],Table1[[UUID]:[email]],2,FALSE)</f>
        <v>csalvage@livelygig.com</v>
      </c>
      <c r="F87" s="3" t="s">
        <v>2083</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f>
        <v xml:space="preserve">{ "src" : "agent://904e5b1e-1314-41da-bdac-f79ff7722e77",  "trgt" : "agent://d57e47d9-3ad4-45d3-9dd9-c7898dcfbfbc" } , </v>
      </c>
    </row>
    <row r="88" spans="1:8" x14ac:dyDescent="0.25">
      <c r="A88" s="38" t="s">
        <v>166</v>
      </c>
      <c r="B88" s="39" t="str">
        <f>VLOOKUP(Table134[[#This Row],[src]],Table1[[UUID]:[email]],2,FALSE)</f>
        <v>nuppal@livelygig.com</v>
      </c>
      <c r="C88" s="34" t="s">
        <v>2069</v>
      </c>
      <c r="D88" s="36" t="s">
        <v>210</v>
      </c>
      <c r="E88" s="37" t="str">
        <f>VLOOKUP(Table134[[#This Row],[trgt]],Table1[[UUID]:[email]],2,FALSE)</f>
        <v>iungaro@livelygig.com</v>
      </c>
      <c r="F88" s="3" t="s">
        <v>2083</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f>
        <v xml:space="preserve">{ "src" : "agent://f9ad7bb7-1524-4e1a-bf8e-3611859f1875",  "trgt" : "agent://4c97d00a-f9b7-4073-93bc-968c29f4e86a" } , </v>
      </c>
    </row>
    <row r="89" spans="1:8" x14ac:dyDescent="0.25">
      <c r="A89" s="38" t="s">
        <v>167</v>
      </c>
      <c r="B89" s="39" t="str">
        <f>VLOOKUP(Table134[[#This Row],[src]],Table1[[UUID]:[email]],2,FALSE)</f>
        <v>ateja@livelygig.com</v>
      </c>
      <c r="C89" s="34" t="s">
        <v>2069</v>
      </c>
      <c r="D89" s="36" t="s">
        <v>200</v>
      </c>
      <c r="E89" s="37" t="str">
        <f>VLOOKUP(Table134[[#This Row],[trgt]],Table1[[UUID]:[email]],2,FALSE)</f>
        <v>ethomas@livelygig.com</v>
      </c>
      <c r="F89" s="3" t="s">
        <v>2083</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f>
        <v xml:space="preserve">{ "src" : "agent://f5f1785b-48a4-4078-b9f8-f2b99f74e608",  "trgt" : "agent://b8616225-0496-417d-bcb9-be4a8bc54c7d" } , </v>
      </c>
    </row>
    <row r="90" spans="1:8" x14ac:dyDescent="0.25">
      <c r="A90" s="38" t="s">
        <v>168</v>
      </c>
      <c r="B90" s="39" t="str">
        <f>VLOOKUP(Table134[[#This Row],[src]],Table1[[UUID]:[email]],2,FALSE)</f>
        <v>sbalan@livelygig.com</v>
      </c>
      <c r="C90" s="34" t="s">
        <v>2069</v>
      </c>
      <c r="D90" s="36" t="s">
        <v>199</v>
      </c>
      <c r="E90" s="37" t="str">
        <f>VLOOKUP(Table134[[#This Row],[trgt]],Table1[[UUID]:[email]],2,FALSE)</f>
        <v>rmurphy@livelygig.com</v>
      </c>
      <c r="F90" s="3" t="s">
        <v>2083</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f>
        <v xml:space="preserve">{ "src" : "agent://b65fb366-a405-41e9-82c5-f51726fad95b",  "trgt" : "agent://93a381ad-c00d-4ee3-9a5a-fa47308efe64" } , </v>
      </c>
    </row>
    <row r="91" spans="1:8" x14ac:dyDescent="0.25">
      <c r="A91" s="38" t="s">
        <v>169</v>
      </c>
      <c r="B91" s="39" t="str">
        <f>VLOOKUP(Table134[[#This Row],[src]],Table1[[UUID]:[email]],2,FALSE)</f>
        <v>bbhattacharya@livelygig.com</v>
      </c>
      <c r="C91" s="34" t="s">
        <v>2069</v>
      </c>
      <c r="D91" s="36" t="s">
        <v>210</v>
      </c>
      <c r="E91" s="37" t="str">
        <f>VLOOKUP(Table134[[#This Row],[trgt]],Table1[[UUID]:[email]],2,FALSE)</f>
        <v>iungaro@livelygig.com</v>
      </c>
      <c r="F91" s="3" t="s">
        <v>2083</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f>
        <v xml:space="preserve">{ "src" : "agent://4461f860-d367-4cb0-af03-332ea72e9053",  "trgt" : "agent://4c97d00a-f9b7-4073-93bc-968c29f4e86a" } , </v>
      </c>
    </row>
    <row r="92" spans="1:8" x14ac:dyDescent="0.25">
      <c r="A92" s="38" t="s">
        <v>170</v>
      </c>
      <c r="B92" s="39" t="str">
        <f>VLOOKUP(Table134[[#This Row],[src]],Table1[[UUID]:[email]],2,FALSE)</f>
        <v>mpawar@livelygig.com</v>
      </c>
      <c r="C92" s="34" t="s">
        <v>2069</v>
      </c>
      <c r="D92" s="36" t="s">
        <v>189</v>
      </c>
      <c r="E92" s="37" t="str">
        <f>VLOOKUP(Table134[[#This Row],[trgt]],Table1[[UUID]:[email]],2,FALSE)</f>
        <v>mhill@livelygig.com</v>
      </c>
      <c r="F92" s="3" t="s">
        <v>2083</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f>
        <v xml:space="preserve">{ "src" : "agent://2413be6a-7573-454d-a393-1d22e45c993b",  "trgt" : "agent://9202217f-e525-46e8-b539-8d2206a526d0" } , </v>
      </c>
    </row>
    <row r="93" spans="1:8" x14ac:dyDescent="0.25">
      <c r="A93" s="38" t="s">
        <v>171</v>
      </c>
      <c r="B93" s="39" t="str">
        <f>VLOOKUP(Table134[[#This Row],[src]],Table1[[UUID]:[email]],2,FALSE)</f>
        <v>uchauha@livelygig.com</v>
      </c>
      <c r="C93" s="34" t="s">
        <v>2069</v>
      </c>
      <c r="D93" s="36" t="s">
        <v>166</v>
      </c>
      <c r="E93" s="37" t="str">
        <f>VLOOKUP(Table134[[#This Row],[trgt]],Table1[[UUID]:[email]],2,FALSE)</f>
        <v>nuppal@livelygig.com</v>
      </c>
      <c r="F93" s="3" t="s">
        <v>2083</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f>
        <v xml:space="preserve">{ "src" : "agent://05a543f8-0d75-4a25-9b0f-2ef7c6ac85dc",  "trgt" : "agent://f9ad7bb7-1524-4e1a-bf8e-3611859f1875" } , </v>
      </c>
    </row>
    <row r="94" spans="1:8" x14ac:dyDescent="0.25">
      <c r="A94" s="38" t="s">
        <v>172</v>
      </c>
      <c r="B94" s="39" t="str">
        <f>VLOOKUP(Table134[[#This Row],[src]],Table1[[UUID]:[email]],2,FALSE)</f>
        <v>sraina@livelygig.com</v>
      </c>
      <c r="C94" s="34" t="s">
        <v>2069</v>
      </c>
      <c r="D94" s="36" t="s">
        <v>225</v>
      </c>
      <c r="E94" s="37" t="str">
        <f>VLOOKUP(Table134[[#This Row],[trgt]],Table1[[UUID]:[email]],2,FALSE)</f>
        <v>apage@livelygig.com</v>
      </c>
      <c r="F94" s="37" t="s">
        <v>2084</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f>
        <v xml:space="preserve">{ "src" : "agent://e6075665-67ee-49d2-8fde-61d8fc6ec50e",  "trgt" : "agent://f7fe2ff1-5756-4ff9-a3fd-15961118746b" } , </v>
      </c>
    </row>
    <row r="95" spans="1:8" x14ac:dyDescent="0.25">
      <c r="A95" s="38" t="s">
        <v>173</v>
      </c>
      <c r="B95" s="39" t="str">
        <f>VLOOKUP(Table134[[#This Row],[src]],Table1[[UUID]:[email]],2,FALSE)</f>
        <v>atipnis@livelygig.com</v>
      </c>
      <c r="C95" s="34" t="s">
        <v>2069</v>
      </c>
      <c r="D95" s="36" t="s">
        <v>200</v>
      </c>
      <c r="E95" s="37" t="str">
        <f>VLOOKUP(Table134[[#This Row],[trgt]],Table1[[UUID]:[email]],2,FALSE)</f>
        <v>ethomas@livelygig.com</v>
      </c>
      <c r="F95" s="37" t="s">
        <v>2084</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f>
        <v xml:space="preserve">{ "src" : "agent://9d4db68d-d527-4cb5-8a3b-c8d1c3ad3024",  "trgt" : "agent://b8616225-0496-417d-bcb9-be4a8bc54c7d" } , </v>
      </c>
    </row>
    <row r="96" spans="1:8" x14ac:dyDescent="0.25">
      <c r="A96" s="38" t="s">
        <v>174</v>
      </c>
      <c r="B96" s="39" t="str">
        <f>VLOOKUP(Table134[[#This Row],[src]],Table1[[UUID]:[email]],2,FALSE)</f>
        <v>gsami@livelygig.com</v>
      </c>
      <c r="C96" s="34" t="s">
        <v>2069</v>
      </c>
      <c r="D96" s="36" t="s">
        <v>186</v>
      </c>
      <c r="E96" s="37" t="str">
        <f>VLOOKUP(Table134[[#This Row],[trgt]],Table1[[UUID]:[email]],2,FALSE)</f>
        <v>jdean@livelygig.com</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f>
        <v xml:space="preserve">{ "src" : "agent://79effdbf-2779-4049-be0b-d8c0c284046e",  "trgt" : "agent://8ae601e0-32dd-49d0-8c34-76196ad59861" } , </v>
      </c>
    </row>
    <row r="97" spans="1:8" x14ac:dyDescent="0.25">
      <c r="A97" s="38" t="s">
        <v>175</v>
      </c>
      <c r="B97" s="39" t="str">
        <f>VLOOKUP(Table134[[#This Row],[src]],Table1[[UUID]:[email]],2,FALSE)</f>
        <v>mkant@livelygig.com</v>
      </c>
      <c r="C97" s="34" t="s">
        <v>2069</v>
      </c>
      <c r="D97" s="36" t="s">
        <v>171</v>
      </c>
      <c r="E97" s="37" t="str">
        <f>VLOOKUP(Table134[[#This Row],[trgt]],Table1[[UUID]:[email]],2,FALSE)</f>
        <v>uchauha@livelygig.com</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f>
        <v xml:space="preserve">{ "src" : "agent://7c0fc06b-4f02-4bf8-8aea-f0125f397555",  "trgt" : "agent://05a543f8-0d75-4a25-9b0f-2ef7c6ac85dc" } , </v>
      </c>
    </row>
    <row r="98" spans="1:8" x14ac:dyDescent="0.25">
      <c r="A98" s="38" t="s">
        <v>176</v>
      </c>
      <c r="B98" s="39" t="str">
        <f>VLOOKUP(Table134[[#This Row],[src]],Table1[[UUID]:[email]],2,FALSE)</f>
        <v>dbhardwaj@livelygig.com</v>
      </c>
      <c r="C98" s="34" t="s">
        <v>2069</v>
      </c>
      <c r="D98" s="36" t="s">
        <v>223</v>
      </c>
      <c r="E98" s="37" t="str">
        <f>VLOOKUP(Table134[[#This Row],[trgt]],Table1[[UUID]:[email]],2,FALSE)</f>
        <v>mmachado@livelygig.com</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f>
        <v xml:space="preserve">{ "src" : "agent://fd2a800d-5bc8-4083-a2c9-4618900d5045",  "trgt" : "agent://dfe045e9-42ad-41e5-a2a0-9890b219e4f7" } , </v>
      </c>
    </row>
    <row r="99" spans="1:8" x14ac:dyDescent="0.25">
      <c r="A99" s="38" t="s">
        <v>177</v>
      </c>
      <c r="B99" s="39" t="str">
        <f>VLOOKUP(Table134[[#This Row],[src]],Table1[[UUID]:[email]],2,FALSE)</f>
        <v>mnarula@livelygig.com</v>
      </c>
      <c r="C99" s="34" t="s">
        <v>2069</v>
      </c>
      <c r="D99" s="36" t="s">
        <v>223</v>
      </c>
      <c r="E99" s="37" t="str">
        <f>VLOOKUP(Table134[[#This Row],[trgt]],Table1[[UUID]:[email]],2,FALSE)</f>
        <v>mmachado@livelygig.com</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f>
        <v xml:space="preserve">{ "src" : "agent://3ccea8b2-c856-40ee-aff5-c19817be4ea6",  "trgt" : "agent://dfe045e9-42ad-41e5-a2a0-9890b219e4f7" } , </v>
      </c>
    </row>
    <row r="100" spans="1:8" x14ac:dyDescent="0.25">
      <c r="A100" s="38" t="s">
        <v>178</v>
      </c>
      <c r="B100" s="39" t="str">
        <f>VLOOKUP(Table134[[#This Row],[src]],Table1[[UUID]:[email]],2,FALSE)</f>
        <v>aviswanathan@livelygig.com</v>
      </c>
      <c r="C100" s="34" t="s">
        <v>2069</v>
      </c>
      <c r="D100" s="36" t="s">
        <v>192</v>
      </c>
      <c r="E100" s="37" t="str">
        <f>VLOOKUP(Table134[[#This Row],[trgt]],Table1[[UUID]:[email]],2,FALSE)</f>
        <v>jreed@livelygig.com</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f>
        <v xml:space="preserve">{ "src" : "agent://f4b080c7-75ee-40b7-848c-a1824bfaa483",  "trgt" : "agent://5c06cf2d-4b1d-4ee7-b0ce-64bc5f1fd429" } , </v>
      </c>
    </row>
    <row r="101" spans="1:8" x14ac:dyDescent="0.25">
      <c r="A101" s="38" t="s">
        <v>179</v>
      </c>
      <c r="B101" s="39" t="str">
        <f>VLOOKUP(Table134[[#This Row],[src]],Table1[[UUID]:[email]],2,FALSE)</f>
        <v>ybadal@livelygig.com</v>
      </c>
      <c r="C101" s="34" t="s">
        <v>2069</v>
      </c>
      <c r="D101" s="36" t="s">
        <v>225</v>
      </c>
      <c r="E101" s="37" t="str">
        <f>VLOOKUP(Table134[[#This Row],[trgt]],Table1[[UUID]:[email]],2,FALSE)</f>
        <v>apage@livelygig.com</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f>
        <v xml:space="preserve">{ "src" : "agent://502a7e29-40bb-4ebd-9666-a0651a920b9a",  "trgt" : "agent://f7fe2ff1-5756-4ff9-a3fd-15961118746b" } , </v>
      </c>
    </row>
    <row r="102" spans="1:8" x14ac:dyDescent="0.25">
      <c r="A102" s="38" t="s">
        <v>180</v>
      </c>
      <c r="B102" s="39" t="str">
        <f>VLOOKUP(Table134[[#This Row],[src]],Table1[[UUID]:[email]],2,FALSE)</f>
        <v>mthakur@livelygig.com</v>
      </c>
      <c r="C102" s="34" t="s">
        <v>2069</v>
      </c>
      <c r="D102" s="36" t="s">
        <v>218</v>
      </c>
      <c r="E102" s="37" t="str">
        <f>VLOOKUP(Table134[[#This Row],[trgt]],Table1[[UUID]:[email]],2,FALSE)</f>
        <v>ghall@livelygig.com</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f>
        <v xml:space="preserve">{ "src" : "agent://192a8f61-aac0-4261-918c-b1a31f8f26f6",  "trgt" : "agent://43a9f1ee-41d1-4181-9360-4415f9624ce2" } , </v>
      </c>
    </row>
    <row r="103" spans="1:8" x14ac:dyDescent="0.25">
      <c r="A103" s="38" t="s">
        <v>181</v>
      </c>
      <c r="B103" s="39" t="str">
        <f>VLOOKUP(Table134[[#This Row],[src]],Table1[[UUID]:[email]],2,FALSE)</f>
        <v>vdey@livelygig.com</v>
      </c>
      <c r="C103" s="34" t="s">
        <v>2069</v>
      </c>
      <c r="D103" s="36" t="s">
        <v>240</v>
      </c>
      <c r="E103" s="37" t="str">
        <f>VLOOKUP(Table134[[#This Row],[trgt]],Table1[[UUID]:[email]],2,FALSE)</f>
        <v>bsaqqaf@livelygig.com</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f>
        <v xml:space="preserve">{ "src" : "agent://e4b86eaf-25ba-4ad5-a52e-35b5c9c17b70",  "trgt" : "agent://5da946b7-7b4e-4e7b-8cfd-4eb5c020b0c0" } , </v>
      </c>
    </row>
    <row r="104" spans="1:8" x14ac:dyDescent="0.25">
      <c r="A104" s="38" t="s">
        <v>182</v>
      </c>
      <c r="B104" s="39" t="str">
        <f>VLOOKUP(Table134[[#This Row],[src]],Table1[[UUID]:[email]],2,FALSE)</f>
        <v>mharrison@livelygig.com</v>
      </c>
      <c r="C104" s="34" t="s">
        <v>2069</v>
      </c>
      <c r="D104" s="36" t="s">
        <v>240</v>
      </c>
      <c r="E104" s="37" t="str">
        <f>VLOOKUP(Table134[[#This Row],[trgt]],Table1[[UUID]:[email]],2,FALSE)</f>
        <v>bsaqqaf@livelygig.com</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f>
        <v xml:space="preserve">{ "src" : "agent://aa1a1b4b-c9b4-4d72-96ac-f45f38802f70",  "trgt" : "agent://5da946b7-7b4e-4e7b-8cfd-4eb5c020b0c0" } , </v>
      </c>
    </row>
    <row r="105" spans="1:8" x14ac:dyDescent="0.25">
      <c r="A105" s="46" t="s">
        <v>183</v>
      </c>
      <c r="B105" s="47" t="str">
        <f>VLOOKUP(Table134[[#This Row],[src]],Table1[[UUID]:[email]],2,FALSE)</f>
        <v>erice@livelygig.com</v>
      </c>
      <c r="C105" s="34" t="s">
        <v>2069</v>
      </c>
      <c r="D105" s="36" t="s">
        <v>213</v>
      </c>
      <c r="E105" s="37" t="str">
        <f>VLOOKUP(Table134[[#This Row],[trgt]],Table1[[UUID]:[email]],2,FALSE)</f>
        <v>tantall@livelygig.com</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f>
        <v xml:space="preserve">{ "src" : "agent://90139a7b-12bc-4ca1-b8c1-05f15f8baeb3",  "trgt" : "agent://476aab86-01a7-4cc8-a80e-b2f36ad6ed0e" } , </v>
      </c>
    </row>
    <row r="106" spans="1:8" x14ac:dyDescent="0.25">
      <c r="A106" s="46" t="s">
        <v>184</v>
      </c>
      <c r="B106" s="47" t="str">
        <f>VLOOKUP(Table134[[#This Row],[src]],Table1[[UUID]:[email]],2,FALSE)</f>
        <v>jhart@livelygig.com</v>
      </c>
      <c r="C106" s="34" t="s">
        <v>2069</v>
      </c>
      <c r="D106" s="36" t="s">
        <v>187</v>
      </c>
      <c r="E106" s="37" t="str">
        <f>VLOOKUP(Table134[[#This Row],[trgt]],Table1[[UUID]:[email]],2,FALSE)</f>
        <v>hhorton@livelygig.com</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f>
        <v xml:space="preserve">{ "src" : "agent://af4ffdd5-8e19-425f-9ff0-2be6fe96c244",  "trgt" : "agent://f5cd3cf1-f5d3-4f50-a951-e898b9272eb1" } , </v>
      </c>
    </row>
    <row r="107" spans="1:8" x14ac:dyDescent="0.25">
      <c r="A107" s="46" t="s">
        <v>185</v>
      </c>
      <c r="B107" s="47" t="str">
        <f>VLOOKUP(Table134[[#This Row],[src]],Table1[[UUID]:[email]],2,FALSE)</f>
        <v>jlawson@livelygig.com</v>
      </c>
      <c r="C107" s="34" t="s">
        <v>2069</v>
      </c>
      <c r="D107" s="36" t="s">
        <v>176</v>
      </c>
      <c r="E107" s="37" t="str">
        <f>VLOOKUP(Table134[[#This Row],[trgt]],Table1[[UUID]:[email]],2,FALSE)</f>
        <v>dbhardwaj@livelygig.com</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f>
        <v xml:space="preserve">{ "src" : "agent://2317c0f4-c75a-4130-9965-c039bc39db62",  "trgt" : "agent://fd2a800d-5bc8-4083-a2c9-4618900d5045" } , </v>
      </c>
    </row>
    <row r="108" spans="1:8" x14ac:dyDescent="0.25">
      <c r="A108" s="38" t="s">
        <v>186</v>
      </c>
      <c r="B108" s="39" t="str">
        <f>VLOOKUP(Table134[[#This Row],[src]],Table1[[UUID]:[email]],2,FALSE)</f>
        <v>jdean@livelygig.com</v>
      </c>
      <c r="C108" s="34" t="s">
        <v>2069</v>
      </c>
      <c r="D108" s="36" t="s">
        <v>186</v>
      </c>
      <c r="E108" s="37" t="str">
        <f>VLOOKUP(Table134[[#This Row],[trgt]],Table1[[UUID]:[email]],2,FALSE)</f>
        <v>jdean@livelygig.com</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f>
        <v xml:space="preserve">{ "src" : "agent://8ae601e0-32dd-49d0-8c34-76196ad59861",  "trgt" : "agent://8ae601e0-32dd-49d0-8c34-76196ad59861" } , </v>
      </c>
    </row>
    <row r="109" spans="1:8" x14ac:dyDescent="0.25">
      <c r="A109" s="38" t="s">
        <v>187</v>
      </c>
      <c r="B109" s="39" t="str">
        <f>VLOOKUP(Table134[[#This Row],[src]],Table1[[UUID]:[email]],2,FALSE)</f>
        <v>hhorton@livelygig.com</v>
      </c>
      <c r="C109" s="34" t="s">
        <v>2069</v>
      </c>
      <c r="D109" s="36" t="s">
        <v>191</v>
      </c>
      <c r="E109" s="37" t="str">
        <f>VLOOKUP(Table134[[#This Row],[trgt]],Table1[[UUID]:[email]],2,FALSE)</f>
        <v>gmiller@livelygig.com</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f>
        <v xml:space="preserve">{ "src" : "agent://f5cd3cf1-f5d3-4f50-a951-e898b9272eb1",  "trgt" : "agent://a0182840-d318-48dc-a2f9-550d9a39b9b5" } , </v>
      </c>
    </row>
    <row r="110" spans="1:8" x14ac:dyDescent="0.25">
      <c r="A110" s="38" t="s">
        <v>188</v>
      </c>
      <c r="B110" s="39" t="str">
        <f>VLOOKUP(Table134[[#This Row],[src]],Table1[[UUID]:[email]],2,FALSE)</f>
        <v>lfrank@livelygig.com</v>
      </c>
      <c r="C110" s="34" t="s">
        <v>2069</v>
      </c>
      <c r="D110" s="36" t="s">
        <v>233</v>
      </c>
      <c r="E110" s="37" t="str">
        <f>VLOOKUP(Table134[[#This Row],[trgt]],Table1[[UUID]:[email]],2,FALSE)</f>
        <v>mhakim@livelygig.com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f>
        <v xml:space="preserve">{ "src" : "agent://ed51310a-b84e-4864-9ada-583139871511",  "trgt" : "agent://af258f6f-4dea-4f5a-936d-be49c638b262" } , </v>
      </c>
    </row>
    <row r="111" spans="1:8" x14ac:dyDescent="0.25">
      <c r="A111" s="38" t="s">
        <v>189</v>
      </c>
      <c r="B111" s="39" t="str">
        <f>VLOOKUP(Table134[[#This Row],[src]],Table1[[UUID]:[email]],2,FALSE)</f>
        <v>mhill@livelygig.com</v>
      </c>
      <c r="C111" s="34" t="s">
        <v>2069</v>
      </c>
      <c r="D111" s="36" t="s">
        <v>165</v>
      </c>
      <c r="E111" s="37" t="str">
        <f>VLOOKUP(Table134[[#This Row],[trgt]],Table1[[UUID]:[email]],2,FALSE)</f>
        <v>mrao@livelygig.com</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f>
        <v xml:space="preserve">{ "src" : "agent://9202217f-e525-46e8-b539-8d2206a526d0",  "trgt" : "agent://904e5b1e-1314-41da-bdac-f79ff7722e77" } , </v>
      </c>
    </row>
    <row r="112" spans="1:8" x14ac:dyDescent="0.25">
      <c r="A112" s="38" t="s">
        <v>190</v>
      </c>
      <c r="B112" s="39" t="str">
        <f>VLOOKUP(Table134[[#This Row],[src]],Table1[[UUID]:[email]],2,FALSE)</f>
        <v>nmendez@livelygig.com</v>
      </c>
      <c r="C112" s="34" t="s">
        <v>2069</v>
      </c>
      <c r="D112" s="36" t="s">
        <v>238</v>
      </c>
      <c r="E112" s="37" t="str">
        <f>VLOOKUP(Table134[[#This Row],[trgt]],Table1[[UUID]:[email]],2,FALSE)</f>
        <v>kabdulrashid@livelygig.com</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f>
        <v xml:space="preserve">{ "src" : "agent://2e7de2ea-9a33-4fd1-aeff-3ab2abf40adc",  "trgt" : "agent://5a452f49-bb74-4f96-8656-65f6df9856be" } , </v>
      </c>
    </row>
    <row r="113" spans="1:8" x14ac:dyDescent="0.25">
      <c r="A113" s="38" t="s">
        <v>191</v>
      </c>
      <c r="B113" s="39" t="str">
        <f>VLOOKUP(Table134[[#This Row],[src]],Table1[[UUID]:[email]],2,FALSE)</f>
        <v>gmiller@livelygig.com</v>
      </c>
      <c r="C113" s="34" t="s">
        <v>2069</v>
      </c>
      <c r="D113" s="36" t="s">
        <v>199</v>
      </c>
      <c r="E113" s="37" t="str">
        <f>VLOOKUP(Table134[[#This Row],[trgt]],Table1[[UUID]:[email]],2,FALSE)</f>
        <v>rmurphy@livelygig.com</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f>
        <v xml:space="preserve">{ "src" : "agent://a0182840-d318-48dc-a2f9-550d9a39b9b5",  "trgt" : "agent://93a381ad-c00d-4ee3-9a5a-fa47308efe64" } , </v>
      </c>
    </row>
    <row r="114" spans="1:8" x14ac:dyDescent="0.25">
      <c r="A114" s="38" t="s">
        <v>192</v>
      </c>
      <c r="B114" s="39" t="str">
        <f>VLOOKUP(Table134[[#This Row],[src]],Table1[[UUID]:[email]],2,FALSE)</f>
        <v>jreed@livelygig.com</v>
      </c>
      <c r="C114" s="34" t="s">
        <v>2069</v>
      </c>
      <c r="D114" s="36" t="s">
        <v>230</v>
      </c>
      <c r="E114" s="37" t="str">
        <f>VLOOKUP(Table134[[#This Row],[trgt]],Table1[[UUID]:[email]],2,FALSE)</f>
        <v>esheinfeld@livelygig.com</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f>
        <v xml:space="preserve">{ "src" : "agent://5c06cf2d-4b1d-4ee7-b0ce-64bc5f1fd429",  "trgt" : "agent://1e15d29f-3bfc-4c23-8be7-6f4bb0e19df9" } , </v>
      </c>
    </row>
    <row r="115" spans="1:8" x14ac:dyDescent="0.25">
      <c r="A115" s="38" t="s">
        <v>193</v>
      </c>
      <c r="B115" s="39" t="str">
        <f>VLOOKUP(Table134[[#This Row],[src]],Table1[[UUID]:[email]],2,FALSE)</f>
        <v>danderson@livelygig.com</v>
      </c>
      <c r="C115" s="34" t="s">
        <v>2069</v>
      </c>
      <c r="D115" s="36" t="s">
        <v>171</v>
      </c>
      <c r="E115" s="37" t="str">
        <f>VLOOKUP(Table134[[#This Row],[trgt]],Table1[[UUID]:[email]],2,FALSE)</f>
        <v>uchauha@livelygig.com</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f>
        <v xml:space="preserve">{ "src" : "agent://622eae32-5c48-4c2f-8b93-dc655380e0e5",  "trgt" : "agent://05a543f8-0d75-4a25-9b0f-2ef7c6ac85dc" } , </v>
      </c>
    </row>
    <row r="116" spans="1:8" x14ac:dyDescent="0.25">
      <c r="A116" s="38" t="s">
        <v>194</v>
      </c>
      <c r="B116" s="39" t="str">
        <f>VLOOKUP(Table134[[#This Row],[src]],Table1[[UUID]:[email]],2,FALSE)</f>
        <v>wcoleman@livelygig.com</v>
      </c>
      <c r="C116" s="34" t="s">
        <v>2069</v>
      </c>
      <c r="D116" s="36" t="s">
        <v>163</v>
      </c>
      <c r="E116" s="37" t="str">
        <f>VLOOKUP(Table134[[#This Row],[trgt]],Table1[[UUID]:[email]],2,FALSE)</f>
        <v>anarayan@livelygig.com</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f>
        <v xml:space="preserve">{ "src" : "agent://23843ee2-0209-4809-9929-f33cc315fcc0",  "trgt" : "agent://c6a3c02e-5724-4a35-adc7-ddc37d3c721b" } , </v>
      </c>
    </row>
    <row r="117" spans="1:8" x14ac:dyDescent="0.25">
      <c r="A117" s="38" t="s">
        <v>195</v>
      </c>
      <c r="B117" s="39" t="str">
        <f>VLOOKUP(Table134[[#This Row],[src]],Table1[[UUID]:[email]],2,FALSE)</f>
        <v>mmartin@livelygig.com</v>
      </c>
      <c r="C117" s="34" t="s">
        <v>2069</v>
      </c>
      <c r="D117" s="36" t="s">
        <v>209</v>
      </c>
      <c r="E117" s="37" t="str">
        <f>VLOOKUP(Table134[[#This Row],[trgt]],Table1[[UUID]:[email]],2,FALSE)</f>
        <v>mstilo@livelygig.com</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f>
        <v xml:space="preserve">{ "src" : "agent://6300a1bb-906c-4013-82cc-4d30f62dfac5",  "trgt" : "agent://1a1bb32e-3a44-4ce1-be6f-6095ff8306dc" } , </v>
      </c>
    </row>
    <row r="118" spans="1:8" x14ac:dyDescent="0.25">
      <c r="A118" s="38" t="s">
        <v>196</v>
      </c>
      <c r="B118" s="39" t="str">
        <f>VLOOKUP(Table134[[#This Row],[src]],Table1[[UUID]:[email]],2,FALSE)</f>
        <v>iperry@livelygig.com</v>
      </c>
      <c r="C118" s="34" t="s">
        <v>2069</v>
      </c>
      <c r="D118" s="36" t="s">
        <v>231</v>
      </c>
      <c r="E118" s="37" t="str">
        <f>VLOOKUP(Table134[[#This Row],[trgt]],Table1[[UUID]:[email]],2,FALSE)</f>
        <v>ddaniau@livelygig.com</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f>
        <v xml:space="preserve">{ "src" : "agent://13421f9e-1bff-4575-820d-1806c8d31190",  "trgt" : "agent://dd8bdf36-fdd1-4046-9fb7-f36848840cdd" } , </v>
      </c>
    </row>
    <row r="119" spans="1:8" x14ac:dyDescent="0.25">
      <c r="A119" s="38" t="s">
        <v>197</v>
      </c>
      <c r="B119" s="39" t="str">
        <f>VLOOKUP(Table134[[#This Row],[src]],Table1[[UUID]:[email]],2,FALSE)</f>
        <v>rperez@livelygig.com</v>
      </c>
      <c r="C119" s="34" t="s">
        <v>2069</v>
      </c>
      <c r="D119" s="36" t="s">
        <v>180</v>
      </c>
      <c r="E119" s="37" t="str">
        <f>VLOOKUP(Table134[[#This Row],[trgt]],Table1[[UUID]:[email]],2,FALSE)</f>
        <v>mthakur@livelygig.com</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f>
        <v xml:space="preserve">{ "src" : "agent://a2ecef3f-df23-467a-bfe1-1fa2d331442d",  "trgt" : "agent://192a8f61-aac0-4261-918c-b1a31f8f26f6" } , </v>
      </c>
    </row>
    <row r="120" spans="1:8" x14ac:dyDescent="0.25">
      <c r="A120" s="38" t="s">
        <v>198</v>
      </c>
      <c r="B120" s="39" t="str">
        <f>VLOOKUP(Table134[[#This Row],[src]],Table1[[UUID]:[email]],2,FALSE)</f>
        <v>mmorris@livelygig.com</v>
      </c>
      <c r="C120" s="34" t="s">
        <v>2069</v>
      </c>
      <c r="D120" s="36" t="s">
        <v>186</v>
      </c>
      <c r="E120" s="37" t="str">
        <f>VLOOKUP(Table134[[#This Row],[trgt]],Table1[[UUID]:[email]],2,FALSE)</f>
        <v>jdean@livelygig.com</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f>
        <v xml:space="preserve">{ "src" : "agent://ee988673-4459-4630-91c3-6f6d9084641e",  "trgt" : "agent://8ae601e0-32dd-49d0-8c34-76196ad59861" } , </v>
      </c>
    </row>
    <row r="121" spans="1:8" x14ac:dyDescent="0.25">
      <c r="A121" s="38" t="s">
        <v>199</v>
      </c>
      <c r="B121" s="39" t="str">
        <f>VLOOKUP(Table134[[#This Row],[src]],Table1[[UUID]:[email]],2,FALSE)</f>
        <v>rmurphy@livelygig.com</v>
      </c>
      <c r="C121" s="34" t="s">
        <v>2069</v>
      </c>
      <c r="D121" s="36" t="s">
        <v>190</v>
      </c>
      <c r="E121" s="37" t="str">
        <f>VLOOKUP(Table134[[#This Row],[trgt]],Table1[[UUID]:[email]],2,FALSE)</f>
        <v>nmendez@livelygig.com</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f>
        <v xml:space="preserve">{ "src" : "agent://93a381ad-c00d-4ee3-9a5a-fa47308efe64",  "trgt" : "agent://2e7de2ea-9a33-4fd1-aeff-3ab2abf40adc" } , </v>
      </c>
    </row>
    <row r="122" spans="1:8" x14ac:dyDescent="0.25">
      <c r="A122" s="38" t="s">
        <v>200</v>
      </c>
      <c r="B122" s="39" t="str">
        <f>VLOOKUP(Table134[[#This Row],[src]],Table1[[UUID]:[email]],2,FALSE)</f>
        <v>ethomas@livelygig.com</v>
      </c>
      <c r="C122" s="34" t="s">
        <v>2069</v>
      </c>
      <c r="D122" s="36" t="s">
        <v>201</v>
      </c>
      <c r="E122" s="37" t="str">
        <f>VLOOKUP(Table134[[#This Row],[trgt]],Table1[[UUID]:[email]],2,FALSE)</f>
        <v>kmoore@livelygig.com</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f>
        <v xml:space="preserve">{ "src" : "agent://b8616225-0496-417d-bcb9-be4a8bc54c7d",  "trgt" : "agent://bc9721c0-6db1-4dd3-a5e2-4e3823ac112b" } , </v>
      </c>
    </row>
    <row r="123" spans="1:8" x14ac:dyDescent="0.25">
      <c r="A123" s="38" t="s">
        <v>201</v>
      </c>
      <c r="B123" s="39" t="str">
        <f>VLOOKUP(Table134[[#This Row],[src]],Table1[[UUID]:[email]],2,FALSE)</f>
        <v>kmoore@livelygig.com</v>
      </c>
      <c r="C123" s="34" t="s">
        <v>2069</v>
      </c>
      <c r="D123" s="36" t="s">
        <v>222</v>
      </c>
      <c r="E123" s="37" t="str">
        <f>VLOOKUP(Table134[[#This Row],[trgt]],Table1[[UUID]:[email]],2,FALSE)</f>
        <v>kestevez@livelygig.com</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f>
        <v xml:space="preserve">{ "src" : "agent://bc9721c0-6db1-4dd3-a5e2-4e3823ac112b",  "trgt" : "agent://9497068c-5c42-48e2-8de9-14a2e44dc651" } , </v>
      </c>
    </row>
    <row r="124" spans="1:8" x14ac:dyDescent="0.25">
      <c r="A124" s="38" t="s">
        <v>202</v>
      </c>
      <c r="B124" s="39" t="str">
        <f>VLOOKUP(Table134[[#This Row],[src]],Table1[[UUID]:[email]],2,FALSE)</f>
        <v>dmoore@livelygig.com</v>
      </c>
      <c r="C124" s="34" t="s">
        <v>2069</v>
      </c>
      <c r="D124" s="36" t="s">
        <v>164</v>
      </c>
      <c r="E124" s="37" t="str">
        <f>VLOOKUP(Table134[[#This Row],[trgt]],Table1[[UUID]:[email]],2,FALSE)</f>
        <v>ibabu@livelygig.com</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f>
        <v xml:space="preserve">{ "src" : "agent://11252d6b-4da4-4fbd-8fe8-d7f36ffbd4c7",  "trgt" : "agent://23c3669c-de78-4a5d-8c15-4a3792a96f10" } , </v>
      </c>
    </row>
    <row r="125" spans="1:8" x14ac:dyDescent="0.25">
      <c r="A125" s="38" t="s">
        <v>203</v>
      </c>
      <c r="B125" s="39" t="str">
        <f>VLOOKUP(Table134[[#This Row],[src]],Table1[[UUID]:[email]],2,FALSE)</f>
        <v>hdreesens@livelygig.com</v>
      </c>
      <c r="C125" s="34" t="s">
        <v>2069</v>
      </c>
      <c r="D125" s="36" t="s">
        <v>2237</v>
      </c>
      <c r="E125" s="37" t="str">
        <f>VLOOKUP(Table134[[#This Row],[trgt]],Table1[[UUID]:[email]],2,FALSE)</f>
        <v>livelygig@livelygig.com</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f>
        <v xml:space="preserve">{ "src" : "agent://dbcc610b-ab0e-4a82-9aba-af849ffb6b6b",  "trgt" : "agent://eeeeeeee-eeee-eeee-eeee-eeeeeeeeeeee" } , </v>
      </c>
    </row>
    <row r="126" spans="1:8" x14ac:dyDescent="0.25">
      <c r="A126" s="38" t="s">
        <v>204</v>
      </c>
      <c r="B126" s="39" t="str">
        <f>VLOOKUP(Table134[[#This Row],[src]],Table1[[UUID]:[email]],2,FALSE)</f>
        <v>lborde@livelygig.com</v>
      </c>
      <c r="C126" s="34" t="s">
        <v>2069</v>
      </c>
      <c r="D126" s="36" t="s">
        <v>234</v>
      </c>
      <c r="E126" s="37" t="str">
        <f>VLOOKUP(Table134[[#This Row],[trgt]],Table1[[UUID]:[email]],2,FALSE)</f>
        <v>aamirmoez@livelygig.com</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f>
        <v xml:space="preserve">{ "src" : "agent://cb979e8b-8c81-42fe-a093-455a823f067d",  "trgt" : "agent://04171b5e-c892-4647-aba2-9eed98b15214" } , </v>
      </c>
    </row>
    <row r="127" spans="1:8" x14ac:dyDescent="0.25">
      <c r="A127" s="38" t="s">
        <v>205</v>
      </c>
      <c r="B127" s="39" t="str">
        <f>VLOOKUP(Table134[[#This Row],[src]],Table1[[UUID]:[email]],2,FALSE)</f>
        <v>mdragomirov@livelygig.com</v>
      </c>
      <c r="C127" s="34" t="s">
        <v>2069</v>
      </c>
      <c r="D127" s="36" t="s">
        <v>207</v>
      </c>
      <c r="E127" s="37" t="str">
        <f>VLOOKUP(Table134[[#This Row],[trgt]],Table1[[UUID]:[email]],2,FALSE)</f>
        <v>rvogts@livelygig.com</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f>
        <v xml:space="preserve">{ "src" : "agent://770495fe-e2b3-43aa-925a-dc4223a99c92",  "trgt" : "agent://b54e7190-040d-469d-8836-dd7afa6aed91" } , </v>
      </c>
    </row>
    <row r="128" spans="1:8" x14ac:dyDescent="0.25">
      <c r="A128" s="38" t="s">
        <v>206</v>
      </c>
      <c r="B128" s="39" t="str">
        <f>VLOOKUP(Table134[[#This Row],[src]],Table1[[UUID]:[email]],2,FALSE)</f>
        <v>dcastro@livelygig.com</v>
      </c>
      <c r="C128" s="34" t="s">
        <v>2069</v>
      </c>
      <c r="D128" s="36" t="s">
        <v>211</v>
      </c>
      <c r="E128" s="37" t="str">
        <f>VLOOKUP(Table134[[#This Row],[trgt]],Table1[[UUID]:[email]],2,FALSE)</f>
        <v>famador@livelygig.com</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f>
        <v xml:space="preserve">{ "src" : "agent://4c6642bc-dfe4-45d6-8077-52210d6dff15",  "trgt" : "agent://7766a637-23b8-44aa-a043-3ccba9693d98" } , </v>
      </c>
    </row>
    <row r="129" spans="1:8" x14ac:dyDescent="0.25">
      <c r="A129" s="38" t="s">
        <v>207</v>
      </c>
      <c r="B129" s="39" t="str">
        <f>VLOOKUP(Table134[[#This Row],[src]],Table1[[UUID]:[email]],2,FALSE)</f>
        <v>rvogts@livelygig.com</v>
      </c>
      <c r="C129" s="34" t="s">
        <v>2069</v>
      </c>
      <c r="D129" s="36" t="s">
        <v>196</v>
      </c>
      <c r="E129" s="37" t="str">
        <f>VLOOKUP(Table134[[#This Row],[trgt]],Table1[[UUID]:[email]],2,FALSE)</f>
        <v>iperry@livelygig.com</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f>
        <v xml:space="preserve">{ "src" : "agent://b54e7190-040d-469d-8836-dd7afa6aed91",  "trgt" : "agent://13421f9e-1bff-4575-820d-1806c8d31190" } , </v>
      </c>
    </row>
    <row r="130" spans="1:8" x14ac:dyDescent="0.25">
      <c r="A130" s="38" t="s">
        <v>208</v>
      </c>
      <c r="B130" s="39" t="str">
        <f>VLOOKUP(Table134[[#This Row],[src]],Table1[[UUID]:[email]],2,FALSE)</f>
        <v>sseward@livelygig.com</v>
      </c>
      <c r="C130" s="34" t="s">
        <v>2069</v>
      </c>
      <c r="D130" s="36" t="s">
        <v>205</v>
      </c>
      <c r="E130" s="37" t="str">
        <f>VLOOKUP(Table134[[#This Row],[trgt]],Table1[[UUID]:[email]],2,FALSE)</f>
        <v>mdragomirov@livelygig.com</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f>
        <v xml:space="preserve">{ "src" : "agent://2af95444-262e-4d3d-93e4-3e9b09d8cc2f",  "trgt" : "agent://770495fe-e2b3-43aa-925a-dc4223a99c92" } , </v>
      </c>
    </row>
    <row r="131" spans="1:8" x14ac:dyDescent="0.25">
      <c r="A131" s="38" t="s">
        <v>209</v>
      </c>
      <c r="B131" s="39" t="str">
        <f>VLOOKUP(Table134[[#This Row],[src]],Table1[[UUID]:[email]],2,FALSE)</f>
        <v>mstilo@livelygig.com</v>
      </c>
      <c r="C131" s="34" t="s">
        <v>2069</v>
      </c>
      <c r="D131" s="36" t="s">
        <v>199</v>
      </c>
      <c r="E131" s="37" t="str">
        <f>VLOOKUP(Table134[[#This Row],[trgt]],Table1[[UUID]:[email]],2,FALSE)</f>
        <v>rmurphy@livelygig.com</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f>
        <v xml:space="preserve">{ "src" : "agent://1a1bb32e-3a44-4ce1-be6f-6095ff8306dc",  "trgt" : "agent://93a381ad-c00d-4ee3-9a5a-fa47308efe64" } , </v>
      </c>
    </row>
    <row r="132" spans="1:8" x14ac:dyDescent="0.25">
      <c r="A132" s="38" t="s">
        <v>210</v>
      </c>
      <c r="B132" s="39" t="str">
        <f>VLOOKUP(Table134[[#This Row],[src]],Table1[[UUID]:[email]],2,FALSE)</f>
        <v>iungaro@livelygig.com</v>
      </c>
      <c r="C132" s="34" t="s">
        <v>2069</v>
      </c>
      <c r="D132" s="36" t="s">
        <v>239</v>
      </c>
      <c r="E132" s="37" t="str">
        <f>VLOOKUP(Table134[[#This Row],[trgt]],Table1[[UUID]:[email]],2,FALSE)</f>
        <v>iliao@livelygig.com</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f>
        <v xml:space="preserve">{ "src" : "agent://4c97d00a-f9b7-4073-93bc-968c29f4e86a",  "trgt" : "agent://a4ebdfba-9bc3-4d91-98cc-7f652d849c3a" } , </v>
      </c>
    </row>
    <row r="133" spans="1:8" x14ac:dyDescent="0.25">
      <c r="A133" s="38" t="s">
        <v>211</v>
      </c>
      <c r="B133" s="39" t="str">
        <f>VLOOKUP(Table134[[#This Row],[src]],Table1[[UUID]:[email]],2,FALSE)</f>
        <v>famador@livelygig.com</v>
      </c>
      <c r="C133" s="34" t="s">
        <v>2069</v>
      </c>
      <c r="D133" s="36" t="s">
        <v>212</v>
      </c>
      <c r="E133" s="37" t="str">
        <f>VLOOKUP(Table134[[#This Row],[trgt]],Table1[[UUID]:[email]],2,FALSE)</f>
        <v>mlamberti@livelygig.com</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f>
        <v xml:space="preserve">{ "src" : "agent://7766a637-23b8-44aa-a043-3ccba9693d98",  "trgt" : "agent://0689abfa-06cc-49a5-adb6-0e53134b0958" } , </v>
      </c>
    </row>
    <row r="134" spans="1:8" x14ac:dyDescent="0.25">
      <c r="A134" s="38" t="s">
        <v>212</v>
      </c>
      <c r="B134" s="39" t="str">
        <f>VLOOKUP(Table134[[#This Row],[src]],Table1[[UUID]:[email]],2,FALSE)</f>
        <v>mlamberti@livelygig.com</v>
      </c>
      <c r="C134" s="34" t="s">
        <v>2069</v>
      </c>
      <c r="D134" s="36" t="s">
        <v>227</v>
      </c>
      <c r="E134" s="37" t="str">
        <f>VLOOKUP(Table134[[#This Row],[trgt]],Table1[[UUID]:[email]],2,FALSE)</f>
        <v>ymasson@livelygig.com</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f>
        <v xml:space="preserve">{ "src" : "agent://0689abfa-06cc-49a5-adb6-0e53134b0958",  "trgt" : "agent://16b3ad7e-8e05-4f35-a81a-4e28b3456f73" } , </v>
      </c>
    </row>
    <row r="135" spans="1:8" x14ac:dyDescent="0.25">
      <c r="A135" s="38" t="s">
        <v>213</v>
      </c>
      <c r="B135" s="39" t="str">
        <f>VLOOKUP(Table134[[#This Row],[src]],Table1[[UUID]:[email]],2,FALSE)</f>
        <v>tantall@livelygig.com</v>
      </c>
      <c r="C135" s="34" t="s">
        <v>2069</v>
      </c>
      <c r="D135" s="36" t="s">
        <v>175</v>
      </c>
      <c r="E135" s="37" t="str">
        <f>VLOOKUP(Table134[[#This Row],[trgt]],Table1[[UUID]:[email]],2,FALSE)</f>
        <v>mkant@livelygig.com</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f>
        <v xml:space="preserve">{ "src" : "agent://476aab86-01a7-4cc8-a80e-b2f36ad6ed0e",  "trgt" : "agent://7c0fc06b-4f02-4bf8-8aea-f0125f397555" } , </v>
      </c>
    </row>
    <row r="136" spans="1:8" x14ac:dyDescent="0.25">
      <c r="A136" s="38" t="s">
        <v>214</v>
      </c>
      <c r="B136" s="39" t="str">
        <f>VLOOKUP(Table134[[#This Row],[src]],Table1[[UUID]:[email]],2,FALSE)</f>
        <v>mdonalds@livelygig.com</v>
      </c>
      <c r="C136" s="34" t="s">
        <v>2069</v>
      </c>
      <c r="D136" s="36" t="s">
        <v>202</v>
      </c>
      <c r="E136" s="37" t="str">
        <f>VLOOKUP(Table134[[#This Row],[trgt]],Table1[[UUID]:[email]],2,FALSE)</f>
        <v>dmoore@livelygig.com</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f>
        <v xml:space="preserve">{ "src" : "agent://9c51c8d1-1948-4d63-9dc1-31e7ffe40865",  "trgt" : "agent://11252d6b-4da4-4fbd-8fe8-d7f36ffbd4c7" } , </v>
      </c>
    </row>
    <row r="137" spans="1:8" x14ac:dyDescent="0.25">
      <c r="A137" s="38" t="s">
        <v>215</v>
      </c>
      <c r="B137" s="39" t="str">
        <f>VLOOKUP(Table134[[#This Row],[src]],Table1[[UUID]:[email]],2,FALSE)</f>
        <v>svincent@livelygig.com</v>
      </c>
      <c r="C137" s="34" t="s">
        <v>2069</v>
      </c>
      <c r="D137" s="36" t="s">
        <v>163</v>
      </c>
      <c r="E137" s="37" t="str">
        <f>VLOOKUP(Table134[[#This Row],[trgt]],Table1[[UUID]:[email]],2,FALSE)</f>
        <v>anarayan@livelygig.com</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f>
        <v xml:space="preserve">{ "src" : "agent://4f773a4e-d1f7-4eb4-9a6f-5f81919bd4c5",  "trgt" : "agent://c6a3c02e-5724-4a35-adc7-ddc37d3c721b" } , </v>
      </c>
    </row>
    <row r="138" spans="1:8" x14ac:dyDescent="0.25">
      <c r="A138" s="38" t="s">
        <v>216</v>
      </c>
      <c r="B138" s="39" t="str">
        <f>VLOOKUP(Table134[[#This Row],[src]],Table1[[UUID]:[email]],2,FALSE)</f>
        <v>kdragic@livelygig.com</v>
      </c>
      <c r="C138" s="34" t="s">
        <v>2069</v>
      </c>
      <c r="D138" s="36" t="s">
        <v>165</v>
      </c>
      <c r="E138" s="37" t="str">
        <f>VLOOKUP(Table134[[#This Row],[trgt]],Table1[[UUID]:[email]],2,FALSE)</f>
        <v>mrao@livelygig.com</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f>
        <v xml:space="preserve">{ "src" : "agent://94a8c78e-a71b-449d-aee7-38590853c242",  "trgt" : "agent://904e5b1e-1314-41da-bdac-f79ff7722e77" } , </v>
      </c>
    </row>
    <row r="139" spans="1:8" x14ac:dyDescent="0.25">
      <c r="A139" s="38" t="s">
        <v>217</v>
      </c>
      <c r="B139" s="39" t="str">
        <f>VLOOKUP(Table134[[#This Row],[src]],Table1[[UUID]:[email]],2,FALSE)</f>
        <v>rsarkozi@livelygig.com</v>
      </c>
      <c r="C139" s="34" t="s">
        <v>2069</v>
      </c>
      <c r="D139" s="36" t="s">
        <v>234</v>
      </c>
      <c r="E139" s="37" t="str">
        <f>VLOOKUP(Table134[[#This Row],[trgt]],Table1[[UUID]:[email]],2,FALSE)</f>
        <v>aamirmoez@livelygig.com</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f>
        <v xml:space="preserve">{ "src" : "agent://23e9ff8a-c0fd-40a3-8849-a1f1579f1179",  "trgt" : "agent://04171b5e-c892-4647-aba2-9eed98b15214" } , </v>
      </c>
    </row>
    <row r="140" spans="1:8" x14ac:dyDescent="0.25">
      <c r="A140" s="38" t="s">
        <v>218</v>
      </c>
      <c r="B140" s="39" t="str">
        <f>VLOOKUP(Table134[[#This Row],[src]],Table1[[UUID]:[email]],2,FALSE)</f>
        <v>ghall@livelygig.com</v>
      </c>
      <c r="C140" s="34" t="s">
        <v>2069</v>
      </c>
      <c r="D140" s="36" t="s">
        <v>233</v>
      </c>
      <c r="E140" s="37" t="str">
        <f>VLOOKUP(Table134[[#This Row],[trgt]],Table1[[UUID]:[email]],2,FALSE)</f>
        <v>mhakim@livelygig.com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f>
        <v xml:space="preserve">{ "src" : "agent://43a9f1ee-41d1-4181-9360-4415f9624ce2",  "trgt" : "agent://af258f6f-4dea-4f5a-936d-be49c638b262" } , </v>
      </c>
    </row>
    <row r="141" spans="1:8" x14ac:dyDescent="0.25">
      <c r="A141" s="38" t="s">
        <v>219</v>
      </c>
      <c r="B141" s="39" t="str">
        <f>VLOOKUP(Table134[[#This Row],[src]],Table1[[UUID]:[email]],2,FALSE)</f>
        <v>myap@livelygig.com</v>
      </c>
      <c r="C141" s="34" t="s">
        <v>2069</v>
      </c>
      <c r="D141" s="36" t="s">
        <v>223</v>
      </c>
      <c r="E141" s="37" t="str">
        <f>VLOOKUP(Table134[[#This Row],[trgt]],Table1[[UUID]:[email]],2,FALSE)</f>
        <v>mmachado@livelygig.com</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f>
        <v xml:space="preserve">{ "src" : "agent://cb4ac0f8-8d6e-4458-a018-66484ce4dff9",  "trgt" : "agent://dfe045e9-42ad-41e5-a2a0-9890b219e4f7" } , </v>
      </c>
    </row>
    <row r="142" spans="1:8" x14ac:dyDescent="0.25">
      <c r="A142" s="38" t="s">
        <v>220</v>
      </c>
      <c r="B142" s="39" t="str">
        <f>VLOOKUP(Table134[[#This Row],[src]],Table1[[UUID]:[email]],2,FALSE)</f>
        <v>csalvage@livelygig.com</v>
      </c>
      <c r="C142" s="34" t="s">
        <v>2069</v>
      </c>
      <c r="D142" s="36" t="s">
        <v>2237</v>
      </c>
      <c r="E142" s="37" t="str">
        <f>VLOOKUP(Table134[[#This Row],[trgt]],Table1[[UUID]:[email]],2,FALSE)</f>
        <v>livelygig@livelygig.com</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f>
        <v xml:space="preserve">{ "src" : "agent://d57e47d9-3ad4-45d3-9dd9-c7898dcfbfbc",  "trgt" : "agent://eeeeeeee-eeee-eeee-eeee-eeeeeeeeeeee" } , </v>
      </c>
    </row>
    <row r="143" spans="1:8" x14ac:dyDescent="0.25">
      <c r="A143" s="38" t="s">
        <v>221</v>
      </c>
      <c r="B143" s="39" t="str">
        <f>VLOOKUP(Table134[[#This Row],[src]],Table1[[UUID]:[email]],2,FALSE)</f>
        <v>dnagy@livelygig.com</v>
      </c>
      <c r="C143" s="34" t="s">
        <v>2069</v>
      </c>
      <c r="D143" s="36" t="s">
        <v>2237</v>
      </c>
      <c r="E143" s="37" t="str">
        <f>VLOOKUP(Table134[[#This Row],[trgt]],Table1[[UUID]:[email]],2,FALSE)</f>
        <v>livelygig@livelygig.com</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f>
        <v xml:space="preserve">{ "src" : "agent://3637b365-f83f-4746-9bad-041537e4ff2c",  "trgt" : "agent://eeeeeeee-eeee-eeee-eeee-eeeeeeeeeeee" } , </v>
      </c>
    </row>
    <row r="144" spans="1:8" x14ac:dyDescent="0.25">
      <c r="A144" s="38" t="s">
        <v>222</v>
      </c>
      <c r="B144" s="39" t="str">
        <f>VLOOKUP(Table134[[#This Row],[src]],Table1[[UUID]:[email]],2,FALSE)</f>
        <v>kestevez@livelygig.com</v>
      </c>
      <c r="C144" s="34" t="s">
        <v>2069</v>
      </c>
      <c r="D144" s="36" t="s">
        <v>171</v>
      </c>
      <c r="E144" s="37" t="str">
        <f>VLOOKUP(Table134[[#This Row],[trgt]],Table1[[UUID]:[email]],2,FALSE)</f>
        <v>uchauha@livelygig.com</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f>
        <v xml:space="preserve">{ "src" : "agent://9497068c-5c42-48e2-8de9-14a2e44dc651",  "trgt" : "agent://05a543f8-0d75-4a25-9b0f-2ef7c6ac85dc" } , </v>
      </c>
    </row>
    <row r="145" spans="1:8" x14ac:dyDescent="0.25">
      <c r="A145" s="38" t="s">
        <v>223</v>
      </c>
      <c r="B145" s="39" t="str">
        <f>VLOOKUP(Table134[[#This Row],[src]],Table1[[UUID]:[email]],2,FALSE)</f>
        <v>mmachado@livelygig.com</v>
      </c>
      <c r="C145" s="34" t="s">
        <v>2069</v>
      </c>
      <c r="D145" s="36" t="s">
        <v>216</v>
      </c>
      <c r="E145" s="37" t="str">
        <f>VLOOKUP(Table134[[#This Row],[trgt]],Table1[[UUID]:[email]],2,FALSE)</f>
        <v>kdragic@livelygig.com</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f>
        <v xml:space="preserve">{ "src" : "agent://dfe045e9-42ad-41e5-a2a0-9890b219e4f7",  "trgt" : "agent://94a8c78e-a71b-449d-aee7-38590853c242" } , </v>
      </c>
    </row>
    <row r="146" spans="1:8" x14ac:dyDescent="0.25">
      <c r="A146" s="38" t="s">
        <v>224</v>
      </c>
      <c r="B146" s="39" t="str">
        <f>VLOOKUP(Table134[[#This Row],[src]],Table1[[UUID]:[email]],2,FALSE)</f>
        <v>dbenitez@livelygig.com</v>
      </c>
      <c r="C146" s="34" t="s">
        <v>2069</v>
      </c>
      <c r="D146" s="36" t="s">
        <v>241</v>
      </c>
      <c r="E146" s="37" t="str">
        <f>VLOOKUP(Table134[[#This Row],[trgt]],Table1[[UUID]:[email]],2,FALSE)</f>
        <v>ralfarsi@livelygig.com</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f>
        <v xml:space="preserve">{ "src" : "agent://955f3107-fd5f-46bc-a28d-f18f82cc8cf6",  "trgt" : "agent://95580059-5628-403f-81c8-a3c5aa4d91ec" } , </v>
      </c>
    </row>
    <row r="147" spans="1:8" x14ac:dyDescent="0.25">
      <c r="A147" s="38" t="s">
        <v>225</v>
      </c>
      <c r="B147" s="39" t="str">
        <f>VLOOKUP(Table134[[#This Row],[src]],Table1[[UUID]:[email]],2,FALSE)</f>
        <v>apage@livelygig.com</v>
      </c>
      <c r="C147" s="34" t="s">
        <v>2069</v>
      </c>
      <c r="D147" s="36" t="s">
        <v>185</v>
      </c>
      <c r="E147" s="37" t="str">
        <f>VLOOKUP(Table134[[#This Row],[trgt]],Table1[[UUID]:[email]],2,FALSE)</f>
        <v>jlawson@livelygig.com</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f>
        <v xml:space="preserve">{ "src" : "agent://f7fe2ff1-5756-4ff9-a3fd-15961118746b",  "trgt" : "agent://2317c0f4-c75a-4130-9965-c039bc39db62" } , </v>
      </c>
    </row>
    <row r="148" spans="1:8" x14ac:dyDescent="0.25">
      <c r="A148" s="38" t="s">
        <v>226</v>
      </c>
      <c r="B148" s="39" t="str">
        <f>VLOOKUP(Table134[[#This Row],[src]],Table1[[UUID]:[email]],2,FALSE)</f>
        <v>alim@livelygig.com</v>
      </c>
      <c r="C148" s="34" t="s">
        <v>2069</v>
      </c>
      <c r="D148" s="36" t="s">
        <v>172</v>
      </c>
      <c r="E148" s="37" t="str">
        <f>VLOOKUP(Table134[[#This Row],[trgt]],Table1[[UUID]:[email]],2,FALSE)</f>
        <v>sraina@livelygig.com</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f>
        <v xml:space="preserve">{ "src" : "agent://4588b052-b643-4add-ade9-803c3607ffbd",  "trgt" : "agent://e6075665-67ee-49d2-8fde-61d8fc6ec50e" } , </v>
      </c>
    </row>
    <row r="149" spans="1:8" x14ac:dyDescent="0.25">
      <c r="A149" s="38" t="s">
        <v>227</v>
      </c>
      <c r="B149" s="39" t="str">
        <f>VLOOKUP(Table134[[#This Row],[src]],Table1[[UUID]:[email]],2,FALSE)</f>
        <v>ymasson@livelygig.com</v>
      </c>
      <c r="C149" s="34" t="s">
        <v>2069</v>
      </c>
      <c r="D149" s="36" t="s">
        <v>230</v>
      </c>
      <c r="E149" s="37" t="str">
        <f>VLOOKUP(Table134[[#This Row],[trgt]],Table1[[UUID]:[email]],2,FALSE)</f>
        <v>esheinfeld@livelygig.com</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f>
        <v xml:space="preserve">{ "src" : "agent://16b3ad7e-8e05-4f35-a81a-4e28b3456f73",  "trgt" : "agent://1e15d29f-3bfc-4c23-8be7-6f4bb0e19df9" } , </v>
      </c>
    </row>
    <row r="150" spans="1:8" x14ac:dyDescent="0.25">
      <c r="A150" s="38" t="s">
        <v>228</v>
      </c>
      <c r="B150" s="39" t="str">
        <f>VLOOKUP(Table134[[#This Row],[src]],Table1[[UUID]:[email]],2,FALSE)</f>
        <v>cmendel@livelygig.com</v>
      </c>
      <c r="C150" s="34" t="s">
        <v>2069</v>
      </c>
      <c r="D150" s="36" t="s">
        <v>196</v>
      </c>
      <c r="E150" s="37" t="str">
        <f>VLOOKUP(Table134[[#This Row],[trgt]],Table1[[UUID]:[email]],2,FALSE)</f>
        <v>iperry@livelygig.com</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f>
        <v xml:space="preserve">{ "src" : "agent://63653fbb-2f01-4952-a455-a637f46db7ee",  "trgt" : "agent://13421f9e-1bff-4575-820d-1806c8d31190" } , </v>
      </c>
    </row>
    <row r="151" spans="1:8" x14ac:dyDescent="0.25">
      <c r="A151" s="38" t="s">
        <v>229</v>
      </c>
      <c r="B151" s="39" t="str">
        <f>VLOOKUP(Table134[[#This Row],[src]],Table1[[UUID]:[email]],2,FALSE)</f>
        <v>lchevrolet@livelygig.com</v>
      </c>
      <c r="C151" s="34" t="s">
        <v>2069</v>
      </c>
      <c r="D151" s="36" t="s">
        <v>188</v>
      </c>
      <c r="E151" s="37" t="str">
        <f>VLOOKUP(Table134[[#This Row],[trgt]],Table1[[UUID]:[email]],2,FALSE)</f>
        <v>lfrank@livelygig.com</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f>
        <v xml:space="preserve">{ "src" : "agent://d1567958-1d4b-48eb-9613-fbfe7dc352b4",  "trgt" : "agent://ed51310a-b84e-4864-9ada-583139871511" } , </v>
      </c>
    </row>
    <row r="152" spans="1:8" x14ac:dyDescent="0.25">
      <c r="A152" s="38" t="s">
        <v>230</v>
      </c>
      <c r="B152" s="39" t="str">
        <f>VLOOKUP(Table134[[#This Row],[src]],Table1[[UUID]:[email]],2,FALSE)</f>
        <v>esheinfeld@livelygig.com</v>
      </c>
      <c r="C152" s="34" t="s">
        <v>2069</v>
      </c>
      <c r="D152" s="36" t="s">
        <v>239</v>
      </c>
      <c r="E152" s="37" t="str">
        <f>VLOOKUP(Table134[[#This Row],[trgt]],Table1[[UUID]:[email]],2,FALSE)</f>
        <v>iliao@livelygig.com</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f>
        <v xml:space="preserve">{ "src" : "agent://1e15d29f-3bfc-4c23-8be7-6f4bb0e19df9",  "trgt" : "agent://a4ebdfba-9bc3-4d91-98cc-7f652d849c3a" } , </v>
      </c>
    </row>
    <row r="153" spans="1:8" x14ac:dyDescent="0.25">
      <c r="A153" s="38" t="s">
        <v>231</v>
      </c>
      <c r="B153" s="39" t="str">
        <f>VLOOKUP(Table134[[#This Row],[src]],Table1[[UUID]:[email]],2,FALSE)</f>
        <v>ddaniau@livelygig.com</v>
      </c>
      <c r="C153" s="34" t="s">
        <v>2069</v>
      </c>
      <c r="D153" s="36" t="s">
        <v>201</v>
      </c>
      <c r="E153" s="37" t="str">
        <f>VLOOKUP(Table134[[#This Row],[trgt]],Table1[[UUID]:[email]],2,FALSE)</f>
        <v>kmoore@livelygig.com</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f>
        <v xml:space="preserve">{ "src" : "agent://dd8bdf36-fdd1-4046-9fb7-f36848840cdd",  "trgt" : "agent://bc9721c0-6db1-4dd3-a5e2-4e3823ac112b" } , </v>
      </c>
    </row>
    <row r="154" spans="1:8" x14ac:dyDescent="0.25">
      <c r="A154" s="38" t="s">
        <v>232</v>
      </c>
      <c r="B154" s="39" t="str">
        <f>VLOOKUP(Table134[[#This Row],[src]],Table1[[UUID]:[email]],2,FALSE)</f>
        <v>tzhu@livelygig.com</v>
      </c>
      <c r="C154" s="34" t="s">
        <v>2069</v>
      </c>
      <c r="D154" s="36" t="s">
        <v>230</v>
      </c>
      <c r="E154" s="37" t="str">
        <f>VLOOKUP(Table134[[#This Row],[trgt]],Table1[[UUID]:[email]],2,FALSE)</f>
        <v>esheinfeld@livelygig.com</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f>
        <v xml:space="preserve">{ "src" : "agent://b320523a-00e1-4700-bdac-8ff06aad24fc",  "trgt" : "agent://1e15d29f-3bfc-4c23-8be7-6f4bb0e19df9" } , </v>
      </c>
    </row>
    <row r="155" spans="1:8" x14ac:dyDescent="0.25">
      <c r="A155" s="38" t="s">
        <v>233</v>
      </c>
      <c r="B155" s="39" t="str">
        <f>VLOOKUP(Table134[[#This Row],[src]],Table1[[UUID]:[email]],2,FALSE)</f>
        <v>mhakim@livelygig.com</v>
      </c>
      <c r="C155" s="34" t="s">
        <v>2069</v>
      </c>
      <c r="D155" s="36" t="s">
        <v>186</v>
      </c>
      <c r="E155" s="37" t="str">
        <f>VLOOKUP(Table134[[#This Row],[trgt]],Table1[[UUID]:[email]],2,FALSE)</f>
        <v>jdean@livelygig.com</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f>
        <v xml:space="preserve">{ "src" : "agent://af258f6f-4dea-4f5a-936d-be49c638b262",  "trgt" : "agent://8ae601e0-32dd-49d0-8c34-76196ad59861" } , </v>
      </c>
    </row>
    <row r="156" spans="1:8" x14ac:dyDescent="0.25">
      <c r="A156" s="38" t="s">
        <v>234</v>
      </c>
      <c r="B156" s="39" t="str">
        <f>VLOOKUP(Table134[[#This Row],[src]],Table1[[UUID]:[email]],2,FALSE)</f>
        <v>aamirmoez@livelygig.com</v>
      </c>
      <c r="C156" s="34" t="s">
        <v>2069</v>
      </c>
      <c r="D156" s="36" t="s">
        <v>184</v>
      </c>
      <c r="E156" s="37" t="str">
        <f>VLOOKUP(Table134[[#This Row],[trgt]],Table1[[UUID]:[email]],2,FALSE)</f>
        <v>jhart@livelygig.com</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f>
        <v xml:space="preserve">{ "src" : "agent://04171b5e-c892-4647-aba2-9eed98b15214",  "trgt" : "agent://af4ffdd5-8e19-425f-9ff0-2be6fe96c244" } , </v>
      </c>
    </row>
    <row r="157" spans="1:8" x14ac:dyDescent="0.25">
      <c r="A157" s="38" t="s">
        <v>235</v>
      </c>
      <c r="B157" s="39" t="str">
        <f>VLOOKUP(Table134[[#This Row],[src]],Table1[[UUID]:[email]],2,FALSE)</f>
        <v>tel-mofty@livelygig.com</v>
      </c>
      <c r="C157" s="34" t="s">
        <v>2069</v>
      </c>
      <c r="D157" s="36" t="s">
        <v>186</v>
      </c>
      <c r="E157" s="37" t="str">
        <f>VLOOKUP(Table134[[#This Row],[trgt]],Table1[[UUID]:[email]],2,FALSE)</f>
        <v>jdean@livelygig.com</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f>
        <v xml:space="preserve">{ "src" : "agent://0063a81d-a4ec-4588-bc34-d261c64a76d9",  "trgt" : "agent://8ae601e0-32dd-49d0-8c34-76196ad59861" } , </v>
      </c>
    </row>
    <row r="158" spans="1:8" x14ac:dyDescent="0.25">
      <c r="A158" s="38" t="s">
        <v>236</v>
      </c>
      <c r="B158" s="39" t="str">
        <f>VLOOKUP(Table134[[#This Row],[src]],Table1[[UUID]:[email]],2,FALSE)</f>
        <v>zhakim@livelygig.com</v>
      </c>
      <c r="C158" s="34" t="s">
        <v>2069</v>
      </c>
      <c r="D158" s="36" t="s">
        <v>193</v>
      </c>
      <c r="E158" s="37" t="str">
        <f>VLOOKUP(Table134[[#This Row],[trgt]],Table1[[UUID]:[email]],2,FALSE)</f>
        <v>danderson@livelygig.com</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f>
        <v xml:space="preserve">{ "src" : "agent://c1835ecc-f9ea-4449-af7b-2fcea845763c",  "trgt" : "agent://622eae32-5c48-4c2f-8b93-dc655380e0e5" } , </v>
      </c>
    </row>
    <row r="159" spans="1:8" x14ac:dyDescent="0.25">
      <c r="A159" s="38" t="s">
        <v>237</v>
      </c>
      <c r="B159" s="39" t="str">
        <f>VLOOKUP(Table134[[#This Row],[src]],Table1[[UUID]:[email]],2,FALSE)</f>
        <v>sxun@livelygig.com</v>
      </c>
      <c r="C159" s="34" t="s">
        <v>2069</v>
      </c>
      <c r="D159" s="36" t="s">
        <v>175</v>
      </c>
      <c r="E159" s="37" t="str">
        <f>VLOOKUP(Table134[[#This Row],[trgt]],Table1[[UUID]:[email]],2,FALSE)</f>
        <v>mkant@livelygig.com</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f>
        <v xml:space="preserve">{ "src" : "agent://7107881c-c5c3-4939-8886-5c7fd5a87b8c",  "trgt" : "agent://7c0fc06b-4f02-4bf8-8aea-f0125f397555" } , </v>
      </c>
    </row>
    <row r="160" spans="1:8" x14ac:dyDescent="0.25">
      <c r="A160" s="38" t="s">
        <v>238</v>
      </c>
      <c r="B160" s="39" t="str">
        <f>VLOOKUP(Table134[[#This Row],[src]],Table1[[UUID]:[email]],2,FALSE)</f>
        <v>kabdulrashid@livelygig.com</v>
      </c>
      <c r="C160" s="34" t="s">
        <v>2069</v>
      </c>
      <c r="D160" s="36" t="s">
        <v>183</v>
      </c>
      <c r="E160" s="37" t="str">
        <f>VLOOKUP(Table134[[#This Row],[trgt]],Table1[[UUID]:[email]],2,FALSE)</f>
        <v>erice@livelygig.com</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f>
        <v xml:space="preserve">{ "src" : "agent://5a452f49-bb74-4f96-8656-65f6df9856be",  "trgt" : "agent://90139a7b-12bc-4ca1-b8c1-05f15f8baeb3" } , </v>
      </c>
    </row>
    <row r="161" spans="1:8" x14ac:dyDescent="0.25">
      <c r="A161" s="38" t="s">
        <v>239</v>
      </c>
      <c r="B161" s="39" t="str">
        <f>VLOOKUP(Table134[[#This Row],[src]],Table1[[UUID]:[email]],2,FALSE)</f>
        <v>iliao@livelygig.com</v>
      </c>
      <c r="C161" s="34" t="s">
        <v>2069</v>
      </c>
      <c r="D161" s="36" t="s">
        <v>203</v>
      </c>
      <c r="E161" s="37" t="str">
        <f>VLOOKUP(Table134[[#This Row],[trgt]],Table1[[UUID]:[email]],2,FALSE)</f>
        <v>hdreesens@livelygig.com</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f>
        <v xml:space="preserve">{ "src" : "agent://a4ebdfba-9bc3-4d91-98cc-7f652d849c3a",  "trgt" : "agent://dbcc610b-ab0e-4a82-9aba-af849ffb6b6b" } , </v>
      </c>
    </row>
    <row r="162" spans="1:8" x14ac:dyDescent="0.25">
      <c r="A162" s="38" t="s">
        <v>240</v>
      </c>
      <c r="B162" s="39" t="str">
        <f>VLOOKUP(Table134[[#This Row],[src]],Table1[[UUID]:[email]],2,FALSE)</f>
        <v>bsaqqaf@livelygig.com</v>
      </c>
      <c r="C162" s="34" t="s">
        <v>2069</v>
      </c>
      <c r="D162" s="36" t="s">
        <v>179</v>
      </c>
      <c r="E162" s="37" t="str">
        <f>VLOOKUP(Table134[[#This Row],[trgt]],Table1[[UUID]:[email]],2,FALSE)</f>
        <v>ybadal@livelygig.com</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f>
        <v xml:space="preserve">{ "src" : "agent://5da946b7-7b4e-4e7b-8cfd-4eb5c020b0c0",  "trgt" : "agent://502a7e29-40bb-4ebd-9666-a0651a920b9a" } , </v>
      </c>
    </row>
    <row r="163" spans="1:8" x14ac:dyDescent="0.25">
      <c r="A163" s="38" t="s">
        <v>241</v>
      </c>
      <c r="B163" s="39" t="str">
        <f>VLOOKUP(Table134[[#This Row],[src]],Table1[[UUID]:[email]],2,FALSE)</f>
        <v>ralfarsi@livelygig.com</v>
      </c>
      <c r="C163" s="34" t="s">
        <v>2069</v>
      </c>
      <c r="D163" s="36" t="s">
        <v>169</v>
      </c>
      <c r="E163" s="35" t="str">
        <f>VLOOKUP(Table134[[#This Row],[trgt]],Table1[[UUID]:[email]],2,FALSE)</f>
        <v>bbhattacharya@livelygig.com</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f>
        <v xml:space="preserve">{ "src" : "agent://95580059-5628-403f-81c8-a3c5aa4d91ec",  "trgt" : "agent://4461f860-d367-4cb0-af03-332ea72e9053" } , </v>
      </c>
    </row>
    <row r="164" spans="1:8" x14ac:dyDescent="0.25">
      <c r="A164" s="1" t="s">
        <v>2031</v>
      </c>
      <c r="B164" s="44" t="str">
        <f>VLOOKUP(Table134[[#This Row],[src]],Table1[[UUID]:[email]],2,FALSE)</f>
        <v>anadir@livelygig.com</v>
      </c>
      <c r="C164" s="1" t="s">
        <v>2071</v>
      </c>
      <c r="D164" s="32" t="s">
        <v>2033</v>
      </c>
      <c r="E164" s="45" t="str">
        <f>VLOOKUP(Table134[[#This Row],[trgt]],Table1[[UUID]:[email]],2,FALSE)</f>
        <v>aeddison@livelygig.com</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f>
        <v xml:space="preserve">{ "src" : "agent://8ce7d7d3-4c83-48a5-b3b5-1eb0400f0408",  "trgt" : "agent://0aa85ff5-d572-400b-acd0-497c17641601" } , </v>
      </c>
    </row>
    <row r="165" spans="1:8" x14ac:dyDescent="0.25">
      <c r="A165" s="1" t="s">
        <v>2032</v>
      </c>
      <c r="B165" s="44" t="str">
        <f>VLOOKUP(Table134[[#This Row],[src]],Table1[[UUID]:[email]],2,FALSE)</f>
        <v>tbarnes@livelygig.com</v>
      </c>
      <c r="C165" s="1" t="s">
        <v>2071</v>
      </c>
      <c r="D165" s="33" t="s">
        <v>2034</v>
      </c>
      <c r="E165" s="45" t="str">
        <f>VLOOKUP(Table134[[#This Row],[trgt]],Table1[[UUID]:[email]],2,FALSE)</f>
        <v>bperry@livelygig.com</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f>
        <v xml:space="preserve">{ "src" : "agent://97c8738f-a95b-4e35-a8b2-bac9cb0e14d1",  "trgt" : "agent://2e1b5dfe-feb3-46ed-abc8-f7342f1d5d61" } , </v>
      </c>
    </row>
    <row r="166" spans="1:8" x14ac:dyDescent="0.25">
      <c r="A166" s="1" t="s">
        <v>2033</v>
      </c>
      <c r="B166" s="44" t="str">
        <f>VLOOKUP(Table134[[#This Row],[src]],Table1[[UUID]:[email]],2,FALSE)</f>
        <v>aeddison@livelygig.com</v>
      </c>
      <c r="C166" s="1" t="s">
        <v>2071</v>
      </c>
      <c r="D166" s="32" t="s">
        <v>2037</v>
      </c>
      <c r="E166" s="45" t="str">
        <f>VLOOKUP(Table134[[#This Row],[trgt]],Table1[[UUID]:[email]],2,FALSE)</f>
        <v>phawthorn@livelygig.com</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f>
        <v xml:space="preserve">{ "src" : "agent://0aa85ff5-d572-400b-acd0-497c17641601",  "trgt" : "agent://5f172d03-3a60-4e59-94fa-a4190d416260" } , </v>
      </c>
    </row>
    <row r="167" spans="1:8" x14ac:dyDescent="0.25">
      <c r="A167" s="1" t="s">
        <v>2034</v>
      </c>
      <c r="B167" s="44" t="str">
        <f>VLOOKUP(Table134[[#This Row],[src]],Table1[[UUID]:[email]],2,FALSE)</f>
        <v>bperry@livelygig.com</v>
      </c>
      <c r="C167" s="1" t="s">
        <v>2071</v>
      </c>
      <c r="D167" s="32" t="s">
        <v>2035</v>
      </c>
      <c r="E167" s="45" t="str">
        <f>VLOOKUP(Table134[[#This Row],[trgt]],Table1[[UUID]:[email]],2,FALSE)</f>
        <v>sbennett@livelygig.com</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f>
        <v xml:space="preserve">{ "src" : "agent://2e1b5dfe-feb3-46ed-abc8-f7342f1d5d61",  "trgt" : "agent://96af8409-0805-4b62-84fe-f434572e6c9f" } , </v>
      </c>
    </row>
    <row r="168" spans="1:8" x14ac:dyDescent="0.25">
      <c r="A168" s="1" t="s">
        <v>2035</v>
      </c>
      <c r="B168" s="44" t="str">
        <f>VLOOKUP(Table134[[#This Row],[src]],Table1[[UUID]:[email]],2,FALSE)</f>
        <v>sbennett@livelygig.com</v>
      </c>
      <c r="C168" s="1" t="s">
        <v>2071</v>
      </c>
      <c r="D168" s="33" t="s">
        <v>2036</v>
      </c>
      <c r="E168" s="45" t="str">
        <f>VLOOKUP(Table134[[#This Row],[trgt]],Table1[[UUID]:[email]],2,FALSE)</f>
        <v>jwinger@livelygig.com</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f>
        <v xml:space="preserve">{ "src" : "agent://96af8409-0805-4b62-84fe-f434572e6c9f",  "trgt" : "agent://96d82e92-a79f-454d-bf2b-fe27b3b36871" } , </v>
      </c>
    </row>
    <row r="169" spans="1:8" x14ac:dyDescent="0.25">
      <c r="A169" s="1" t="s">
        <v>2036</v>
      </c>
      <c r="B169" s="44" t="str">
        <f>VLOOKUP(Table134[[#This Row],[src]],Table1[[UUID]:[email]],2,FALSE)</f>
        <v>jwinger@livelygig.com</v>
      </c>
      <c r="C169" s="1" t="s">
        <v>2071</v>
      </c>
      <c r="D169" s="33" t="s">
        <v>2032</v>
      </c>
      <c r="E169" s="45" t="str">
        <f>VLOOKUP(Table134[[#This Row],[trgt]],Table1[[UUID]:[email]],2,FALSE)</f>
        <v>tbarnes@livelygig.com</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f>
        <v xml:space="preserve">{ "src" : "agent://96d82e92-a79f-454d-bf2b-fe27b3b36871",  "trgt" : "agent://97c8738f-a95b-4e35-a8b2-bac9cb0e14d1" } , </v>
      </c>
    </row>
    <row r="170" spans="1:8" x14ac:dyDescent="0.25">
      <c r="A170" s="1" t="s">
        <v>2037</v>
      </c>
      <c r="B170" s="44" t="str">
        <f>VLOOKUP(Table134[[#This Row],[src]],Table1[[UUID]:[email]],2,FALSE)</f>
        <v>phawthorn@livelygig.com</v>
      </c>
      <c r="C170" s="1" t="s">
        <v>2071</v>
      </c>
      <c r="D170" s="32" t="s">
        <v>2031</v>
      </c>
      <c r="E170" s="43" t="str">
        <f>VLOOKUP(Table134[[#This Row],[trgt]],Table1[[UUID]:[email]],2,FALSE)</f>
        <v>anadir@livelygig.com</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f>
        <v xml:space="preserve">{ "src" : "agent://5f172d03-3a60-4e59-94fa-a4190d416260",  "trgt" : "agent://8ce7d7d3-4c83-48a5-b3b5-1eb0400f0408" } , </v>
      </c>
    </row>
    <row r="171" spans="1:8" x14ac:dyDescent="0.25">
      <c r="A171" s="1" t="s">
        <v>2031</v>
      </c>
      <c r="B171" s="44" t="str">
        <f>VLOOKUP(Table134[[#This Row],[src]],Table1[[UUID]:[email]],2,FALSE)</f>
        <v>anadir@livelygig.com</v>
      </c>
      <c r="C171" s="1" t="s">
        <v>2071</v>
      </c>
      <c r="D171" s="32" t="s">
        <v>2031</v>
      </c>
      <c r="E171" s="43" t="str">
        <f>VLOOKUP(Table134[[#This Row],[trgt]],Table1[[UUID]:[email]],2,FALSE)</f>
        <v>anadir@livelygig.com</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f>
        <v xml:space="preserve">{ "src" : "agent://8ce7d7d3-4c83-48a5-b3b5-1eb0400f0408",  "trgt" : "agent://8ce7d7d3-4c83-48a5-b3b5-1eb0400f0408" } , </v>
      </c>
    </row>
    <row r="172" spans="1:8" x14ac:dyDescent="0.25">
      <c r="A172" s="1" t="s">
        <v>2038</v>
      </c>
      <c r="B172" s="44" t="str">
        <f>VLOOKUP(Table134[[#This Row],[src]],Table1[[UUID]:[email]],2,FALSE)</f>
        <v>dthomas@livelygig.com</v>
      </c>
      <c r="C172" s="1" t="s">
        <v>2101</v>
      </c>
      <c r="D172" s="6" t="s">
        <v>2043</v>
      </c>
      <c r="E172" s="45" t="str">
        <f>VLOOKUP(Table134[[#This Row],[trgt]],Table1[[UUID]:[email]],2,FALSE)</f>
        <v>slee@livelygig.com</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f>
        <v xml:space="preserve">{ "src" : "agent://60582911-c2cd-4c14-8513-d13b9cc8cbff",  "trgt" : "agent://09f536f2-99d5-4c6d-bee8-6209e4fa650b" } , </v>
      </c>
    </row>
    <row r="173" spans="1:8" x14ac:dyDescent="0.25">
      <c r="A173" s="1" t="s">
        <v>2039</v>
      </c>
      <c r="B173" s="44" t="str">
        <f>VLOOKUP(Table134[[#This Row],[src]],Table1[[UUID]:[email]],2,FALSE)</f>
        <v>bdylan@livelygig.com</v>
      </c>
      <c r="C173" s="1" t="s">
        <v>2101</v>
      </c>
      <c r="D173" s="6" t="s">
        <v>2043</v>
      </c>
      <c r="E173" s="45" t="str">
        <f>VLOOKUP(Table134[[#This Row],[trgt]],Table1[[UUID]:[email]],2,FALSE)</f>
        <v>slee@livelygig.com</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f>
        <v xml:space="preserve">{ "src" : "agent://d2dd3995-b195-49ad-9e21-d1b90f9edc29",  "trgt" : "agent://09f536f2-99d5-4c6d-bee8-6209e4fa650b" } , </v>
      </c>
    </row>
    <row r="174" spans="1:8" x14ac:dyDescent="0.25">
      <c r="A174" s="1" t="s">
        <v>2038</v>
      </c>
      <c r="B174" s="44" t="str">
        <f>VLOOKUP(Table134[[#This Row],[src]],Table1[[UUID]:[email]],2,FALSE)</f>
        <v>dthomas@livelygig.com</v>
      </c>
      <c r="C174" s="1" t="s">
        <v>2101</v>
      </c>
      <c r="D174" s="6" t="s">
        <v>2044</v>
      </c>
      <c r="E174" s="45" t="str">
        <f>VLOOKUP(Table134[[#This Row],[trgt]],Table1[[UUID]:[email]],2,FALSE)</f>
        <v>rbrooks@livelygig.com</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f>
        <v xml:space="preserve">{ "src" : "agent://60582911-c2cd-4c14-8513-d13b9cc8cbff",  "trgt" : "agent://727f1d78-d9e6-4d17-b36b-d30485942d02" } , </v>
      </c>
    </row>
    <row r="175" spans="1:8" x14ac:dyDescent="0.25">
      <c r="A175" s="1" t="s">
        <v>2039</v>
      </c>
      <c r="B175" s="44" t="str">
        <f>VLOOKUP(Table134[[#This Row],[src]],Table1[[UUID]:[email]],2,FALSE)</f>
        <v>bdylan@livelygig.com</v>
      </c>
      <c r="C175" s="1" t="s">
        <v>2101</v>
      </c>
      <c r="D175" s="6" t="s">
        <v>2044</v>
      </c>
      <c r="E175" s="45" t="str">
        <f>VLOOKUP(Table134[[#This Row],[trgt]],Table1[[UUID]:[email]],2,FALSE)</f>
        <v>rbrooks@livelygig.com</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f>
        <v xml:space="preserve">{ "src" : "agent://d2dd3995-b195-49ad-9e21-d1b90f9edc29",  "trgt" : "agent://727f1d78-d9e6-4d17-b36b-d30485942d02" } , </v>
      </c>
    </row>
    <row r="176" spans="1:8" x14ac:dyDescent="0.25">
      <c r="A176" s="1" t="s">
        <v>2040</v>
      </c>
      <c r="B176" s="44" t="str">
        <f>VLOOKUP(Table134[[#This Row],[src]],Table1[[UUID]:[email]],2,FALSE)</f>
        <v>lcohen@livelygig.com</v>
      </c>
      <c r="C176" s="1" t="s">
        <v>2101</v>
      </c>
      <c r="D176" s="6" t="s">
        <v>2043</v>
      </c>
      <c r="E176" s="45" t="str">
        <f>VLOOKUP(Table134[[#This Row],[trgt]],Table1[[UUID]:[email]],2,FALSE)</f>
        <v>slee@livelygig.com</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f>
        <v xml:space="preserve">{ "src" : "agent://95204302-2882-4c94-8631-5c494efeb2c2",  "trgt" : "agent://09f536f2-99d5-4c6d-bee8-6209e4fa650b" } , </v>
      </c>
    </row>
    <row r="177" spans="1:8" x14ac:dyDescent="0.25">
      <c r="A177" s="1" t="s">
        <v>2041</v>
      </c>
      <c r="B177" s="44" t="str">
        <f>VLOOKUP(Table134[[#This Row],[src]],Table1[[UUID]:[email]],2,FALSE)</f>
        <v>moliver@livelygig.com</v>
      </c>
      <c r="C177" s="1" t="s">
        <v>2101</v>
      </c>
      <c r="D177" s="6" t="s">
        <v>2043</v>
      </c>
      <c r="E177" s="45" t="str">
        <f>VLOOKUP(Table134[[#This Row],[trgt]],Table1[[UUID]:[email]],2,FALSE)</f>
        <v>slee@livelygig.com</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f>
        <v xml:space="preserve">{ "src" : "agent://98e22eea-4bc7-4ea6-9196-ec995ff038f7",  "trgt" : "agent://09f536f2-99d5-4c6d-bee8-6209e4fa650b" } , </v>
      </c>
    </row>
    <row r="178" spans="1:8" x14ac:dyDescent="0.25">
      <c r="A178" s="1" t="s">
        <v>2042</v>
      </c>
      <c r="B178" s="44" t="str">
        <f>VLOOKUP(Table134[[#This Row],[src]],Table1[[UUID]:[email]],2,FALSE)</f>
        <v>psmith@livelygig.com</v>
      </c>
      <c r="C178" s="1" t="s">
        <v>2101</v>
      </c>
      <c r="D178" s="6" t="s">
        <v>2043</v>
      </c>
      <c r="E178" s="45" t="str">
        <f>VLOOKUP(Table134[[#This Row],[trgt]],Table1[[UUID]:[email]],2,FALSE)</f>
        <v>slee@livelygig.com</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f>
        <v xml:space="preserve">{ "src" : "agent://a2a73d30-274a-4173-b405-50a99eac3e2f",  "trgt" : "agent://09f536f2-99d5-4c6d-bee8-6209e4fa650b" } , </v>
      </c>
    </row>
    <row r="179" spans="1:8" x14ac:dyDescent="0.25">
      <c r="A179" s="1" t="s">
        <v>2043</v>
      </c>
      <c r="B179" s="44" t="str">
        <f>VLOOKUP(Table134[[#This Row],[src]],Table1[[UUID]:[email]],2,FALSE)</f>
        <v>slee@livelygig.com</v>
      </c>
      <c r="C179" s="1" t="s">
        <v>2101</v>
      </c>
      <c r="D179" s="6" t="s">
        <v>2039</v>
      </c>
      <c r="E179" s="45" t="str">
        <f>VLOOKUP(Table134[[#This Row],[trgt]],Table1[[UUID]:[email]],2,FALSE)</f>
        <v>bdylan@livelygig.com</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f>
        <v xml:space="preserve">{ "src" : "agent://09f536f2-99d5-4c6d-bee8-6209e4fa650b",  "trgt" : "agent://d2dd3995-b195-49ad-9e21-d1b90f9edc29" } , </v>
      </c>
    </row>
    <row r="180" spans="1:8" x14ac:dyDescent="0.25">
      <c r="A180" s="1" t="s">
        <v>2043</v>
      </c>
      <c r="B180" s="44" t="str">
        <f>VLOOKUP(Table134[[#This Row],[src]],Table1[[UUID]:[email]],2,FALSE)</f>
        <v>slee@livelygig.com</v>
      </c>
      <c r="C180" s="1" t="s">
        <v>2101</v>
      </c>
      <c r="D180" s="6" t="s">
        <v>2045</v>
      </c>
      <c r="E180" s="45" t="str">
        <f>VLOOKUP(Table134[[#This Row],[trgt]],Table1[[UUID]:[email]],2,FALSE)</f>
        <v>sphan@livelygig.com</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f>
        <v xml:space="preserve">{ "src" : "agent://09f536f2-99d5-4c6d-bee8-6209e4fa650b",  "trgt" : "agent://aedaead9-fba3-4e87-a628-646e0064ca54" } , </v>
      </c>
    </row>
    <row r="181" spans="1:8" x14ac:dyDescent="0.25">
      <c r="A181" s="1" t="s">
        <v>2043</v>
      </c>
      <c r="B181" s="44" t="str">
        <f>VLOOKUP(Table134[[#This Row],[src]],Table1[[UUID]:[email]],2,FALSE)</f>
        <v>slee@livelygig.com</v>
      </c>
      <c r="C181" s="1" t="s">
        <v>2101</v>
      </c>
      <c r="D181" s="6" t="s">
        <v>2039</v>
      </c>
      <c r="E181" s="45" t="str">
        <f>VLOOKUP(Table134[[#This Row],[trgt]],Table1[[UUID]:[email]],2,FALSE)</f>
        <v>bdylan@livelygig.com</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f>
        <v xml:space="preserve">{ "src" : "agent://09f536f2-99d5-4c6d-bee8-6209e4fa650b",  "trgt" : "agent://d2dd3995-b195-49ad-9e21-d1b90f9edc29" } , </v>
      </c>
    </row>
    <row r="182" spans="1:8" x14ac:dyDescent="0.25">
      <c r="A182" s="1" t="s">
        <v>2043</v>
      </c>
      <c r="B182" s="44" t="str">
        <f>VLOOKUP(Table134[[#This Row],[src]],Table1[[UUID]:[email]],2,FALSE)</f>
        <v>slee@livelygig.com</v>
      </c>
      <c r="C182" s="1" t="s">
        <v>2101</v>
      </c>
      <c r="D182" s="6" t="s">
        <v>2040</v>
      </c>
      <c r="E182" s="45" t="str">
        <f>VLOOKUP(Table134[[#This Row],[trgt]],Table1[[UUID]:[email]],2,FALSE)</f>
        <v>lcohen@livelygig.com</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f>
        <v xml:space="preserve">{ "src" : "agent://09f536f2-99d5-4c6d-bee8-6209e4fa650b",  "trgt" : "agent://95204302-2882-4c94-8631-5c494efeb2c2" } , </v>
      </c>
    </row>
    <row r="183" spans="1:8" x14ac:dyDescent="0.25">
      <c r="A183" s="1" t="s">
        <v>2043</v>
      </c>
      <c r="B183" s="44" t="str">
        <f>VLOOKUP(Table134[[#This Row],[src]],Table1[[UUID]:[email]],2,FALSE)</f>
        <v>slee@livelygig.com</v>
      </c>
      <c r="C183" s="1" t="s">
        <v>2101</v>
      </c>
      <c r="D183" s="6" t="s">
        <v>2041</v>
      </c>
      <c r="E183" s="45" t="str">
        <f>VLOOKUP(Table134[[#This Row],[trgt]],Table1[[UUID]:[email]],2,FALSE)</f>
        <v>moliver@livelygig.com</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f>
        <v xml:space="preserve">{ "src" : "agent://09f536f2-99d5-4c6d-bee8-6209e4fa650b",  "trgt" : "agent://98e22eea-4bc7-4ea6-9196-ec995ff038f7" } , </v>
      </c>
    </row>
    <row r="184" spans="1:8" x14ac:dyDescent="0.25">
      <c r="A184" s="1" t="s">
        <v>2043</v>
      </c>
      <c r="B184" s="44" t="str">
        <f>VLOOKUP(Table134[[#This Row],[src]],Table1[[UUID]:[email]],2,FALSE)</f>
        <v>slee@livelygig.com</v>
      </c>
      <c r="C184" s="1" t="s">
        <v>2101</v>
      </c>
      <c r="D184" s="6" t="s">
        <v>2042</v>
      </c>
      <c r="E184" s="45" t="str">
        <f>VLOOKUP(Table134[[#This Row],[trgt]],Table1[[UUID]:[email]],2,FALSE)</f>
        <v>psmith@livelygig.com</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f>
        <v xml:space="preserve">{ "src" : "agent://09f536f2-99d5-4c6d-bee8-6209e4fa650b",  "trgt" : "agent://a2a73d30-274a-4173-b405-50a99eac3e2f" } , </v>
      </c>
    </row>
    <row r="185" spans="1:8" x14ac:dyDescent="0.25">
      <c r="A185" s="1" t="s">
        <v>2043</v>
      </c>
      <c r="B185" s="44" t="str">
        <f>VLOOKUP(Table134[[#This Row],[src]],Table1[[UUID]:[email]],2,FALSE)</f>
        <v>slee@livelygig.com</v>
      </c>
      <c r="C185" s="1" t="s">
        <v>2101</v>
      </c>
      <c r="D185" s="6" t="s">
        <v>2046</v>
      </c>
      <c r="E185" s="45" t="str">
        <f>VLOOKUP(Table134[[#This Row],[trgt]],Table1[[UUID]:[email]],2,FALSE)</f>
        <v>unitedfan@livelygig.com</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f>
        <v xml:space="preserve">{ "src" : "agent://09f536f2-99d5-4c6d-bee8-6209e4fa650b",  "trgt" : "agent://179ee405-aa43-4b8a-9e94-a49dc3b3d07d" } , </v>
      </c>
    </row>
    <row r="186" spans="1:8" x14ac:dyDescent="0.25">
      <c r="A186" s="1" t="s">
        <v>2044</v>
      </c>
      <c r="B186" s="44" t="str">
        <f>VLOOKUP(Table134[[#This Row],[src]],Table1[[UUID]:[email]],2,FALSE)</f>
        <v>rbrooks@livelygig.com</v>
      </c>
      <c r="C186" s="1" t="s">
        <v>2101</v>
      </c>
      <c r="D186" s="6" t="s">
        <v>2039</v>
      </c>
      <c r="E186" s="45" t="str">
        <f>VLOOKUP(Table134[[#This Row],[trgt]],Table1[[UUID]:[email]],2,FALSE)</f>
        <v>bdylan@livelygig.com</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f>
        <v xml:space="preserve">{ "src" : "agent://727f1d78-d9e6-4d17-b36b-d30485942d02",  "trgt" : "agent://d2dd3995-b195-49ad-9e21-d1b90f9edc29" } , </v>
      </c>
    </row>
    <row r="187" spans="1:8" x14ac:dyDescent="0.25">
      <c r="A187" s="1" t="s">
        <v>2044</v>
      </c>
      <c r="B187" s="44" t="str">
        <f>VLOOKUP(Table134[[#This Row],[src]],Table1[[UUID]:[email]],2,FALSE)</f>
        <v>rbrooks@livelygig.com</v>
      </c>
      <c r="C187" s="1" t="s">
        <v>2101</v>
      </c>
      <c r="D187" s="6" t="s">
        <v>2045</v>
      </c>
      <c r="E187" s="45" t="str">
        <f>VLOOKUP(Table134[[#This Row],[trgt]],Table1[[UUID]:[email]],2,FALSE)</f>
        <v>sphan@livelygig.com</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f>
        <v xml:space="preserve">{ "src" : "agent://727f1d78-d9e6-4d17-b36b-d30485942d02",  "trgt" : "agent://aedaead9-fba3-4e87-a628-646e0064ca54" } , </v>
      </c>
    </row>
    <row r="188" spans="1:8" x14ac:dyDescent="0.25">
      <c r="A188" s="1" t="s">
        <v>2045</v>
      </c>
      <c r="B188" s="44" t="str">
        <f>VLOOKUP(Table134[[#This Row],[src]],Table1[[UUID]:[email]],2,FALSE)</f>
        <v>sphan@livelygig.com</v>
      </c>
      <c r="C188" s="1" t="s">
        <v>2101</v>
      </c>
      <c r="D188" s="6" t="s">
        <v>2043</v>
      </c>
      <c r="E188" s="45" t="str">
        <f>VLOOKUP(Table134[[#This Row],[trgt]],Table1[[UUID]:[email]],2,FALSE)</f>
        <v>slee@livelygig.com</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f>
        <v xml:space="preserve">{ "src" : "agent://aedaead9-fba3-4e87-a628-646e0064ca54",  "trgt" : "agent://09f536f2-99d5-4c6d-bee8-6209e4fa650b" } , </v>
      </c>
    </row>
    <row r="189" spans="1:8" x14ac:dyDescent="0.25">
      <c r="A189" s="1" t="s">
        <v>2045</v>
      </c>
      <c r="B189" s="44" t="str">
        <f>VLOOKUP(Table134[[#This Row],[src]],Table1[[UUID]:[email]],2,FALSE)</f>
        <v>sphan@livelygig.com</v>
      </c>
      <c r="C189" s="1" t="s">
        <v>2101</v>
      </c>
      <c r="D189" s="6" t="s">
        <v>2044</v>
      </c>
      <c r="E189" s="45" t="str">
        <f>VLOOKUP(Table134[[#This Row],[trgt]],Table1[[UUID]:[email]],2,FALSE)</f>
        <v>rbrooks@livelygig.com</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f>
        <v xml:space="preserve">{ "src" : "agent://aedaead9-fba3-4e87-a628-646e0064ca54",  "trgt" : "agent://727f1d78-d9e6-4d17-b36b-d30485942d02" } , </v>
      </c>
    </row>
    <row r="190" spans="1:8" x14ac:dyDescent="0.25">
      <c r="A190" s="1" t="s">
        <v>2046</v>
      </c>
      <c r="B190" s="44" t="str">
        <f>VLOOKUP(Table134[[#This Row],[src]],Table1[[UUID]:[email]],2,FALSE)</f>
        <v>unitedfan@livelygig.com</v>
      </c>
      <c r="C190" s="1" t="s">
        <v>2101</v>
      </c>
      <c r="D190" s="3" t="s">
        <v>2043</v>
      </c>
      <c r="E190" s="43" t="str">
        <f>VLOOKUP(Table134[[#This Row],[trgt]],Table1[[UUID]:[email]],2,FALSE)</f>
        <v>slee@livelygig.com</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f>
        <v xml:space="preserve">{ "src" : "agent://179ee405-aa43-4b8a-9e94-a49dc3b3d07d",  "trgt" : "agent://09f536f2-99d5-4c6d-bee8-6209e4fa650b" } , </v>
      </c>
    </row>
    <row r="191" spans="1:8" x14ac:dyDescent="0.25">
      <c r="A191" s="52" t="s">
        <v>161</v>
      </c>
      <c r="B191" s="47" t="str">
        <f>VLOOKUP(Table134[[#This Row],[src]],Table1[[UUID]:[email]],2,FALSE)</f>
        <v>pbennett@livelygig.com</v>
      </c>
      <c r="C191" s="46" t="s">
        <v>2069</v>
      </c>
      <c r="D191" s="46" t="s">
        <v>2034</v>
      </c>
      <c r="E191" s="48" t="str">
        <f>VLOOKUP(Table134[[#This Row],[trgt]],Table1[[UUID]:[email]],2,FALSE)</f>
        <v>bperry@livelygig.com</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f>
        <v xml:space="preserve">{ "src" : "agent://89cbeaaf-bb58-48a4-8bdf-2917d6ae110d",  "trgt" : "agent://2e1b5dfe-feb3-46ed-abc8-f7342f1d5d61" } , </v>
      </c>
    </row>
    <row r="192" spans="1:8" x14ac:dyDescent="0.25">
      <c r="A192" s="52" t="s">
        <v>2034</v>
      </c>
      <c r="B192" s="47" t="str">
        <f>VLOOKUP(Table134[[#This Row],[src]],Table1[[UUID]:[email]],2,FALSE)</f>
        <v>bperry@livelygig.com</v>
      </c>
      <c r="C192" s="46" t="s">
        <v>2069</v>
      </c>
      <c r="D192" s="46" t="s">
        <v>2237</v>
      </c>
      <c r="E192" s="48" t="str">
        <f>VLOOKUP(Table134[[#This Row],[trgt]],Table1[[UUID]:[email]],2,FALSE)</f>
        <v>livelygig@livelygig.com</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f>
        <v xml:space="preserve">{ "src" : "agent://2e1b5dfe-feb3-46ed-abc8-f7342f1d5d61",  "trgt" : "agent://eeeeeeee-eeee-eeee-eeee-eeeeeeeeeeee" } , </v>
      </c>
    </row>
    <row r="193" spans="1:8" s="13" customFormat="1" x14ac:dyDescent="0.25">
      <c r="A193" s="55" t="s">
        <v>2031</v>
      </c>
      <c r="B193" s="44" t="str">
        <f>VLOOKUP(Table134[[#This Row],[src]],Table1[[UUID]:[email]],2,FALSE)</f>
        <v>anadir@livelygig.com</v>
      </c>
      <c r="C193" s="1" t="s">
        <v>2069</v>
      </c>
      <c r="D193" s="1" t="s">
        <v>2237</v>
      </c>
      <c r="E193" s="45" t="str">
        <f>VLOOKUP(Table134[[#This Row],[trgt]],Table1[[UUID]:[email]],2,FALSE)</f>
        <v>livelygig@livelygig.com</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f>
        <v xml:space="preserve">{ "src" : "agent://8ce7d7d3-4c83-48a5-b3b5-1eb0400f0408",  "trgt" : "agent://eeeeeeee-eeee-eeee-eeee-eeeeeeeeeeee" } , </v>
      </c>
    </row>
    <row r="194" spans="1:8" x14ac:dyDescent="0.25">
      <c r="A194" s="52" t="s">
        <v>2237</v>
      </c>
      <c r="B194" s="47" t="str">
        <f>VLOOKUP(Table134[[#This Row],[src]],Table1[[UUID]:[email]],2,FALSE)</f>
        <v>livelygig@livelygig.com</v>
      </c>
      <c r="C194" s="46" t="s">
        <v>2069</v>
      </c>
      <c r="D194" s="46" t="s">
        <v>161</v>
      </c>
      <c r="E194" s="50" t="str">
        <f>VLOOKUP(Table134[[#This Row],[trgt]],Table1[[UUID]:[email]],2,FALSE)</f>
        <v>pbennett@livelygig.com</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28"/>
  <sheetViews>
    <sheetView tabSelected="1" topLeftCell="BA1" zoomScale="90" zoomScaleNormal="90" workbookViewId="0">
      <selection activeCell="BP4" sqref="BP4:BP28"/>
    </sheetView>
  </sheetViews>
  <sheetFormatPr defaultRowHeight="15" x14ac:dyDescent="0.25"/>
  <cols>
    <col min="1" max="1" width="12.85546875" customWidth="1"/>
    <col min="2" max="31" width="10.28515625" customWidth="1"/>
    <col min="32" max="32" width="8.140625" customWidth="1"/>
    <col min="33" max="33" width="33" customWidth="1"/>
    <col min="34" max="34" width="8.140625" customWidth="1"/>
    <col min="35" max="36" width="14.28515625" customWidth="1"/>
    <col min="37" max="37" width="41.5703125" customWidth="1"/>
    <col min="39" max="39" width="18.5703125" customWidth="1"/>
    <col min="40" max="40" width="24.140625" customWidth="1"/>
    <col min="41" max="41" width="109" customWidth="1"/>
    <col min="42" max="42" width="79.42578125" customWidth="1"/>
    <col min="55" max="55" width="13.5703125" customWidth="1"/>
    <col min="62" max="62" width="28.140625" customWidth="1"/>
    <col min="63" max="63" width="45.28515625" customWidth="1"/>
    <col min="67" max="67" width="16.42578125" customWidth="1"/>
  </cols>
  <sheetData>
    <row r="1" spans="1:68" x14ac:dyDescent="0.25">
      <c r="A1" t="s">
        <v>2512</v>
      </c>
      <c r="B1" s="117" t="s">
        <v>2513</v>
      </c>
      <c r="C1" s="116" t="s">
        <v>2515</v>
      </c>
      <c r="D1" s="118" t="s">
        <v>2516</v>
      </c>
      <c r="E1" s="113" t="s">
        <v>2517</v>
      </c>
    </row>
    <row r="3" spans="1:68" x14ac:dyDescent="0.25">
      <c r="B3" s="114" t="s">
        <v>2295</v>
      </c>
      <c r="C3" s="114" t="s">
        <v>2477</v>
      </c>
      <c r="D3" s="114" t="s">
        <v>2498</v>
      </c>
      <c r="E3" s="114" t="s">
        <v>2122</v>
      </c>
      <c r="F3" t="s">
        <v>2510</v>
      </c>
      <c r="G3" s="114" t="s">
        <v>2299</v>
      </c>
      <c r="H3" s="114" t="s">
        <v>2478</v>
      </c>
      <c r="I3" s="114" t="s">
        <v>2290</v>
      </c>
      <c r="J3" s="114" t="s">
        <v>2514</v>
      </c>
      <c r="K3" s="114" t="s">
        <v>2258</v>
      </c>
      <c r="L3" s="114" t="s">
        <v>2259</v>
      </c>
      <c r="M3" s="114" t="s">
        <v>2518</v>
      </c>
      <c r="N3" s="114" t="s">
        <v>2309</v>
      </c>
      <c r="O3" s="114" t="s">
        <v>2310</v>
      </c>
      <c r="P3" s="114" t="s">
        <v>2241</v>
      </c>
      <c r="Q3" s="114" t="s">
        <v>2311</v>
      </c>
      <c r="R3" s="114" t="s">
        <v>2312</v>
      </c>
      <c r="S3" s="114" t="s">
        <v>2528</v>
      </c>
      <c r="T3" s="114" t="s">
        <v>2529</v>
      </c>
      <c r="U3" s="114" t="s">
        <v>2313</v>
      </c>
      <c r="V3" s="114" t="s">
        <v>2283</v>
      </c>
      <c r="W3" s="114" t="s">
        <v>2315</v>
      </c>
      <c r="X3" s="114" t="s">
        <v>342</v>
      </c>
      <c r="Y3" s="114" t="s">
        <v>2061</v>
      </c>
      <c r="Z3" s="114" t="s">
        <v>2520</v>
      </c>
      <c r="AA3" s="114" t="s">
        <v>2519</v>
      </c>
      <c r="AB3" s="114" t="s">
        <v>2202</v>
      </c>
      <c r="AC3" s="114" t="s">
        <v>2395</v>
      </c>
      <c r="AD3" s="114" t="s">
        <v>2316</v>
      </c>
      <c r="AE3" s="114" t="s">
        <v>2050</v>
      </c>
      <c r="AF3" s="128" t="s">
        <v>2546</v>
      </c>
      <c r="AG3" s="128" t="s">
        <v>2547</v>
      </c>
      <c r="AH3" s="128" t="s">
        <v>2548</v>
      </c>
      <c r="AI3" s="128" t="s">
        <v>2549</v>
      </c>
      <c r="AJ3" s="128" t="s">
        <v>2550</v>
      </c>
      <c r="AK3" s="127" t="s">
        <v>2551</v>
      </c>
      <c r="AL3" s="127" t="s">
        <v>2552</v>
      </c>
      <c r="AM3" s="127" t="s">
        <v>2553</v>
      </c>
      <c r="AN3" s="127" t="s">
        <v>2556</v>
      </c>
      <c r="AO3" s="118" t="s">
        <v>2555</v>
      </c>
      <c r="AP3" s="118" t="s">
        <v>2554</v>
      </c>
      <c r="AQ3" s="118" t="s">
        <v>2524</v>
      </c>
      <c r="AR3" s="118" t="s">
        <v>2523</v>
      </c>
      <c r="AS3" s="118" t="s">
        <v>2525</v>
      </c>
      <c r="AT3" s="118" t="s">
        <v>2526</v>
      </c>
      <c r="AU3" s="118" t="s">
        <v>2527</v>
      </c>
      <c r="AV3" s="118" t="s">
        <v>2531</v>
      </c>
      <c r="AW3" s="118" t="s">
        <v>2532</v>
      </c>
      <c r="AX3" s="118" t="s">
        <v>2533</v>
      </c>
      <c r="AY3" s="118" t="s">
        <v>2534</v>
      </c>
      <c r="AZ3" s="118" t="s">
        <v>2535</v>
      </c>
      <c r="BA3" s="118" t="s">
        <v>2536</v>
      </c>
      <c r="BB3" s="118" t="s">
        <v>2537</v>
      </c>
      <c r="BC3" s="118" t="s">
        <v>2538</v>
      </c>
      <c r="BD3" s="118" t="s">
        <v>2539</v>
      </c>
      <c r="BE3" s="118" t="s">
        <v>2540</v>
      </c>
      <c r="BF3" s="118" t="s">
        <v>2530</v>
      </c>
      <c r="BG3" s="118" t="s">
        <v>2541</v>
      </c>
      <c r="BH3" s="118" t="s">
        <v>2542</v>
      </c>
      <c r="BI3" s="118" t="s">
        <v>2543</v>
      </c>
      <c r="BJ3" s="118" t="s">
        <v>2557</v>
      </c>
      <c r="BK3" s="118" t="s">
        <v>2544</v>
      </c>
      <c r="BL3" s="115" t="s">
        <v>2509</v>
      </c>
      <c r="BM3" s="115" t="s">
        <v>2075</v>
      </c>
      <c r="BN3" s="115" t="s">
        <v>2497</v>
      </c>
      <c r="BO3" s="115" t="s">
        <v>2545</v>
      </c>
      <c r="BP3" s="115" t="s">
        <v>2318</v>
      </c>
    </row>
    <row r="4" spans="1:68" x14ac:dyDescent="0.25">
      <c r="B4" s="5" t="s">
        <v>1971</v>
      </c>
      <c r="C4" s="3" t="s">
        <v>161</v>
      </c>
      <c r="D4" s="3" t="s">
        <v>2237</v>
      </c>
      <c r="E4" s="5" t="s">
        <v>2239</v>
      </c>
      <c r="F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4" s="129" t="s">
        <v>2253</v>
      </c>
      <c r="H4" s="129" t="s">
        <v>2241</v>
      </c>
      <c r="I4" s="129" t="s">
        <v>2238</v>
      </c>
      <c r="J4" s="129" t="s">
        <v>2238</v>
      </c>
      <c r="K4" s="129" t="s">
        <v>2019</v>
      </c>
      <c r="L4" s="129"/>
      <c r="M4" s="130" t="s">
        <v>2399</v>
      </c>
      <c r="N4" s="130" t="s">
        <v>2398</v>
      </c>
      <c r="O4" s="130" t="s">
        <v>2400</v>
      </c>
      <c r="P4" s="130" t="s">
        <v>2521</v>
      </c>
      <c r="Q4" s="130" t="s">
        <v>2238</v>
      </c>
      <c r="R4" s="130" t="s">
        <v>2238</v>
      </c>
      <c r="S4" s="130" t="s">
        <v>2238</v>
      </c>
      <c r="T4" s="130" t="s">
        <v>2238</v>
      </c>
      <c r="U4" s="130" t="s">
        <v>2051</v>
      </c>
      <c r="V4" s="130" t="s">
        <v>2317</v>
      </c>
      <c r="W4" s="130" t="s">
        <v>2271</v>
      </c>
      <c r="X4" s="131" t="s">
        <v>2391</v>
      </c>
      <c r="Y4" s="130" t="s">
        <v>2237</v>
      </c>
      <c r="Z4" s="130">
        <v>1</v>
      </c>
      <c r="AA4" s="132" t="s">
        <v>2321</v>
      </c>
      <c r="AB4" s="130" t="s">
        <v>2321</v>
      </c>
      <c r="AC4" s="130" t="s">
        <v>2396</v>
      </c>
      <c r="AD4" s="130" t="s">
        <v>1982</v>
      </c>
      <c r="AE4" s="130">
        <v>2350.3000000000002</v>
      </c>
      <c r="AF4" s="43" t="str">
        <f>"\""uid\"" : \"""&amp;demoPosts[[#This Row],[uid]]&amp;"\"", "</f>
        <v xml:space="preserve">\"uid\" : \"6bbef5b3-b3e4-4260-bb10-1445b4901b79\", </v>
      </c>
      <c r="AG4" s="57" t="str">
        <f>"\""text\"" : \""" &amp;demoPosts[[#This Row],[text]] &amp; "\"", "</f>
        <v xml:space="preserve">\"text\" : \"hi buyerProfile\", </v>
      </c>
      <c r="AH4" s="57" t="str">
        <f t="shared" ref="AH4:AH28" si="0">"\""type\"" : \""TEXT\"", "</f>
        <v xml:space="preserve">\"type\" : \"TEXT\", </v>
      </c>
      <c r="AI4" s="57" t="str">
        <f t="shared" ref="AI4:AI28" si="1">"\""created\"" : \""" &amp; "2015-12-05 20:31:57" &amp; "\"", "</f>
        <v xml:space="preserve">\"created\" : \"2015-12-05 20:31:57\", </v>
      </c>
      <c r="AJ4" s="57" t="str">
        <f t="shared" ref="AJ4:AJ28" si="2">"\""modified\"" : \""" &amp; "2015-12-05 20:31:57" &amp; "\"", "</f>
        <v xml:space="preserve">\"modified\" : \"2015-12-05 20:31:57\", </v>
      </c>
      <c r="AK4" s="57" t="str">
        <f>"\""createdDate\"" : \""" &amp; demoPosts[[#This Row],[createdDate]] &amp; "\"", "</f>
        <v xml:space="preserve">\"createdDate\" : \"2002-05-30T09:30:10Z\", </v>
      </c>
      <c r="AL4" s="57" t="str">
        <f>"\""modifiedDate\"" : \""" &amp; demoPosts[[#This Row],[modifiedDate]] &amp; "\"", "</f>
        <v xml:space="preserve">\"modifiedDate\" : \"2002-05-30T09:30:10Z\", </v>
      </c>
      <c r="AM4" t="str">
        <f>"\""labels\"" : \""each([Bitcoin],[Ethereum],[" &amp; demoPosts[[#This Row],[Message Type GUID Label]]&amp;"])\"", "</f>
        <v xml:space="preserve">\"labels\" : \"each([Bitcoin],[Ethereum],[eb0c7fee-e815-4590-97cc-7be8251f68b6])\", </v>
      </c>
      <c r="AN4" t="str">
        <f t="shared" ref="AN4:AN28" si="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4" s="57" t="str">
        <f>"\""versionedPostId\"" : \""" &amp; demoPosts[[#This Row],[versionedPost.id]] &amp; "\"", "</f>
        <v xml:space="preserve">\"versionedPostId\" : \"8ecf4d27-e2d1-442f-b2d6-9a2fc00a222f\", </v>
      </c>
      <c r="AP4" s="57" t="str">
        <f>"\""versionedPostPredecessorId\"" : \""" &amp; demoPosts[[#This Row],[versionedPost.predecessorID]] &amp; "\"", "</f>
        <v xml:space="preserve">\"versionedPostPredecessorId\" : \"\", </v>
      </c>
      <c r="AQ4" s="57" t="str">
        <f>"\""jobPostType\"" : \""" &amp; demoPosts[[#This Row],[jobPostType]] &amp; "\"", "</f>
        <v xml:space="preserve">\"jobPostType\" : \"Project-Hourly\", </v>
      </c>
      <c r="AR4" s="57" t="str">
        <f>"\""summary\"" : \""" &amp; demoPosts[[#This Row],[summary]] &amp; "\"", "</f>
        <v xml:space="preserve">\"summary\" : \"Front-end web page for Blockchain network currently set up on cloud server\", </v>
      </c>
      <c r="AS4" s="57"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T4" s="57" t="str">
        <f>"\""message\"" : \""" &amp; demoPosts[[#This Row],[message]] &amp; "\"", "</f>
        <v xml:space="preserve">\"message\" : \"hi\", </v>
      </c>
      <c r="AU4" s="57" t="str">
        <f>"\""postedDate\"" : \""" &amp; demoPosts[[#This Row],[message]] &amp; "\"", "</f>
        <v xml:space="preserve">\"postedDate\" : \"hi\", </v>
      </c>
      <c r="AV4" s="57" t="str">
        <f>"\""broadcastDate\"" : \""" &amp; demoPosts[[#This Row],[broadcastDate]] &amp; "\"", "</f>
        <v xml:space="preserve">\"broadcastDate\" : \"2002-05-30T09:30:10Z\", </v>
      </c>
      <c r="AW4" s="57" t="str">
        <f>"\""jobStartDate\"" : \""" &amp; demoPosts[[#This Row],[jobStartDate]] &amp; "\"", "</f>
        <v xml:space="preserve">\"jobStartDate\" : \"2002-05-30T09:30:10Z\", </v>
      </c>
      <c r="AX4" s="57" t="str">
        <f>"\""jobEndDate\"" : \""" &amp; demoPosts[[#This Row],[jobEndDate]] &amp; "\"", "</f>
        <v xml:space="preserve">\"jobEndDate\" : \"2002-05-30T09:30:10Z\", </v>
      </c>
      <c r="AY4" s="57" t="str">
        <f>"\""currency\"" : \""" &amp; demoPosts[[#This Row],[currency]] &amp; "\"", "</f>
        <v xml:space="preserve">\"currency\" : \"USD\", </v>
      </c>
      <c r="AZ4" s="57" t="str">
        <f>"\""workLocation\"" : \""" &amp; demoPosts[[#This Row],[workLocation]] &amp; "\"", "</f>
        <v xml:space="preserve">\"workLocation\" : \"United States\", </v>
      </c>
      <c r="BA4" s="57" t="str">
        <f>"\""isPayoutInPieces\"" : \""" &amp; demoPosts[[#This Row],[isPayoutInPieces]] &amp; "\"", "</f>
        <v xml:space="preserve">\"isPayoutInPieces\" : \"false\", </v>
      </c>
      <c r="BB4" s="57" t="str">
        <f t="shared" ref="BB4:BB28" si="4">"\""skills\"" : \""" &amp; "" &amp; "\"", "</f>
        <v xml:space="preserve">\"skills\" : \"\", </v>
      </c>
      <c r="BC4" s="57" t="str">
        <f>"\""posterId\"" : \""" &amp; demoPosts[[#This Row],[posterId]] &amp; "\"", "</f>
        <v xml:space="preserve">\"posterId\" : \"eeeeeeee-eeee-eeee-eeee-eeeeeeeeeeee\", </v>
      </c>
      <c r="BD4" s="57" t="str">
        <f>"\""versionNumber\"" : \""" &amp; demoPosts[[#This Row],[versionNumber]] &amp; "\"", "</f>
        <v xml:space="preserve">\"versionNumber\" : \"1\", </v>
      </c>
      <c r="BE4" s="57" t="str">
        <f>"\""allowFormatting\"" : \""" &amp; demoPosts[[#This Row],[allowFormatting]] &amp; "\"", "</f>
        <v xml:space="preserve">\"allowFormatting\" : \"true\", </v>
      </c>
      <c r="BF4" s="57" t="str">
        <f>"\""canForward\"" : \""" &amp; demoPosts[[#This Row],[canForward]] &amp; "\"", "</f>
        <v xml:space="preserve">\"canForward\" : \"true\", </v>
      </c>
      <c r="BG4" s="57" t="str">
        <f t="shared" ref="BG4:BG28" si="5">"\""referents\"" : \""" &amp; "" &amp; "\"", "</f>
        <v xml:space="preserve">\"referents\" : \"\", </v>
      </c>
      <c r="BH4" s="57" t="str">
        <f>"\""contractType\"" : \""" &amp; demoPosts[[#This Row],[ContentType]] &amp; "\"", "</f>
        <v xml:space="preserve">\"contractType\" : \"message\", </v>
      </c>
      <c r="BI4" s="57" t="str">
        <f>"\""budget\"" : \""" &amp; demoPosts[[#This Row],[budget]] &amp; "\"""</f>
        <v>\"budget\" : \"2350.3\"</v>
      </c>
      <c r="BJ4" s="57"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\"connections\":[{\"source\":\"alias://ff5136ad023a66644c4f4a8e2a495bb34689/alias\",\"target\":\"alias://0e65bd3a974ed1d7c195f94055c93537827f/alias\",\"label\":\"f0186f0d-c862-4ee3-9c09-b850a9d745a7\"}],\"jobPostContent\":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4" s="43" t="str">
        <f>"""uid"" : """&amp;demoPosts[[#This Row],[uid]]&amp;""", "</f>
        <v xml:space="preserve">"uid" : "6bbef5b3-b3e4-4260-bb10-1445b4901b79", </v>
      </c>
      <c r="BM4" t="str">
        <f>"""src"" : """&amp;demoPosts[[#This Row],[Source]]&amp;""", "</f>
        <v xml:space="preserve">"src" : "89cbeaaf-bb58-48a4-8bdf-2917d6ae110d", </v>
      </c>
      <c r="BN4" t="str">
        <f>"""trgts"" : ["""&amp;demoPosts[[#This Row],[trgt1]]&amp;"""], "</f>
        <v xml:space="preserve">"trgts" : ["eeeeeeee-eeee-eeee-eeee-eeeeeeeeeeee"], </v>
      </c>
      <c r="BO4" t="str">
        <f>"""label"" : ""each([Bitcoin],[Ethereum],[" &amp; demoPosts[[#This Row],[Message Type GUID Label]]&amp;"])"", "</f>
        <v xml:space="preserve">"label" : "each([Bitcoin],[Ethereum],[eb0c7fee-e815-4590-97cc-7be8251f68b6])", </v>
      </c>
      <c r="BP4" s="5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"each([Bitcoin],[Ethereum],[eb0c7fee-e815-4590-97cc-7be8251f68b6])", "uid" : "6bbef5b3-b3e4-4260-bb10-1445b4901b79", "value" : "{\"uid\"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\"connections\":[{\"source\":\"alias://ff5136ad023a66644c4f4a8e2a495bb34689/alias\",\"target\":\"alias://0e65bd3a974ed1d7c195f94055c93537827f/alias\",\"label\":\"f0186f0d-c862-4ee3-9c09-b850a9d745a7\"}],\"jobPostContent\":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5" spans="1:68" x14ac:dyDescent="0.25">
      <c r="B5" s="5" t="s">
        <v>1972</v>
      </c>
      <c r="C5" s="3" t="s">
        <v>161</v>
      </c>
      <c r="D5" s="3" t="s">
        <v>2237</v>
      </c>
      <c r="E5" s="5" t="s">
        <v>2239</v>
      </c>
      <c r="F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5" s="129" t="s">
        <v>2254</v>
      </c>
      <c r="H5" s="129" t="s">
        <v>2241</v>
      </c>
      <c r="I5" s="129" t="s">
        <v>2238</v>
      </c>
      <c r="J5" s="129"/>
      <c r="K5" s="129" t="s">
        <v>2020</v>
      </c>
      <c r="L5" s="129" t="str">
        <f>+K4</f>
        <v>8ecf4d27-e2d1-442f-b2d6-9a2fc00a222f</v>
      </c>
      <c r="M5" s="130" t="s">
        <v>2403</v>
      </c>
      <c r="N5" s="130" t="s">
        <v>2401</v>
      </c>
      <c r="O5" s="130" t="s">
        <v>2402</v>
      </c>
      <c r="P5" s="130" t="s">
        <v>2521</v>
      </c>
      <c r="Q5" s="130" t="s">
        <v>2238</v>
      </c>
      <c r="R5" s="130" t="s">
        <v>2238</v>
      </c>
      <c r="S5" s="130" t="s">
        <v>2238</v>
      </c>
      <c r="T5" s="130" t="s">
        <v>2238</v>
      </c>
      <c r="U5" s="130" t="s">
        <v>2051</v>
      </c>
      <c r="V5" s="130" t="s">
        <v>2317</v>
      </c>
      <c r="W5" s="130" t="s">
        <v>2271</v>
      </c>
      <c r="X5" s="131" t="s">
        <v>2391</v>
      </c>
      <c r="Y5" s="130" t="s">
        <v>2237</v>
      </c>
      <c r="Z5" s="130">
        <v>1</v>
      </c>
      <c r="AA5" s="132" t="s">
        <v>2321</v>
      </c>
      <c r="AB5" s="130" t="s">
        <v>2321</v>
      </c>
      <c r="AC5" s="130" t="s">
        <v>2396</v>
      </c>
      <c r="AD5" s="130" t="s">
        <v>1982</v>
      </c>
      <c r="AE5" s="130">
        <v>2350.3000000000002</v>
      </c>
      <c r="AF5" s="43" t="str">
        <f>"\""uid\"" : \"""&amp;demoPosts[[#This Row],[uid]]&amp;"\"", "</f>
        <v xml:space="preserve">\"uid\" : \"b64902d7-55a6-49a6-831f-c3dbd323465f\", </v>
      </c>
      <c r="AG5" s="57" t="str">
        <f>"\""text\"" : \""" &amp;demoPosts[[#This Row],[text]] &amp; "\"", "</f>
        <v xml:space="preserve">\"text\" : \"hi buyerProfile revised\", </v>
      </c>
      <c r="AH5" s="57" t="str">
        <f t="shared" si="0"/>
        <v xml:space="preserve">\"type\" : \"TEXT\", </v>
      </c>
      <c r="AI5" s="57" t="str">
        <f t="shared" si="1"/>
        <v xml:space="preserve">\"created\" : \"2015-12-05 20:31:57\", </v>
      </c>
      <c r="AJ5" s="57" t="str">
        <f t="shared" si="2"/>
        <v xml:space="preserve">\"modified\" : \"2015-12-05 20:31:57\", </v>
      </c>
      <c r="AK5" s="57" t="str">
        <f>"\""createdDate\"" : \""" &amp; demoPosts[[#This Row],[createdDate]] &amp; "\"", "</f>
        <v xml:space="preserve">\"createdDate\" : \"2002-05-30T09:30:10Z\", </v>
      </c>
      <c r="AL5" s="57" t="str">
        <f>"\""modifiedDate\"" : \""" &amp; demoPosts[[#This Row],[modifiedDate]] &amp; "\"", "</f>
        <v xml:space="preserve">\"modifiedDate\" : \"\", </v>
      </c>
      <c r="AM5" s="57" t="str">
        <f>"\""labels\"" : \""each([Bitcoin],[Ethereum],[" &amp; demoPosts[[#This Row],[Message Type GUID Label]]&amp;"])\"", "</f>
        <v xml:space="preserve">\"labels\" : \"each([Bitcoin],[Ethereum],[eb0c7fee-e815-4590-97cc-7be8251f68b6])\", </v>
      </c>
      <c r="AN5" s="57" t="str">
        <f t="shared" si="3"/>
        <v>\"connections\":[{\"source\":\"alias://ff5136ad023a66644c4f4a8e2a495bb34689/alias\",\"target\":\"alias://0e65bd3a974ed1d7c195f94055c93537827f/alias\",\"label\":\"f0186f0d-c862-4ee3-9c09-b850a9d745a7\"}],</v>
      </c>
      <c r="AO5" s="57" t="str">
        <f>"\""versionedPostId\"" : \""" &amp; demoPosts[[#This Row],[versionedPost.id]] &amp; "\"", "</f>
        <v xml:space="preserve">\"versionedPostId\" : \"41bf63e9-d0ff-416a-b039-bd7c15bb295e\", </v>
      </c>
      <c r="AP5" s="57" t="str">
        <f>"\""versionedPostPredecessorId\"" : \""" &amp; demoPosts[[#This Row],[versionedPost.predecessorID]] &amp; "\"", "</f>
        <v xml:space="preserve">\"versionedPostPredecessorId\" : \"8ecf4d27-e2d1-442f-b2d6-9a2fc00a222f\", </v>
      </c>
      <c r="AQ5" s="119" t="str">
        <f>"\""jobPostType\"" : \""" &amp; demoPosts[[#This Row],[jobPostType]] &amp; "\"", "</f>
        <v xml:space="preserve">\"jobPostType\" : \"Contest\", </v>
      </c>
      <c r="AR5" s="119" t="str">
        <f>"\""summary\"" : \""" &amp; demoPosts[[#This Row],[summary]] &amp; "\"", "</f>
        <v xml:space="preserve">\"summary\" : \"Contest – online sales team/tools for bitcoin development\", </v>
      </c>
      <c r="AS5"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T5" s="119" t="str">
        <f>"\""message\"" : \""" &amp; demoPosts[[#This Row],[message]] &amp; "\"", "</f>
        <v xml:space="preserve">\"message\" : \"hi\", </v>
      </c>
      <c r="AU5" s="119" t="str">
        <f>"\""postedDate\"" : \""" &amp; demoPosts[[#This Row],[message]] &amp; "\"", "</f>
        <v xml:space="preserve">\"postedDate\" : \"hi\", </v>
      </c>
      <c r="AV5" s="119" t="str">
        <f>"\""broadcastDate\"" : \""" &amp; demoPosts[[#This Row],[broadcastDate]] &amp; "\"", "</f>
        <v xml:space="preserve">\"broadcastDate\" : \"2002-05-30T09:30:10Z\", </v>
      </c>
      <c r="AW5" s="119" t="str">
        <f>"\""jobStartDate\"" : \""" &amp; demoPosts[[#This Row],[jobStartDate]] &amp; "\"", "</f>
        <v xml:space="preserve">\"jobStartDate\" : \"2002-05-30T09:30:10Z\", </v>
      </c>
      <c r="AX5" s="119" t="str">
        <f>"\""jobEndDate\"" : \""" &amp; demoPosts[[#This Row],[jobEndDate]] &amp; "\"", "</f>
        <v xml:space="preserve">\"jobEndDate\" : \"2002-05-30T09:30:10Z\", </v>
      </c>
      <c r="AY5" s="119" t="str">
        <f>"\""currency\"" : \""" &amp; demoPosts[[#This Row],[currency]] &amp; "\"", "</f>
        <v xml:space="preserve">\"currency\" : \"USD\", </v>
      </c>
      <c r="AZ5" s="119" t="str">
        <f>"\""workLocation\"" : \""" &amp; demoPosts[[#This Row],[workLocation]] &amp; "\"", "</f>
        <v xml:space="preserve">\"workLocation\" : \"United States\", </v>
      </c>
      <c r="BA5" s="119" t="str">
        <f>"\""isPayoutInPieces\"" : \""" &amp; demoPosts[[#This Row],[isPayoutInPieces]] &amp; "\"", "</f>
        <v xml:space="preserve">\"isPayoutInPieces\" : \"false\", </v>
      </c>
      <c r="BB5" s="119" t="str">
        <f t="shared" si="4"/>
        <v xml:space="preserve">\"skills\" : \"\", </v>
      </c>
      <c r="BC5" s="119" t="str">
        <f>"\""posterId\"" : \""" &amp; demoPosts[[#This Row],[posterId]] &amp; "\"", "</f>
        <v xml:space="preserve">\"posterId\" : \"eeeeeeee-eeee-eeee-eeee-eeeeeeeeeeee\", </v>
      </c>
      <c r="BD5" s="119" t="str">
        <f>"\""versionNumber\"" : \""" &amp; demoPosts[[#This Row],[versionNumber]] &amp; "\"", "</f>
        <v xml:space="preserve">\"versionNumber\" : \"1\", </v>
      </c>
      <c r="BE5" s="123" t="str">
        <f>"\""allowFormatting\"" : \""" &amp; demoPosts[[#This Row],[allowFormatting]] &amp; "\"", "</f>
        <v xml:space="preserve">\"allowFormatting\" : \"true\", </v>
      </c>
      <c r="BF5" s="119" t="str">
        <f>"\""canForward\"" : \""" &amp; demoPosts[[#This Row],[canForward]] &amp; "\"", "</f>
        <v xml:space="preserve">\"canForward\" : \"true\", </v>
      </c>
      <c r="BG5" s="119" t="str">
        <f t="shared" si="5"/>
        <v xml:space="preserve">\"referents\" : \"\", </v>
      </c>
      <c r="BH5" s="119" t="str">
        <f>"\""contractType\"" : \""" &amp; demoPosts[[#This Row],[ContentType]] &amp; "\"", "</f>
        <v xml:space="preserve">\"contractType\" : \"message\", </v>
      </c>
      <c r="BI5" s="125" t="str">
        <f>"\""budget\"" : \""" &amp; demoPosts[[#This Row],[budget]] &amp; "\"""</f>
        <v>\"budget\" : \"2350.3\"</v>
      </c>
      <c r="BJ5" s="125"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\"connections\":[{\"source\":\"alias://ff5136ad023a66644c4f4a8e2a495bb34689/alias\",\"target\":\"alias://0e65bd3a974ed1d7c195f94055c93537827f/alias\",\"label\":\"f0186f0d-c862-4ee3-9c09-b850a9d745a7\"}],\"jobPostContent\":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5" s="43" t="str">
        <f>"""uid"" : """&amp;demoPosts[[#This Row],[uid]]&amp;""", "</f>
        <v xml:space="preserve">"uid" : "b64902d7-55a6-49a6-831f-c3dbd323465f", </v>
      </c>
      <c r="BM5" t="str">
        <f>"""src"" : """&amp;demoPosts[[#This Row],[Source]]&amp;""", "</f>
        <v xml:space="preserve">"src" : "89cbeaaf-bb58-48a4-8bdf-2917d6ae110d", </v>
      </c>
      <c r="BN5" t="str">
        <f>"""trgts"" : ["""&amp;demoPosts[[#This Row],[trgt1]]&amp;"""], "</f>
        <v xml:space="preserve">"trgts" : ["eeeeeeee-eeee-eeee-eeee-eeeeeeeeeeee"], </v>
      </c>
      <c r="BO5" t="str">
        <f>"""label"" : ""each([Bitcoin],[Ethereum],[" &amp; demoPosts[[#This Row],[Message Type GUID Label]]&amp;"])"", "</f>
        <v xml:space="preserve">"label" : "each([Bitcoin],[Ethereum],[eb0c7fee-e815-4590-97cc-7be8251f68b6])", </v>
      </c>
      <c r="BP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"each([Bitcoin],[Ethereum],[eb0c7fee-e815-4590-97cc-7be8251f68b6])", "uid" : "b64902d7-55a6-49a6-831f-c3dbd323465f", "value" : "{\"uid\"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\"connections\":[{\"source\":\"alias://ff5136ad023a66644c4f4a8e2a495bb34689/alias\",\"target\":\"alias://0e65bd3a974ed1d7c195f94055c93537827f/alias\",\"label\":\"f0186f0d-c862-4ee3-9c09-b850a9d745a7\"}],\"jobPostContent\":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6" spans="1:68" x14ac:dyDescent="0.25">
      <c r="B6" s="5" t="s">
        <v>1973</v>
      </c>
      <c r="C6" s="3" t="s">
        <v>161</v>
      </c>
      <c r="D6" s="3" t="s">
        <v>2237</v>
      </c>
      <c r="E6" s="5" t="s">
        <v>2240</v>
      </c>
      <c r="F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6" s="129" t="s">
        <v>2246</v>
      </c>
      <c r="H6" s="129" t="s">
        <v>2241</v>
      </c>
      <c r="I6" s="129" t="s">
        <v>2238</v>
      </c>
      <c r="J6" s="129"/>
      <c r="K6" s="129" t="s">
        <v>2021</v>
      </c>
      <c r="L6" s="129"/>
      <c r="M6" s="133" t="s">
        <v>2399</v>
      </c>
      <c r="N6" s="133" t="s">
        <v>2404</v>
      </c>
      <c r="O6" s="133" t="s">
        <v>2406</v>
      </c>
      <c r="P6" s="133" t="s">
        <v>2521</v>
      </c>
      <c r="Q6" s="133" t="s">
        <v>2238</v>
      </c>
      <c r="R6" s="133" t="s">
        <v>2238</v>
      </c>
      <c r="S6" s="133" t="s">
        <v>2238</v>
      </c>
      <c r="T6" s="133" t="s">
        <v>2238</v>
      </c>
      <c r="U6" s="133" t="s">
        <v>2051</v>
      </c>
      <c r="V6" s="133" t="s">
        <v>2317</v>
      </c>
      <c r="W6" s="133" t="s">
        <v>2271</v>
      </c>
      <c r="X6" s="134" t="s">
        <v>2391</v>
      </c>
      <c r="Y6" s="133" t="s">
        <v>2237</v>
      </c>
      <c r="Z6" s="133">
        <v>1</v>
      </c>
      <c r="AA6" s="132" t="s">
        <v>2321</v>
      </c>
      <c r="AB6" s="133" t="s">
        <v>2321</v>
      </c>
      <c r="AC6" s="133" t="s">
        <v>2396</v>
      </c>
      <c r="AD6" s="133" t="s">
        <v>1982</v>
      </c>
      <c r="AE6" s="133">
        <v>2350.3000000000002</v>
      </c>
      <c r="AF6" s="43" t="str">
        <f>"\""uid\"" : \"""&amp;demoPosts[[#This Row],[uid]]&amp;"\"", "</f>
        <v xml:space="preserve">\"uid\" : \"28c0a8d9-eb2a-41e2-90fe-068aa7f7b58c\", </v>
      </c>
      <c r="AG6" s="57" t="str">
        <f>"\""text\"" : \""" &amp;demoPosts[[#This Row],[text]] &amp; "\"", "</f>
        <v xml:space="preserve">\"text\" : \"hi contract\", </v>
      </c>
      <c r="AH6" s="57" t="str">
        <f t="shared" si="0"/>
        <v xml:space="preserve">\"type\" : \"TEXT\", </v>
      </c>
      <c r="AI6" s="57" t="str">
        <f t="shared" si="1"/>
        <v xml:space="preserve">\"created\" : \"2015-12-05 20:31:57\", </v>
      </c>
      <c r="AJ6" s="57" t="str">
        <f t="shared" si="2"/>
        <v xml:space="preserve">\"modified\" : \"2015-12-05 20:31:57\", </v>
      </c>
      <c r="AK6" s="57" t="str">
        <f>"\""createdDate\"" : \""" &amp; demoPosts[[#This Row],[createdDate]] &amp; "\"", "</f>
        <v xml:space="preserve">\"createdDate\" : \"2002-05-30T09:30:10Z\", </v>
      </c>
      <c r="AL6" s="57" t="str">
        <f>"\""modifiedDate\"" : \""" &amp; demoPosts[[#This Row],[modifiedDate]] &amp; "\"", "</f>
        <v xml:space="preserve">\"modifiedDate\" : \"\", </v>
      </c>
      <c r="AM6" s="57" t="str">
        <f>"\""labels\"" : \""each([Bitcoin],[Ethereum],[" &amp; demoPosts[[#This Row],[Message Type GUID Label]]&amp;"])\"", "</f>
        <v xml:space="preserve">\"labels\" : \"each([Bitcoin],[Ethereum],[49607b66-5642-4f96-ab5b-864f44697ea8])\", </v>
      </c>
      <c r="AN6" s="57" t="str">
        <f t="shared" si="3"/>
        <v>\"connections\":[{\"source\":\"alias://ff5136ad023a66644c4f4a8e2a495bb34689/alias\",\"target\":\"alias://0e65bd3a974ed1d7c195f94055c93537827f/alias\",\"label\":\"f0186f0d-c862-4ee3-9c09-b850a9d745a7\"}],</v>
      </c>
      <c r="AO6" s="57" t="str">
        <f>"\""versionedPostId\"" : \""" &amp; demoPosts[[#This Row],[versionedPost.id]] &amp; "\"", "</f>
        <v xml:space="preserve">\"versionedPostId\" : \"35e60447-747e-496a-afde-65ca182db1c8\", </v>
      </c>
      <c r="AP6" s="57" t="str">
        <f>"\""versionedPostPredecessorId\"" : \""" &amp; demoPosts[[#This Row],[versionedPost.predecessorID]] &amp; "\"", "</f>
        <v xml:space="preserve">\"versionedPostPredecessorId\" : \"\", </v>
      </c>
      <c r="AQ6" s="120" t="str">
        <f>"\""jobPostType\"" : \""" &amp; demoPosts[[#This Row],[jobPostType]] &amp; "\"", "</f>
        <v xml:space="preserve">\"jobPostType\" : \"Project-Hourly\", </v>
      </c>
      <c r="AR6" s="120" t="str">
        <f>"\""summary\"" : \""" &amp; demoPosts[[#This Row],[summary]] &amp; "\"", "</f>
        <v xml:space="preserve">\"summary\" : \"Help test Bitcoin as payment for my travel-related business\", </v>
      </c>
      <c r="AS6" s="120"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6" s="120" t="str">
        <f>"\""message\"" : \""" &amp; demoPosts[[#This Row],[message]] &amp; "\"", "</f>
        <v xml:space="preserve">\"message\" : \"hi\", </v>
      </c>
      <c r="AU6" s="120" t="str">
        <f>"\""postedDate\"" : \""" &amp; demoPosts[[#This Row],[message]] &amp; "\"", "</f>
        <v xml:space="preserve">\"postedDate\" : \"hi\", </v>
      </c>
      <c r="AV6" s="120" t="str">
        <f>"\""broadcastDate\"" : \""" &amp; demoPosts[[#This Row],[broadcastDate]] &amp; "\"", "</f>
        <v xml:space="preserve">\"broadcastDate\" : \"2002-05-30T09:30:10Z\", </v>
      </c>
      <c r="AW6" s="120" t="str">
        <f>"\""jobStartDate\"" : \""" &amp; demoPosts[[#This Row],[jobStartDate]] &amp; "\"", "</f>
        <v xml:space="preserve">\"jobStartDate\" : \"2002-05-30T09:30:10Z\", </v>
      </c>
      <c r="AX6" s="120" t="str">
        <f>"\""jobEndDate\"" : \""" &amp; demoPosts[[#This Row],[jobEndDate]] &amp; "\"", "</f>
        <v xml:space="preserve">\"jobEndDate\" : \"2002-05-30T09:30:10Z\", </v>
      </c>
      <c r="AY6" s="120" t="str">
        <f>"\""currency\"" : \""" &amp; demoPosts[[#This Row],[currency]] &amp; "\"", "</f>
        <v xml:space="preserve">\"currency\" : \"USD\", </v>
      </c>
      <c r="AZ6" s="120" t="str">
        <f>"\""workLocation\"" : \""" &amp; demoPosts[[#This Row],[workLocation]] &amp; "\"", "</f>
        <v xml:space="preserve">\"workLocation\" : \"United States\", </v>
      </c>
      <c r="BA6" s="120" t="str">
        <f>"\""isPayoutInPieces\"" : \""" &amp; demoPosts[[#This Row],[isPayoutInPieces]] &amp; "\"", "</f>
        <v xml:space="preserve">\"isPayoutInPieces\" : \"false\", </v>
      </c>
      <c r="BB6" s="120" t="str">
        <f t="shared" si="4"/>
        <v xml:space="preserve">\"skills\" : \"\", </v>
      </c>
      <c r="BC6" s="120" t="str">
        <f>"\""posterId\"" : \""" &amp; demoPosts[[#This Row],[posterId]] &amp; "\"", "</f>
        <v xml:space="preserve">\"posterId\" : \"eeeeeeee-eeee-eeee-eeee-eeeeeeeeeeee\", </v>
      </c>
      <c r="BD6" s="120" t="str">
        <f>"\""versionNumber\"" : \""" &amp; demoPosts[[#This Row],[versionNumber]] &amp; "\"", "</f>
        <v xml:space="preserve">\"versionNumber\" : \"1\", </v>
      </c>
      <c r="BE6" s="122" t="str">
        <f>"\""allowFormatting\"" : \""" &amp; demoPosts[[#This Row],[allowFormatting]] &amp; "\"", "</f>
        <v xml:space="preserve">\"allowFormatting\" : \"true\", </v>
      </c>
      <c r="BF6" s="120" t="str">
        <f>"\""canForward\"" : \""" &amp; demoPosts[[#This Row],[canForward]] &amp; "\"", "</f>
        <v xml:space="preserve">\"canForward\" : \"true\", </v>
      </c>
      <c r="BG6" s="120" t="str">
        <f t="shared" si="5"/>
        <v xml:space="preserve">\"referents\" : \"\", </v>
      </c>
      <c r="BH6" s="120" t="str">
        <f>"\""contractType\"" : \""" &amp; demoPosts[[#This Row],[ContentType]] &amp; "\"", "</f>
        <v xml:space="preserve">\"contractType\" : \"message\", </v>
      </c>
      <c r="BI6" s="124" t="str">
        <f>"\""budget\"" : \""" &amp; demoPosts[[#This Row],[budget]] &amp; "\"""</f>
        <v>\"budget\" : \"2350.3\"</v>
      </c>
      <c r="BJ6"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6" s="43" t="str">
        <f>"""uid"" : """&amp;demoPosts[[#This Row],[uid]]&amp;""", "</f>
        <v xml:space="preserve">"uid" : "28c0a8d9-eb2a-41e2-90fe-068aa7f7b58c", </v>
      </c>
      <c r="BM6" s="58" t="str">
        <f>"""src"" : """&amp;demoPosts[[#This Row],[Source]]&amp;""", "</f>
        <v xml:space="preserve">"src" : "89cbeaaf-bb58-48a4-8bdf-2917d6ae110d", </v>
      </c>
      <c r="BN6" s="58" t="str">
        <f>"""trgts"" : ["""&amp;demoPosts[[#This Row],[trgt1]]&amp;"""], "</f>
        <v xml:space="preserve">"trgts" : ["eeeeeeee-eeee-eeee-eeee-eeeeeeeeeeee"], </v>
      </c>
      <c r="BO6" t="str">
        <f>"""label"" : ""each([Bitcoin],[Ethereum],[" &amp; demoPosts[[#This Row],[Message Type GUID Label]]&amp;"])"", "</f>
        <v xml:space="preserve">"label" : "each([Bitcoin],[Ethereum],[49607b66-5642-4f96-ab5b-864f44697ea8])", </v>
      </c>
      <c r="BP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"28c0a8d9-eb2a-41e2-90fe-068aa7f7b58c", "value" : "{\"uid\"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7" spans="1:68" x14ac:dyDescent="0.25">
      <c r="B7" s="5" t="s">
        <v>1953</v>
      </c>
      <c r="C7" s="3" t="s">
        <v>161</v>
      </c>
      <c r="D7" s="3" t="s">
        <v>2237</v>
      </c>
      <c r="E7" s="5" t="s">
        <v>2240</v>
      </c>
      <c r="F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7" s="129" t="s">
        <v>2246</v>
      </c>
      <c r="H7" s="129" t="s">
        <v>2241</v>
      </c>
      <c r="I7" s="129" t="s">
        <v>2238</v>
      </c>
      <c r="J7" s="129"/>
      <c r="K7" s="129" t="s">
        <v>2021</v>
      </c>
      <c r="L7" s="129"/>
      <c r="M7" s="133" t="s">
        <v>2399</v>
      </c>
      <c r="N7" s="133" t="s">
        <v>2404</v>
      </c>
      <c r="O7" s="133" t="s">
        <v>2406</v>
      </c>
      <c r="P7" s="133" t="s">
        <v>2521</v>
      </c>
      <c r="Q7" s="133" t="s">
        <v>2238</v>
      </c>
      <c r="R7" s="133" t="s">
        <v>2238</v>
      </c>
      <c r="S7" s="133" t="s">
        <v>2238</v>
      </c>
      <c r="T7" s="133" t="s">
        <v>2238</v>
      </c>
      <c r="U7" s="133" t="s">
        <v>2051</v>
      </c>
      <c r="V7" s="133" t="s">
        <v>2317</v>
      </c>
      <c r="W7" s="133" t="s">
        <v>2271</v>
      </c>
      <c r="X7" s="134" t="s">
        <v>2391</v>
      </c>
      <c r="Y7" s="133" t="s">
        <v>2237</v>
      </c>
      <c r="Z7" s="133">
        <v>1</v>
      </c>
      <c r="AA7" s="132" t="s">
        <v>2321</v>
      </c>
      <c r="AB7" s="133" t="s">
        <v>2321</v>
      </c>
      <c r="AC7" s="133" t="s">
        <v>2396</v>
      </c>
      <c r="AD7" s="133" t="s">
        <v>1982</v>
      </c>
      <c r="AE7" s="133">
        <v>2350.3000000000002</v>
      </c>
      <c r="AF7" s="43" t="str">
        <f>"\""uid\"" : \"""&amp;demoPosts[[#This Row],[uid]]&amp;"\"", "</f>
        <v xml:space="preserve">\"uid\" : \"92a5bb55-411e-4441-9452-38d9e4bfcbe3\", </v>
      </c>
      <c r="AG7" s="57" t="str">
        <f>"\""text\"" : \""" &amp;demoPosts[[#This Row],[text]] &amp; "\"", "</f>
        <v xml:space="preserve">\"text\" : \"hi contract\", </v>
      </c>
      <c r="AH7" s="57" t="str">
        <f t="shared" ref="AH7:AH18" si="6">"\""type\"" : \""TEXT\"", "</f>
        <v xml:space="preserve">\"type\" : \"TEXT\", </v>
      </c>
      <c r="AI7" s="57" t="str">
        <f t="shared" ref="AI7:AI18" si="7">"\""created\"" : \""" &amp; "2015-12-05 20:31:57" &amp; "\"", "</f>
        <v xml:space="preserve">\"created\" : \"2015-12-05 20:31:57\", </v>
      </c>
      <c r="AJ7" s="57" t="str">
        <f t="shared" ref="AJ7:AJ18" si="8">"\""modified\"" : \""" &amp; "2015-12-05 20:31:57" &amp; "\"", "</f>
        <v xml:space="preserve">\"modified\" : \"2015-12-05 20:31:57\", </v>
      </c>
      <c r="AK7" s="57" t="str">
        <f>"\""createdDate\"" : \""" &amp; demoPosts[[#This Row],[createdDate]] &amp; "\"", "</f>
        <v xml:space="preserve">\"createdDate\" : \"2002-05-30T09:30:10Z\", </v>
      </c>
      <c r="AL7" s="57" t="str">
        <f>"\""modifiedDate\"" : \""" &amp; demoPosts[[#This Row],[modifiedDate]] &amp; "\"", "</f>
        <v xml:space="preserve">\"modifiedDate\" : \"\", </v>
      </c>
      <c r="AM7" s="57" t="str">
        <f>"\""labels\"" : \""each([Bitcoin],[Ethereum],[" &amp; demoPosts[[#This Row],[Message Type GUID Label]]&amp;"])\"", "</f>
        <v xml:space="preserve">\"labels\" : \"each([Bitcoin],[Ethereum],[49607b66-5642-4f96-ab5b-864f44697ea8])\", </v>
      </c>
      <c r="AN7" s="57" t="str">
        <f t="shared" ref="AN7:AN18"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7" s="57" t="str">
        <f>"\""versionedPostId\"" : \""" &amp; demoPosts[[#This Row],[versionedPost.id]] &amp; "\"", "</f>
        <v xml:space="preserve">\"versionedPostId\" : \"35e60447-747e-496a-afde-65ca182db1c8\", </v>
      </c>
      <c r="AP7" s="57" t="str">
        <f>"\""versionedPostPredecessorId\"" : \""" &amp; demoPosts[[#This Row],[versionedPost.predecessorID]] &amp; "\"", "</f>
        <v xml:space="preserve">\"versionedPostPredecessorId\" : \"\", </v>
      </c>
      <c r="AQ7" s="124" t="str">
        <f>"\""jobPostType\"" : \""" &amp; demoPosts[[#This Row],[jobPostType]] &amp; "\"", "</f>
        <v xml:space="preserve">\"jobPostType\" : \"Project-Hourly\", </v>
      </c>
      <c r="AR7" s="124" t="str">
        <f>"\""summary\"" : \""" &amp; demoPosts[[#This Row],[summary]] &amp; "\"", "</f>
        <v xml:space="preserve">\"summary\" : \"Help test Bitcoin as payment for my travel-related business\", </v>
      </c>
      <c r="AS7"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7" s="124" t="str">
        <f>"\""message\"" : \""" &amp; demoPosts[[#This Row],[message]] &amp; "\"", "</f>
        <v xml:space="preserve">\"message\" : \"hi\", </v>
      </c>
      <c r="AU7" s="124" t="str">
        <f>"\""postedDate\"" : \""" &amp; demoPosts[[#This Row],[message]] &amp; "\"", "</f>
        <v xml:space="preserve">\"postedDate\" : \"hi\", </v>
      </c>
      <c r="AV7" s="124" t="str">
        <f>"\""broadcastDate\"" : \""" &amp; demoPosts[[#This Row],[broadcastDate]] &amp; "\"", "</f>
        <v xml:space="preserve">\"broadcastDate\" : \"2002-05-30T09:30:10Z\", </v>
      </c>
      <c r="AW7" s="124" t="str">
        <f>"\""jobStartDate\"" : \""" &amp; demoPosts[[#This Row],[jobStartDate]] &amp; "\"", "</f>
        <v xml:space="preserve">\"jobStartDate\" : \"2002-05-30T09:30:10Z\", </v>
      </c>
      <c r="AX7" s="124" t="str">
        <f>"\""jobEndDate\"" : \""" &amp; demoPosts[[#This Row],[jobEndDate]] &amp; "\"", "</f>
        <v xml:space="preserve">\"jobEndDate\" : \"2002-05-30T09:30:10Z\", </v>
      </c>
      <c r="AY7" s="124" t="str">
        <f>"\""currency\"" : \""" &amp; demoPosts[[#This Row],[currency]] &amp; "\"", "</f>
        <v xml:space="preserve">\"currency\" : \"USD\", </v>
      </c>
      <c r="AZ7" s="124" t="str">
        <f>"\""workLocation\"" : \""" &amp; demoPosts[[#This Row],[workLocation]] &amp; "\"", "</f>
        <v xml:space="preserve">\"workLocation\" : \"United States\", </v>
      </c>
      <c r="BA7" s="124" t="str">
        <f>"\""isPayoutInPieces\"" : \""" &amp; demoPosts[[#This Row],[isPayoutInPieces]] &amp; "\"", "</f>
        <v xml:space="preserve">\"isPayoutInPieces\" : \"false\", </v>
      </c>
      <c r="BB7" s="124" t="str">
        <f t="shared" ref="BB7:BB18" si="10">"\""skills\"" : \""" &amp; "" &amp; "\"", "</f>
        <v xml:space="preserve">\"skills\" : \"\", </v>
      </c>
      <c r="BC7" s="124" t="str">
        <f>"\""posterId\"" : \""" &amp; demoPosts[[#This Row],[posterId]] &amp; "\"", "</f>
        <v xml:space="preserve">\"posterId\" : \"eeeeeeee-eeee-eeee-eeee-eeeeeeeeeeee\", </v>
      </c>
      <c r="BD7" s="124" t="str">
        <f>"\""versionNumber\"" : \""" &amp; demoPosts[[#This Row],[versionNumber]] &amp; "\"", "</f>
        <v xml:space="preserve">\"versionNumber\" : \"1\", </v>
      </c>
      <c r="BE7" s="126" t="str">
        <f>"\""allowFormatting\"" : \""" &amp; demoPosts[[#This Row],[allowFormatting]] &amp; "\"", "</f>
        <v xml:space="preserve">\"allowFormatting\" : \"true\", </v>
      </c>
      <c r="BF7" s="124" t="str">
        <f>"\""canForward\"" : \""" &amp; demoPosts[[#This Row],[canForward]] &amp; "\"", "</f>
        <v xml:space="preserve">\"canForward\" : \"true\", </v>
      </c>
      <c r="BG7" s="124" t="str">
        <f t="shared" ref="BG7:BG18" si="11">"\""referents\"" : \""" &amp; "" &amp; "\"", "</f>
        <v xml:space="preserve">\"referents\" : \"\", </v>
      </c>
      <c r="BH7" s="124" t="str">
        <f>"\""contractType\"" : \""" &amp; demoPosts[[#This Row],[ContentType]] &amp; "\"", "</f>
        <v xml:space="preserve">\"contractType\" : \"message\", </v>
      </c>
      <c r="BI7" s="124" t="str">
        <f>"\""budget\"" : \""" &amp; demoPosts[[#This Row],[budget]] &amp; "\"""</f>
        <v>\"budget\" : \"2350.3\"</v>
      </c>
      <c r="BJ7"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7" s="43" t="str">
        <f>"""uid"" : """&amp;demoPosts[[#This Row],[uid]]&amp;""", "</f>
        <v xml:space="preserve">"uid" : "92a5bb55-411e-4441-9452-38d9e4bfcbe3", </v>
      </c>
      <c r="BM7" s="58" t="str">
        <f>"""src"" : """&amp;demoPosts[[#This Row],[Source]]&amp;""", "</f>
        <v xml:space="preserve">"src" : "89cbeaaf-bb58-48a4-8bdf-2917d6ae110d", </v>
      </c>
      <c r="BN7" s="58" t="str">
        <f>"""trgts"" : ["""&amp;demoPosts[[#This Row],[trgt1]]&amp;"""], "</f>
        <v xml:space="preserve">"trgts" : ["eeeeeeee-eeee-eeee-eeee-eeeeeeeeeeee"], </v>
      </c>
      <c r="BO7" t="str">
        <f>"""label"" : ""each([Bitcoin],[Ethereum],[" &amp; demoPosts[[#This Row],[Message Type GUID Label]]&amp;"])"", "</f>
        <v xml:space="preserve">"label" : "each([Bitcoin],[Ethereum],[49607b66-5642-4f96-ab5b-864f44697ea8])", </v>
      </c>
      <c r="BP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"92a5bb55-411e-4441-9452-38d9e4bfcbe3", "value" : "{\"uid\"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8" spans="1:68" x14ac:dyDescent="0.25">
      <c r="B8" s="5" t="s">
        <v>1954</v>
      </c>
      <c r="C8" s="3" t="s">
        <v>161</v>
      </c>
      <c r="D8" s="3" t="s">
        <v>2237</v>
      </c>
      <c r="E8" s="5" t="s">
        <v>2240</v>
      </c>
      <c r="F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8" s="129" t="s">
        <v>2246</v>
      </c>
      <c r="H8" s="129" t="s">
        <v>2241</v>
      </c>
      <c r="I8" s="129" t="s">
        <v>2238</v>
      </c>
      <c r="J8" s="129"/>
      <c r="K8" s="129" t="s">
        <v>2021</v>
      </c>
      <c r="L8" s="129"/>
      <c r="M8" s="133" t="s">
        <v>2399</v>
      </c>
      <c r="N8" s="133" t="s">
        <v>2404</v>
      </c>
      <c r="O8" s="133" t="s">
        <v>2406</v>
      </c>
      <c r="P8" s="133" t="s">
        <v>2521</v>
      </c>
      <c r="Q8" s="133" t="s">
        <v>2238</v>
      </c>
      <c r="R8" s="133" t="s">
        <v>2238</v>
      </c>
      <c r="S8" s="133" t="s">
        <v>2238</v>
      </c>
      <c r="T8" s="133" t="s">
        <v>2238</v>
      </c>
      <c r="U8" s="133" t="s">
        <v>2051</v>
      </c>
      <c r="V8" s="133" t="s">
        <v>2317</v>
      </c>
      <c r="W8" s="133" t="s">
        <v>2271</v>
      </c>
      <c r="X8" s="134" t="s">
        <v>2391</v>
      </c>
      <c r="Y8" s="133" t="s">
        <v>2237</v>
      </c>
      <c r="Z8" s="133">
        <v>1</v>
      </c>
      <c r="AA8" s="132" t="s">
        <v>2321</v>
      </c>
      <c r="AB8" s="133" t="s">
        <v>2321</v>
      </c>
      <c r="AC8" s="133" t="s">
        <v>2396</v>
      </c>
      <c r="AD8" s="133" t="s">
        <v>1982</v>
      </c>
      <c r="AE8" s="133">
        <v>2350.3000000000002</v>
      </c>
      <c r="AF8" s="43" t="str">
        <f>"\""uid\"" : \"""&amp;demoPosts[[#This Row],[uid]]&amp;"\"", "</f>
        <v xml:space="preserve">\"uid\" : \"81fdc240-f910-4384-9c48-cebe5cc0df51\", </v>
      </c>
      <c r="AG8" s="57" t="str">
        <f>"\""text\"" : \""" &amp;demoPosts[[#This Row],[text]] &amp; "\"", "</f>
        <v xml:space="preserve">\"text\" : \"hi contract\", </v>
      </c>
      <c r="AH8" s="57" t="str">
        <f t="shared" si="6"/>
        <v xml:space="preserve">\"type\" : \"TEXT\", </v>
      </c>
      <c r="AI8" s="57" t="str">
        <f t="shared" si="7"/>
        <v xml:space="preserve">\"created\" : \"2015-12-05 20:31:57\", </v>
      </c>
      <c r="AJ8" s="57" t="str">
        <f t="shared" si="8"/>
        <v xml:space="preserve">\"modified\" : \"2015-12-05 20:31:57\", </v>
      </c>
      <c r="AK8" s="57" t="str">
        <f>"\""createdDate\"" : \""" &amp; demoPosts[[#This Row],[createdDate]] &amp; "\"", "</f>
        <v xml:space="preserve">\"createdDate\" : \"2002-05-30T09:30:10Z\", </v>
      </c>
      <c r="AL8" s="57" t="str">
        <f>"\""modifiedDate\"" : \""" &amp; demoPosts[[#This Row],[modifiedDate]] &amp; "\"", "</f>
        <v xml:space="preserve">\"modifiedDate\" : \"\", </v>
      </c>
      <c r="AM8" s="57" t="str">
        <f>"\""labels\"" : \""each([Bitcoin],[Ethereum],[" &amp; demoPosts[[#This Row],[Message Type GUID Label]]&amp;"])\"", "</f>
        <v xml:space="preserve">\"labels\" : \"each([Bitcoin],[Ethereum],[49607b66-5642-4f96-ab5b-864f44697ea8])\", </v>
      </c>
      <c r="AN8" s="57" t="str">
        <f t="shared" si="9"/>
        <v>\"connections\":[{\"source\":\"alias://ff5136ad023a66644c4f4a8e2a495bb34689/alias\",\"target\":\"alias://0e65bd3a974ed1d7c195f94055c93537827f/alias\",\"label\":\"f0186f0d-c862-4ee3-9c09-b850a9d745a7\"}],</v>
      </c>
      <c r="AO8" s="57" t="str">
        <f>"\""versionedPostId\"" : \""" &amp; demoPosts[[#This Row],[versionedPost.id]] &amp; "\"", "</f>
        <v xml:space="preserve">\"versionedPostId\" : \"35e60447-747e-496a-afde-65ca182db1c8\", </v>
      </c>
      <c r="AP8" s="57" t="str">
        <f>"\""versionedPostPredecessorId\"" : \""" &amp; demoPosts[[#This Row],[versionedPost.predecessorID]] &amp; "\"", "</f>
        <v xml:space="preserve">\"versionedPostPredecessorId\" : \"\", </v>
      </c>
      <c r="AQ8" s="124" t="str">
        <f>"\""jobPostType\"" : \""" &amp; demoPosts[[#This Row],[jobPostType]] &amp; "\"", "</f>
        <v xml:space="preserve">\"jobPostType\" : \"Project-Hourly\", </v>
      </c>
      <c r="AR8" s="124" t="str">
        <f>"\""summary\"" : \""" &amp; demoPosts[[#This Row],[summary]] &amp; "\"", "</f>
        <v xml:space="preserve">\"summary\" : \"Help test Bitcoin as payment for my travel-related business\", </v>
      </c>
      <c r="AS8"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8" s="124" t="str">
        <f>"\""message\"" : \""" &amp; demoPosts[[#This Row],[message]] &amp; "\"", "</f>
        <v xml:space="preserve">\"message\" : \"hi\", </v>
      </c>
      <c r="AU8" s="124" t="str">
        <f>"\""postedDate\"" : \""" &amp; demoPosts[[#This Row],[message]] &amp; "\"", "</f>
        <v xml:space="preserve">\"postedDate\" : \"hi\", </v>
      </c>
      <c r="AV8" s="124" t="str">
        <f>"\""broadcastDate\"" : \""" &amp; demoPosts[[#This Row],[broadcastDate]] &amp; "\"", "</f>
        <v xml:space="preserve">\"broadcastDate\" : \"2002-05-30T09:30:10Z\", </v>
      </c>
      <c r="AW8" s="124" t="str">
        <f>"\""jobStartDate\"" : \""" &amp; demoPosts[[#This Row],[jobStartDate]] &amp; "\"", "</f>
        <v xml:space="preserve">\"jobStartDate\" : \"2002-05-30T09:30:10Z\", </v>
      </c>
      <c r="AX8" s="124" t="str">
        <f>"\""jobEndDate\"" : \""" &amp; demoPosts[[#This Row],[jobEndDate]] &amp; "\"", "</f>
        <v xml:space="preserve">\"jobEndDate\" : \"2002-05-30T09:30:10Z\", </v>
      </c>
      <c r="AY8" s="124" t="str">
        <f>"\""currency\"" : \""" &amp; demoPosts[[#This Row],[currency]] &amp; "\"", "</f>
        <v xml:space="preserve">\"currency\" : \"USD\", </v>
      </c>
      <c r="AZ8" s="124" t="str">
        <f>"\""workLocation\"" : \""" &amp; demoPosts[[#This Row],[workLocation]] &amp; "\"", "</f>
        <v xml:space="preserve">\"workLocation\" : \"United States\", </v>
      </c>
      <c r="BA8" s="124" t="str">
        <f>"\""isPayoutInPieces\"" : \""" &amp; demoPosts[[#This Row],[isPayoutInPieces]] &amp; "\"", "</f>
        <v xml:space="preserve">\"isPayoutInPieces\" : \"false\", </v>
      </c>
      <c r="BB8" s="124" t="str">
        <f t="shared" si="10"/>
        <v xml:space="preserve">\"skills\" : \"\", </v>
      </c>
      <c r="BC8" s="124" t="str">
        <f>"\""posterId\"" : \""" &amp; demoPosts[[#This Row],[posterId]] &amp; "\"", "</f>
        <v xml:space="preserve">\"posterId\" : \"eeeeeeee-eeee-eeee-eeee-eeeeeeeeeeee\", </v>
      </c>
      <c r="BD8" s="124" t="str">
        <f>"\""versionNumber\"" : \""" &amp; demoPosts[[#This Row],[versionNumber]] &amp; "\"", "</f>
        <v xml:space="preserve">\"versionNumber\" : \"1\", </v>
      </c>
      <c r="BE8" s="126" t="str">
        <f>"\""allowFormatting\"" : \""" &amp; demoPosts[[#This Row],[allowFormatting]] &amp; "\"", "</f>
        <v xml:space="preserve">\"allowFormatting\" : \"true\", </v>
      </c>
      <c r="BF8" s="124" t="str">
        <f>"\""canForward\"" : \""" &amp; demoPosts[[#This Row],[canForward]] &amp; "\"", "</f>
        <v xml:space="preserve">\"canForward\" : \"true\", </v>
      </c>
      <c r="BG8" s="124" t="str">
        <f t="shared" si="11"/>
        <v xml:space="preserve">\"referents\" : \"\", </v>
      </c>
      <c r="BH8" s="124" t="str">
        <f>"\""contractType\"" : \""" &amp; demoPosts[[#This Row],[ContentType]] &amp; "\"", "</f>
        <v xml:space="preserve">\"contractType\" : \"message\", </v>
      </c>
      <c r="BI8" s="124" t="str">
        <f>"\""budget\"" : \""" &amp; demoPosts[[#This Row],[budget]] &amp; "\"""</f>
        <v>\"budget\" : \"2350.3\"</v>
      </c>
      <c r="BJ8"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8" s="43" t="str">
        <f>"""uid"" : """&amp;demoPosts[[#This Row],[uid]]&amp;""", "</f>
        <v xml:space="preserve">"uid" : "81fdc240-f910-4384-9c48-cebe5cc0df51", </v>
      </c>
      <c r="BM8" s="58" t="str">
        <f>"""src"" : """&amp;demoPosts[[#This Row],[Source]]&amp;""", "</f>
        <v xml:space="preserve">"src" : "89cbeaaf-bb58-48a4-8bdf-2917d6ae110d", </v>
      </c>
      <c r="BN8" s="58" t="str">
        <f>"""trgts"" : ["""&amp;demoPosts[[#This Row],[trgt1]]&amp;"""], "</f>
        <v xml:space="preserve">"trgts" : ["eeeeeeee-eeee-eeee-eeee-eeeeeeeeeeee"], </v>
      </c>
      <c r="BO8" t="str">
        <f>"""label"" : ""each([Bitcoin],[Ethereum],[" &amp; demoPosts[[#This Row],[Message Type GUID Label]]&amp;"])"", "</f>
        <v xml:space="preserve">"label" : "each([Bitcoin],[Ethereum],[49607b66-5642-4f96-ab5b-864f44697ea8])", </v>
      </c>
      <c r="BP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"81fdc240-f910-4384-9c48-cebe5cc0df51", "value" : "{\"uid\"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9" spans="1:68" x14ac:dyDescent="0.25">
      <c r="B9" s="5" t="s">
        <v>1955</v>
      </c>
      <c r="C9" s="3" t="s">
        <v>161</v>
      </c>
      <c r="D9" s="3" t="s">
        <v>2237</v>
      </c>
      <c r="E9" s="5" t="s">
        <v>2240</v>
      </c>
      <c r="F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9" s="129" t="s">
        <v>2246</v>
      </c>
      <c r="H9" s="129" t="s">
        <v>2241</v>
      </c>
      <c r="I9" s="129" t="s">
        <v>2238</v>
      </c>
      <c r="J9" s="129"/>
      <c r="K9" s="129" t="s">
        <v>2021</v>
      </c>
      <c r="L9" s="129"/>
      <c r="M9" s="133" t="s">
        <v>2399</v>
      </c>
      <c r="N9" s="133" t="s">
        <v>2404</v>
      </c>
      <c r="O9" s="133" t="s">
        <v>2406</v>
      </c>
      <c r="P9" s="133" t="s">
        <v>2521</v>
      </c>
      <c r="Q9" s="133" t="s">
        <v>2238</v>
      </c>
      <c r="R9" s="133" t="s">
        <v>2238</v>
      </c>
      <c r="S9" s="133" t="s">
        <v>2238</v>
      </c>
      <c r="T9" s="133" t="s">
        <v>2238</v>
      </c>
      <c r="U9" s="133" t="s">
        <v>2051</v>
      </c>
      <c r="V9" s="133" t="s">
        <v>2317</v>
      </c>
      <c r="W9" s="133" t="s">
        <v>2271</v>
      </c>
      <c r="X9" s="134" t="s">
        <v>2391</v>
      </c>
      <c r="Y9" s="133" t="s">
        <v>2237</v>
      </c>
      <c r="Z9" s="133">
        <v>1</v>
      </c>
      <c r="AA9" s="132" t="s">
        <v>2321</v>
      </c>
      <c r="AB9" s="133" t="s">
        <v>2321</v>
      </c>
      <c r="AC9" s="133" t="s">
        <v>2396</v>
      </c>
      <c r="AD9" s="133" t="s">
        <v>1982</v>
      </c>
      <c r="AE9" s="133">
        <v>2350.3000000000002</v>
      </c>
      <c r="AF9" s="43" t="str">
        <f>"\""uid\"" : \"""&amp;demoPosts[[#This Row],[uid]]&amp;"\"", "</f>
        <v xml:space="preserve">\"uid\" : \"1d6331a4-c1cc-48de-8248-ece06c7e4bdf\", </v>
      </c>
      <c r="AG9" s="57" t="str">
        <f>"\""text\"" : \""" &amp;demoPosts[[#This Row],[text]] &amp; "\"", "</f>
        <v xml:space="preserve">\"text\" : \"hi contract\", </v>
      </c>
      <c r="AH9" s="57" t="str">
        <f t="shared" si="6"/>
        <v xml:space="preserve">\"type\" : \"TEXT\", </v>
      </c>
      <c r="AI9" s="57" t="str">
        <f t="shared" si="7"/>
        <v xml:space="preserve">\"created\" : \"2015-12-05 20:31:57\", </v>
      </c>
      <c r="AJ9" s="57" t="str">
        <f t="shared" si="8"/>
        <v xml:space="preserve">\"modified\" : \"2015-12-05 20:31:57\", </v>
      </c>
      <c r="AK9" s="57" t="str">
        <f>"\""createdDate\"" : \""" &amp; demoPosts[[#This Row],[createdDate]] &amp; "\"", "</f>
        <v xml:space="preserve">\"createdDate\" : \"2002-05-30T09:30:10Z\", </v>
      </c>
      <c r="AL9" s="57" t="str">
        <f>"\""modifiedDate\"" : \""" &amp; demoPosts[[#This Row],[modifiedDate]] &amp; "\"", "</f>
        <v xml:space="preserve">\"modifiedDate\" : \"\", </v>
      </c>
      <c r="AM9" s="57" t="str">
        <f>"\""labels\"" : \""each([Bitcoin],[Ethereum],[" &amp; demoPosts[[#This Row],[Message Type GUID Label]]&amp;"])\"", "</f>
        <v xml:space="preserve">\"labels\" : \"each([Bitcoin],[Ethereum],[49607b66-5642-4f96-ab5b-864f44697ea8])\", </v>
      </c>
      <c r="AN9" s="57" t="str">
        <f t="shared" si="9"/>
        <v>\"connections\":[{\"source\":\"alias://ff5136ad023a66644c4f4a8e2a495bb34689/alias\",\"target\":\"alias://0e65bd3a974ed1d7c195f94055c93537827f/alias\",\"label\":\"f0186f0d-c862-4ee3-9c09-b850a9d745a7\"}],</v>
      </c>
      <c r="AO9" s="57" t="str">
        <f>"\""versionedPostId\"" : \""" &amp; demoPosts[[#This Row],[versionedPost.id]] &amp; "\"", "</f>
        <v xml:space="preserve">\"versionedPostId\" : \"35e60447-747e-496a-afde-65ca182db1c8\", </v>
      </c>
      <c r="AP9" s="57" t="str">
        <f>"\""versionedPostPredecessorId\"" : \""" &amp; demoPosts[[#This Row],[versionedPost.predecessorID]] &amp; "\"", "</f>
        <v xml:space="preserve">\"versionedPostPredecessorId\" : \"\", </v>
      </c>
      <c r="AQ9" s="124" t="str">
        <f>"\""jobPostType\"" : \""" &amp; demoPosts[[#This Row],[jobPostType]] &amp; "\"", "</f>
        <v xml:space="preserve">\"jobPostType\" : \"Project-Hourly\", </v>
      </c>
      <c r="AR9" s="124" t="str">
        <f>"\""summary\"" : \""" &amp; demoPosts[[#This Row],[summary]] &amp; "\"", "</f>
        <v xml:space="preserve">\"summary\" : \"Help test Bitcoin as payment for my travel-related business\", </v>
      </c>
      <c r="AS9"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9" s="124" t="str">
        <f>"\""message\"" : \""" &amp; demoPosts[[#This Row],[message]] &amp; "\"", "</f>
        <v xml:space="preserve">\"message\" : \"hi\", </v>
      </c>
      <c r="AU9" s="124" t="str">
        <f>"\""postedDate\"" : \""" &amp; demoPosts[[#This Row],[message]] &amp; "\"", "</f>
        <v xml:space="preserve">\"postedDate\" : \"hi\", </v>
      </c>
      <c r="AV9" s="124" t="str">
        <f>"\""broadcastDate\"" : \""" &amp; demoPosts[[#This Row],[broadcastDate]] &amp; "\"", "</f>
        <v xml:space="preserve">\"broadcastDate\" : \"2002-05-30T09:30:10Z\", </v>
      </c>
      <c r="AW9" s="124" t="str">
        <f>"\""jobStartDate\"" : \""" &amp; demoPosts[[#This Row],[jobStartDate]] &amp; "\"", "</f>
        <v xml:space="preserve">\"jobStartDate\" : \"2002-05-30T09:30:10Z\", </v>
      </c>
      <c r="AX9" s="124" t="str">
        <f>"\""jobEndDate\"" : \""" &amp; demoPosts[[#This Row],[jobEndDate]] &amp; "\"", "</f>
        <v xml:space="preserve">\"jobEndDate\" : \"2002-05-30T09:30:10Z\", </v>
      </c>
      <c r="AY9" s="124" t="str">
        <f>"\""currency\"" : \""" &amp; demoPosts[[#This Row],[currency]] &amp; "\"", "</f>
        <v xml:space="preserve">\"currency\" : \"USD\", </v>
      </c>
      <c r="AZ9" s="124" t="str">
        <f>"\""workLocation\"" : \""" &amp; demoPosts[[#This Row],[workLocation]] &amp; "\"", "</f>
        <v xml:space="preserve">\"workLocation\" : \"United States\", </v>
      </c>
      <c r="BA9" s="124" t="str">
        <f>"\""isPayoutInPieces\"" : \""" &amp; demoPosts[[#This Row],[isPayoutInPieces]] &amp; "\"", "</f>
        <v xml:space="preserve">\"isPayoutInPieces\" : \"false\", </v>
      </c>
      <c r="BB9" s="124" t="str">
        <f t="shared" si="10"/>
        <v xml:space="preserve">\"skills\" : \"\", </v>
      </c>
      <c r="BC9" s="124" t="str">
        <f>"\""posterId\"" : \""" &amp; demoPosts[[#This Row],[posterId]] &amp; "\"", "</f>
        <v xml:space="preserve">\"posterId\" : \"eeeeeeee-eeee-eeee-eeee-eeeeeeeeeeee\", </v>
      </c>
      <c r="BD9" s="124" t="str">
        <f>"\""versionNumber\"" : \""" &amp; demoPosts[[#This Row],[versionNumber]] &amp; "\"", "</f>
        <v xml:space="preserve">\"versionNumber\" : \"1\", </v>
      </c>
      <c r="BE9" s="126" t="str">
        <f>"\""allowFormatting\"" : \""" &amp; demoPosts[[#This Row],[allowFormatting]] &amp; "\"", "</f>
        <v xml:space="preserve">\"allowFormatting\" : \"true\", </v>
      </c>
      <c r="BF9" s="124" t="str">
        <f>"\""canForward\"" : \""" &amp; demoPosts[[#This Row],[canForward]] &amp; "\"", "</f>
        <v xml:space="preserve">\"canForward\" : \"true\", </v>
      </c>
      <c r="BG9" s="124" t="str">
        <f t="shared" si="11"/>
        <v xml:space="preserve">\"referents\" : \"\", </v>
      </c>
      <c r="BH9" s="124" t="str">
        <f>"\""contractType\"" : \""" &amp; demoPosts[[#This Row],[ContentType]] &amp; "\"", "</f>
        <v xml:space="preserve">\"contractType\" : \"message\", </v>
      </c>
      <c r="BI9" s="124" t="str">
        <f>"\""budget\"" : \""" &amp; demoPosts[[#This Row],[budget]] &amp; "\"""</f>
        <v>\"budget\" : \"2350.3\"</v>
      </c>
      <c r="BJ9"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9"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9" s="43" t="str">
        <f>"""uid"" : """&amp;demoPosts[[#This Row],[uid]]&amp;""", "</f>
        <v xml:space="preserve">"uid" : "1d6331a4-c1cc-48de-8248-ece06c7e4bdf", </v>
      </c>
      <c r="BM9" s="58" t="str">
        <f>"""src"" : """&amp;demoPosts[[#This Row],[Source]]&amp;""", "</f>
        <v xml:space="preserve">"src" : "89cbeaaf-bb58-48a4-8bdf-2917d6ae110d", </v>
      </c>
      <c r="BN9" s="58" t="str">
        <f>"""trgts"" : ["""&amp;demoPosts[[#This Row],[trgt1]]&amp;"""], "</f>
        <v xml:space="preserve">"trgts" : ["eeeeeeee-eeee-eeee-eeee-eeeeeeeeeeee"], </v>
      </c>
      <c r="BO9" t="str">
        <f>"""label"" : ""each([Bitcoin],[Ethereum],[" &amp; demoPosts[[#This Row],[Message Type GUID Label]]&amp;"])"", "</f>
        <v xml:space="preserve">"label" : "each([Bitcoin],[Ethereum],[49607b66-5642-4f96-ab5b-864f44697ea8])", </v>
      </c>
      <c r="BP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"1d6331a4-c1cc-48de-8248-ece06c7e4bdf", "value" : "{\"uid\"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0" spans="1:68" x14ac:dyDescent="0.25">
      <c r="B10" s="5" t="s">
        <v>1956</v>
      </c>
      <c r="C10" s="3" t="s">
        <v>161</v>
      </c>
      <c r="D10" s="3" t="s">
        <v>2237</v>
      </c>
      <c r="E10" s="5" t="s">
        <v>2240</v>
      </c>
      <c r="F10"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0" s="129" t="s">
        <v>2246</v>
      </c>
      <c r="H10" s="129" t="s">
        <v>2241</v>
      </c>
      <c r="I10" s="129" t="s">
        <v>2238</v>
      </c>
      <c r="J10" s="129"/>
      <c r="K10" s="129" t="s">
        <v>2021</v>
      </c>
      <c r="L10" s="129"/>
      <c r="M10" s="133" t="s">
        <v>2399</v>
      </c>
      <c r="N10" s="133" t="s">
        <v>2404</v>
      </c>
      <c r="O10" s="133" t="s">
        <v>2406</v>
      </c>
      <c r="P10" s="133" t="s">
        <v>2521</v>
      </c>
      <c r="Q10" s="133" t="s">
        <v>2238</v>
      </c>
      <c r="R10" s="133" t="s">
        <v>2238</v>
      </c>
      <c r="S10" s="133" t="s">
        <v>2238</v>
      </c>
      <c r="T10" s="133" t="s">
        <v>2238</v>
      </c>
      <c r="U10" s="133" t="s">
        <v>2051</v>
      </c>
      <c r="V10" s="133" t="s">
        <v>2317</v>
      </c>
      <c r="W10" s="133" t="s">
        <v>2271</v>
      </c>
      <c r="X10" s="134" t="s">
        <v>2391</v>
      </c>
      <c r="Y10" s="133" t="s">
        <v>2237</v>
      </c>
      <c r="Z10" s="133">
        <v>1</v>
      </c>
      <c r="AA10" s="132" t="s">
        <v>2321</v>
      </c>
      <c r="AB10" s="133" t="s">
        <v>2321</v>
      </c>
      <c r="AC10" s="133" t="s">
        <v>2396</v>
      </c>
      <c r="AD10" s="133" t="s">
        <v>1982</v>
      </c>
      <c r="AE10" s="133">
        <v>2350.3000000000002</v>
      </c>
      <c r="AF10" s="43" t="str">
        <f>"\""uid\"" : \"""&amp;demoPosts[[#This Row],[uid]]&amp;"\"", "</f>
        <v xml:space="preserve">\"uid\" : \"d9f0083a-5f7e-4188-9819-c033a8d509da\", </v>
      </c>
      <c r="AG10" s="57" t="str">
        <f>"\""text\"" : \""" &amp;demoPosts[[#This Row],[text]] &amp; "\"", "</f>
        <v xml:space="preserve">\"text\" : \"hi contract\", </v>
      </c>
      <c r="AH10" s="57" t="str">
        <f t="shared" si="6"/>
        <v xml:space="preserve">\"type\" : \"TEXT\", </v>
      </c>
      <c r="AI10" s="57" t="str">
        <f t="shared" si="7"/>
        <v xml:space="preserve">\"created\" : \"2015-12-05 20:31:57\", </v>
      </c>
      <c r="AJ10" s="57" t="str">
        <f t="shared" si="8"/>
        <v xml:space="preserve">\"modified\" : \"2015-12-05 20:31:57\", </v>
      </c>
      <c r="AK10" s="57" t="str">
        <f>"\""createdDate\"" : \""" &amp; demoPosts[[#This Row],[createdDate]] &amp; "\"", "</f>
        <v xml:space="preserve">\"createdDate\" : \"2002-05-30T09:30:10Z\", </v>
      </c>
      <c r="AL10" s="57" t="str">
        <f>"\""modifiedDate\"" : \""" &amp; demoPosts[[#This Row],[modifiedDate]] &amp; "\"", "</f>
        <v xml:space="preserve">\"modifiedDate\" : \"\", </v>
      </c>
      <c r="AM10" s="57" t="str">
        <f>"\""labels\"" : \""each([Bitcoin],[Ethereum],[" &amp; demoPosts[[#This Row],[Message Type GUID Label]]&amp;"])\"", "</f>
        <v xml:space="preserve">\"labels\" : \"each([Bitcoin],[Ethereum],[49607b66-5642-4f96-ab5b-864f44697ea8])\", </v>
      </c>
      <c r="AN10" s="57" t="str">
        <f t="shared" si="9"/>
        <v>\"connections\":[{\"source\":\"alias://ff5136ad023a66644c4f4a8e2a495bb34689/alias\",\"target\":\"alias://0e65bd3a974ed1d7c195f94055c93537827f/alias\",\"label\":\"f0186f0d-c862-4ee3-9c09-b850a9d745a7\"}],</v>
      </c>
      <c r="AO10" s="57" t="str">
        <f>"\""versionedPostId\"" : \""" &amp; demoPosts[[#This Row],[versionedPost.id]] &amp; "\"", "</f>
        <v xml:space="preserve">\"versionedPostId\" : \"35e60447-747e-496a-afde-65ca182db1c8\", </v>
      </c>
      <c r="AP10" s="57" t="str">
        <f>"\""versionedPostPredecessorId\"" : \""" &amp; demoPosts[[#This Row],[versionedPost.predecessorID]] &amp; "\"", "</f>
        <v xml:space="preserve">\"versionedPostPredecessorId\" : \"\", </v>
      </c>
      <c r="AQ10" s="124" t="str">
        <f>"\""jobPostType\"" : \""" &amp; demoPosts[[#This Row],[jobPostType]] &amp; "\"", "</f>
        <v xml:space="preserve">\"jobPostType\" : \"Project-Hourly\", </v>
      </c>
      <c r="AR10" s="124" t="str">
        <f>"\""summary\"" : \""" &amp; demoPosts[[#This Row],[summary]] &amp; "\"", "</f>
        <v xml:space="preserve">\"summary\" : \"Help test Bitcoin as payment for my travel-related business\", </v>
      </c>
      <c r="AS10"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0" s="124" t="str">
        <f>"\""message\"" : \""" &amp; demoPosts[[#This Row],[message]] &amp; "\"", "</f>
        <v xml:space="preserve">\"message\" : \"hi\", </v>
      </c>
      <c r="AU10" s="124" t="str">
        <f>"\""postedDate\"" : \""" &amp; demoPosts[[#This Row],[message]] &amp; "\"", "</f>
        <v xml:space="preserve">\"postedDate\" : \"hi\", </v>
      </c>
      <c r="AV10" s="124" t="str">
        <f>"\""broadcastDate\"" : \""" &amp; demoPosts[[#This Row],[broadcastDate]] &amp; "\"", "</f>
        <v xml:space="preserve">\"broadcastDate\" : \"2002-05-30T09:30:10Z\", </v>
      </c>
      <c r="AW10" s="124" t="str">
        <f>"\""jobStartDate\"" : \""" &amp; demoPosts[[#This Row],[jobStartDate]] &amp; "\"", "</f>
        <v xml:space="preserve">\"jobStartDate\" : \"2002-05-30T09:30:10Z\", </v>
      </c>
      <c r="AX10" s="124" t="str">
        <f>"\""jobEndDate\"" : \""" &amp; demoPosts[[#This Row],[jobEndDate]] &amp; "\"", "</f>
        <v xml:space="preserve">\"jobEndDate\" : \"2002-05-30T09:30:10Z\", </v>
      </c>
      <c r="AY10" s="124" t="str">
        <f>"\""currency\"" : \""" &amp; demoPosts[[#This Row],[currency]] &amp; "\"", "</f>
        <v xml:space="preserve">\"currency\" : \"USD\", </v>
      </c>
      <c r="AZ10" s="124" t="str">
        <f>"\""workLocation\"" : \""" &amp; demoPosts[[#This Row],[workLocation]] &amp; "\"", "</f>
        <v xml:space="preserve">\"workLocation\" : \"United States\", </v>
      </c>
      <c r="BA10" s="124" t="str">
        <f>"\""isPayoutInPieces\"" : \""" &amp; demoPosts[[#This Row],[isPayoutInPieces]] &amp; "\"", "</f>
        <v xml:space="preserve">\"isPayoutInPieces\" : \"false\", </v>
      </c>
      <c r="BB10" s="124" t="str">
        <f t="shared" si="10"/>
        <v xml:space="preserve">\"skills\" : \"\", </v>
      </c>
      <c r="BC10" s="124" t="str">
        <f>"\""posterId\"" : \""" &amp; demoPosts[[#This Row],[posterId]] &amp; "\"", "</f>
        <v xml:space="preserve">\"posterId\" : \"eeeeeeee-eeee-eeee-eeee-eeeeeeeeeeee\", </v>
      </c>
      <c r="BD10" s="124" t="str">
        <f>"\""versionNumber\"" : \""" &amp; demoPosts[[#This Row],[versionNumber]] &amp; "\"", "</f>
        <v xml:space="preserve">\"versionNumber\" : \"1\", </v>
      </c>
      <c r="BE10" s="126" t="str">
        <f>"\""allowFormatting\"" : \""" &amp; demoPosts[[#This Row],[allowFormatting]] &amp; "\"", "</f>
        <v xml:space="preserve">\"allowFormatting\" : \"true\", </v>
      </c>
      <c r="BF10" s="124" t="str">
        <f>"\""canForward\"" : \""" &amp; demoPosts[[#This Row],[canForward]] &amp; "\"", "</f>
        <v xml:space="preserve">\"canForward\" : \"true\", </v>
      </c>
      <c r="BG10" s="124" t="str">
        <f t="shared" si="11"/>
        <v xml:space="preserve">\"referents\" : \"\", </v>
      </c>
      <c r="BH10" s="124" t="str">
        <f>"\""contractType\"" : \""" &amp; demoPosts[[#This Row],[ContentType]] &amp; "\"", "</f>
        <v xml:space="preserve">\"contractType\" : \"message\", </v>
      </c>
      <c r="BI10" s="124" t="str">
        <f>"\""budget\"" : \""" &amp; demoPosts[[#This Row],[budget]] &amp; "\"""</f>
        <v>\"budget\" : \"2350.3\"</v>
      </c>
      <c r="BJ10"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0"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0" s="43" t="str">
        <f>"""uid"" : """&amp;demoPosts[[#This Row],[uid]]&amp;""", "</f>
        <v xml:space="preserve">"uid" : "d9f0083a-5f7e-4188-9819-c033a8d509da", </v>
      </c>
      <c r="BM10" s="58" t="str">
        <f>"""src"" : """&amp;demoPosts[[#This Row],[Source]]&amp;""", "</f>
        <v xml:space="preserve">"src" : "89cbeaaf-bb58-48a4-8bdf-2917d6ae110d", </v>
      </c>
      <c r="BN10" s="58" t="str">
        <f>"""trgts"" : ["""&amp;demoPosts[[#This Row],[trgt1]]&amp;"""], "</f>
        <v xml:space="preserve">"trgts" : ["eeeeeeee-eeee-eeee-eeee-eeeeeeeeeeee"], </v>
      </c>
      <c r="BO10" t="str">
        <f>"""label"" : ""each([Bitcoin],[Ethereum],[" &amp; demoPosts[[#This Row],[Message Type GUID Label]]&amp;"])"", "</f>
        <v xml:space="preserve">"label" : "each([Bitcoin],[Ethereum],[49607b66-5642-4f96-ab5b-864f44697ea8])", </v>
      </c>
      <c r="BP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"d9f0083a-5f7e-4188-9819-c033a8d509da", "value" : "{\"uid\"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1" spans="1:68" x14ac:dyDescent="0.25">
      <c r="B11" s="5" t="s">
        <v>1957</v>
      </c>
      <c r="C11" s="3" t="s">
        <v>161</v>
      </c>
      <c r="D11" s="3" t="s">
        <v>2237</v>
      </c>
      <c r="E11" s="5" t="s">
        <v>2240</v>
      </c>
      <c r="F11"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1" s="129" t="s">
        <v>2246</v>
      </c>
      <c r="H11" s="129" t="s">
        <v>2241</v>
      </c>
      <c r="I11" s="129" t="s">
        <v>2238</v>
      </c>
      <c r="J11" s="129"/>
      <c r="K11" s="129" t="s">
        <v>2021</v>
      </c>
      <c r="L11" s="129"/>
      <c r="M11" s="133" t="s">
        <v>2399</v>
      </c>
      <c r="N11" s="133" t="s">
        <v>2404</v>
      </c>
      <c r="O11" s="133" t="s">
        <v>2406</v>
      </c>
      <c r="P11" s="133" t="s">
        <v>2521</v>
      </c>
      <c r="Q11" s="133" t="s">
        <v>2238</v>
      </c>
      <c r="R11" s="133" t="s">
        <v>2238</v>
      </c>
      <c r="S11" s="133" t="s">
        <v>2238</v>
      </c>
      <c r="T11" s="133" t="s">
        <v>2238</v>
      </c>
      <c r="U11" s="133" t="s">
        <v>2051</v>
      </c>
      <c r="V11" s="133" t="s">
        <v>2317</v>
      </c>
      <c r="W11" s="133" t="s">
        <v>2271</v>
      </c>
      <c r="X11" s="134" t="s">
        <v>2391</v>
      </c>
      <c r="Y11" s="133" t="s">
        <v>2237</v>
      </c>
      <c r="Z11" s="133">
        <v>1</v>
      </c>
      <c r="AA11" s="132" t="s">
        <v>2321</v>
      </c>
      <c r="AB11" s="133" t="s">
        <v>2321</v>
      </c>
      <c r="AC11" s="133" t="s">
        <v>2396</v>
      </c>
      <c r="AD11" s="133" t="s">
        <v>1982</v>
      </c>
      <c r="AE11" s="133">
        <v>2350.3000000000002</v>
      </c>
      <c r="AF11" s="43" t="str">
        <f>"\""uid\"" : \"""&amp;demoPosts[[#This Row],[uid]]&amp;"\"", "</f>
        <v xml:space="preserve">\"uid\" : \"9c00dba3-8f6d-407e-be69-9f0e98f356aa\", </v>
      </c>
      <c r="AG11" s="57" t="str">
        <f>"\""text\"" : \""" &amp;demoPosts[[#This Row],[text]] &amp; "\"", "</f>
        <v xml:space="preserve">\"text\" : \"hi contract\", </v>
      </c>
      <c r="AH11" s="57" t="str">
        <f t="shared" si="6"/>
        <v xml:space="preserve">\"type\" : \"TEXT\", </v>
      </c>
      <c r="AI11" s="57" t="str">
        <f t="shared" si="7"/>
        <v xml:space="preserve">\"created\" : \"2015-12-05 20:31:57\", </v>
      </c>
      <c r="AJ11" s="57" t="str">
        <f t="shared" si="8"/>
        <v xml:space="preserve">\"modified\" : \"2015-12-05 20:31:57\", </v>
      </c>
      <c r="AK11" s="57" t="str">
        <f>"\""createdDate\"" : \""" &amp; demoPosts[[#This Row],[createdDate]] &amp; "\"", "</f>
        <v xml:space="preserve">\"createdDate\" : \"2002-05-30T09:30:10Z\", </v>
      </c>
      <c r="AL11" s="57" t="str">
        <f>"\""modifiedDate\"" : \""" &amp; demoPosts[[#This Row],[modifiedDate]] &amp; "\"", "</f>
        <v xml:space="preserve">\"modifiedDate\" : \"\", </v>
      </c>
      <c r="AM11" s="57" t="str">
        <f>"\""labels\"" : \""each([Bitcoin],[Ethereum],[" &amp; demoPosts[[#This Row],[Message Type GUID Label]]&amp;"])\"", "</f>
        <v xml:space="preserve">\"labels\" : \"each([Bitcoin],[Ethereum],[49607b66-5642-4f96-ab5b-864f44697ea8])\", </v>
      </c>
      <c r="AN11" s="57" t="str">
        <f t="shared" si="9"/>
        <v>\"connections\":[{\"source\":\"alias://ff5136ad023a66644c4f4a8e2a495bb34689/alias\",\"target\":\"alias://0e65bd3a974ed1d7c195f94055c93537827f/alias\",\"label\":\"f0186f0d-c862-4ee3-9c09-b850a9d745a7\"}],</v>
      </c>
      <c r="AO11" s="57" t="str">
        <f>"\""versionedPostId\"" : \""" &amp; demoPosts[[#This Row],[versionedPost.id]] &amp; "\"", "</f>
        <v xml:space="preserve">\"versionedPostId\" : \"35e60447-747e-496a-afde-65ca182db1c8\", </v>
      </c>
      <c r="AP11" s="57" t="str">
        <f>"\""versionedPostPredecessorId\"" : \""" &amp; demoPosts[[#This Row],[versionedPost.predecessorID]] &amp; "\"", "</f>
        <v xml:space="preserve">\"versionedPostPredecessorId\" : \"\", </v>
      </c>
      <c r="AQ11" s="124" t="str">
        <f>"\""jobPostType\"" : \""" &amp; demoPosts[[#This Row],[jobPostType]] &amp; "\"", "</f>
        <v xml:space="preserve">\"jobPostType\" : \"Project-Hourly\", </v>
      </c>
      <c r="AR11" s="124" t="str">
        <f>"\""summary\"" : \""" &amp; demoPosts[[#This Row],[summary]] &amp; "\"", "</f>
        <v xml:space="preserve">\"summary\" : \"Help test Bitcoin as payment for my travel-related business\", </v>
      </c>
      <c r="AS11"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1" s="124" t="str">
        <f>"\""message\"" : \""" &amp; demoPosts[[#This Row],[message]] &amp; "\"", "</f>
        <v xml:space="preserve">\"message\" : \"hi\", </v>
      </c>
      <c r="AU11" s="124" t="str">
        <f>"\""postedDate\"" : \""" &amp; demoPosts[[#This Row],[message]] &amp; "\"", "</f>
        <v xml:space="preserve">\"postedDate\" : \"hi\", </v>
      </c>
      <c r="AV11" s="124" t="str">
        <f>"\""broadcastDate\"" : \""" &amp; demoPosts[[#This Row],[broadcastDate]] &amp; "\"", "</f>
        <v xml:space="preserve">\"broadcastDate\" : \"2002-05-30T09:30:10Z\", </v>
      </c>
      <c r="AW11" s="124" t="str">
        <f>"\""jobStartDate\"" : \""" &amp; demoPosts[[#This Row],[jobStartDate]] &amp; "\"", "</f>
        <v xml:space="preserve">\"jobStartDate\" : \"2002-05-30T09:30:10Z\", </v>
      </c>
      <c r="AX11" s="124" t="str">
        <f>"\""jobEndDate\"" : \""" &amp; demoPosts[[#This Row],[jobEndDate]] &amp; "\"", "</f>
        <v xml:space="preserve">\"jobEndDate\" : \"2002-05-30T09:30:10Z\", </v>
      </c>
      <c r="AY11" s="124" t="str">
        <f>"\""currency\"" : \""" &amp; demoPosts[[#This Row],[currency]] &amp; "\"", "</f>
        <v xml:space="preserve">\"currency\" : \"USD\", </v>
      </c>
      <c r="AZ11" s="124" t="str">
        <f>"\""workLocation\"" : \""" &amp; demoPosts[[#This Row],[workLocation]] &amp; "\"", "</f>
        <v xml:space="preserve">\"workLocation\" : \"United States\", </v>
      </c>
      <c r="BA11" s="124" t="str">
        <f>"\""isPayoutInPieces\"" : \""" &amp; demoPosts[[#This Row],[isPayoutInPieces]] &amp; "\"", "</f>
        <v xml:space="preserve">\"isPayoutInPieces\" : \"false\", </v>
      </c>
      <c r="BB11" s="124" t="str">
        <f t="shared" si="10"/>
        <v xml:space="preserve">\"skills\" : \"\", </v>
      </c>
      <c r="BC11" s="124" t="str">
        <f>"\""posterId\"" : \""" &amp; demoPosts[[#This Row],[posterId]] &amp; "\"", "</f>
        <v xml:space="preserve">\"posterId\" : \"eeeeeeee-eeee-eeee-eeee-eeeeeeeeeeee\", </v>
      </c>
      <c r="BD11" s="124" t="str">
        <f>"\""versionNumber\"" : \""" &amp; demoPosts[[#This Row],[versionNumber]] &amp; "\"", "</f>
        <v xml:space="preserve">\"versionNumber\" : \"1\", </v>
      </c>
      <c r="BE11" s="126" t="str">
        <f>"\""allowFormatting\"" : \""" &amp; demoPosts[[#This Row],[allowFormatting]] &amp; "\"", "</f>
        <v xml:space="preserve">\"allowFormatting\" : \"true\", </v>
      </c>
      <c r="BF11" s="124" t="str">
        <f>"\""canForward\"" : \""" &amp; demoPosts[[#This Row],[canForward]] &amp; "\"", "</f>
        <v xml:space="preserve">\"canForward\" : \"true\", </v>
      </c>
      <c r="BG11" s="124" t="str">
        <f t="shared" si="11"/>
        <v xml:space="preserve">\"referents\" : \"\", </v>
      </c>
      <c r="BH11" s="124" t="str">
        <f>"\""contractType\"" : \""" &amp; demoPosts[[#This Row],[ContentType]] &amp; "\"", "</f>
        <v xml:space="preserve">\"contractType\" : \"message\", </v>
      </c>
      <c r="BI11" s="124" t="str">
        <f>"\""budget\"" : \""" &amp; demoPosts[[#This Row],[budget]] &amp; "\"""</f>
        <v>\"budget\" : \"2350.3\"</v>
      </c>
      <c r="BJ11"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1"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1" s="43" t="str">
        <f>"""uid"" : """&amp;demoPosts[[#This Row],[uid]]&amp;""", "</f>
        <v xml:space="preserve">"uid" : "9c00dba3-8f6d-407e-be69-9f0e98f356aa", </v>
      </c>
      <c r="BM11" s="58" t="str">
        <f>"""src"" : """&amp;demoPosts[[#This Row],[Source]]&amp;""", "</f>
        <v xml:space="preserve">"src" : "89cbeaaf-bb58-48a4-8bdf-2917d6ae110d", </v>
      </c>
      <c r="BN11" s="58" t="str">
        <f>"""trgts"" : ["""&amp;demoPosts[[#This Row],[trgt1]]&amp;"""], "</f>
        <v xml:space="preserve">"trgts" : ["eeeeeeee-eeee-eeee-eeee-eeeeeeeeeeee"], </v>
      </c>
      <c r="BO11" t="str">
        <f>"""label"" : ""each([Bitcoin],[Ethereum],[" &amp; demoPosts[[#This Row],[Message Type GUID Label]]&amp;"])"", "</f>
        <v xml:space="preserve">"label" : "each([Bitcoin],[Ethereum],[49607b66-5642-4f96-ab5b-864f44697ea8])", </v>
      </c>
      <c r="BP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"9c00dba3-8f6d-407e-be69-9f0e98f356aa", "value" : "{\"uid\"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2" spans="1:68" x14ac:dyDescent="0.25">
      <c r="B12" s="5" t="s">
        <v>1958</v>
      </c>
      <c r="C12" s="3" t="s">
        <v>161</v>
      </c>
      <c r="D12" s="3" t="s">
        <v>2237</v>
      </c>
      <c r="E12" s="5" t="s">
        <v>2240</v>
      </c>
      <c r="F12"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2" s="129" t="s">
        <v>2246</v>
      </c>
      <c r="H12" s="129" t="s">
        <v>2241</v>
      </c>
      <c r="I12" s="129" t="s">
        <v>2238</v>
      </c>
      <c r="J12" s="129"/>
      <c r="K12" s="129" t="s">
        <v>2021</v>
      </c>
      <c r="L12" s="129"/>
      <c r="M12" s="133" t="s">
        <v>2399</v>
      </c>
      <c r="N12" s="133" t="s">
        <v>2404</v>
      </c>
      <c r="O12" s="133" t="s">
        <v>2406</v>
      </c>
      <c r="P12" s="133" t="s">
        <v>2521</v>
      </c>
      <c r="Q12" s="133" t="s">
        <v>2238</v>
      </c>
      <c r="R12" s="133" t="s">
        <v>2238</v>
      </c>
      <c r="S12" s="133" t="s">
        <v>2238</v>
      </c>
      <c r="T12" s="133" t="s">
        <v>2238</v>
      </c>
      <c r="U12" s="133" t="s">
        <v>2051</v>
      </c>
      <c r="V12" s="133" t="s">
        <v>2317</v>
      </c>
      <c r="W12" s="133" t="s">
        <v>2271</v>
      </c>
      <c r="X12" s="134" t="s">
        <v>2391</v>
      </c>
      <c r="Y12" s="133" t="s">
        <v>2237</v>
      </c>
      <c r="Z12" s="133">
        <v>1</v>
      </c>
      <c r="AA12" s="132" t="s">
        <v>2321</v>
      </c>
      <c r="AB12" s="133" t="s">
        <v>2321</v>
      </c>
      <c r="AC12" s="133" t="s">
        <v>2396</v>
      </c>
      <c r="AD12" s="133" t="s">
        <v>1982</v>
      </c>
      <c r="AE12" s="133">
        <v>2350.3000000000002</v>
      </c>
      <c r="AF12" s="43" t="str">
        <f>"\""uid\"" : \"""&amp;demoPosts[[#This Row],[uid]]&amp;"\"", "</f>
        <v xml:space="preserve">\"uid\" : \"9f86552d-b089-4a25-ab3f-2a756b4089cf\", </v>
      </c>
      <c r="AG12" s="57" t="str">
        <f>"\""text\"" : \""" &amp;demoPosts[[#This Row],[text]] &amp; "\"", "</f>
        <v xml:space="preserve">\"text\" : \"hi contract\", </v>
      </c>
      <c r="AH12" s="57" t="str">
        <f t="shared" si="6"/>
        <v xml:space="preserve">\"type\" : \"TEXT\", </v>
      </c>
      <c r="AI12" s="57" t="str">
        <f t="shared" si="7"/>
        <v xml:space="preserve">\"created\" : \"2015-12-05 20:31:57\", </v>
      </c>
      <c r="AJ12" s="57" t="str">
        <f t="shared" si="8"/>
        <v xml:space="preserve">\"modified\" : \"2015-12-05 20:31:57\", </v>
      </c>
      <c r="AK12" s="57" t="str">
        <f>"\""createdDate\"" : \""" &amp; demoPosts[[#This Row],[createdDate]] &amp; "\"", "</f>
        <v xml:space="preserve">\"createdDate\" : \"2002-05-30T09:30:10Z\", </v>
      </c>
      <c r="AL12" s="57" t="str">
        <f>"\""modifiedDate\"" : \""" &amp; demoPosts[[#This Row],[modifiedDate]] &amp; "\"", "</f>
        <v xml:space="preserve">\"modifiedDate\" : \"\", </v>
      </c>
      <c r="AM12" s="57" t="str">
        <f>"\""labels\"" : \""each([Bitcoin],[Ethereum],[" &amp; demoPosts[[#This Row],[Message Type GUID Label]]&amp;"])\"", "</f>
        <v xml:space="preserve">\"labels\" : \"each([Bitcoin],[Ethereum],[49607b66-5642-4f96-ab5b-864f44697ea8])\", </v>
      </c>
      <c r="AN12" s="57" t="str">
        <f t="shared" si="9"/>
        <v>\"connections\":[{\"source\":\"alias://ff5136ad023a66644c4f4a8e2a495bb34689/alias\",\"target\":\"alias://0e65bd3a974ed1d7c195f94055c93537827f/alias\",\"label\":\"f0186f0d-c862-4ee3-9c09-b850a9d745a7\"}],</v>
      </c>
      <c r="AO12" s="57" t="str">
        <f>"\""versionedPostId\"" : \""" &amp; demoPosts[[#This Row],[versionedPost.id]] &amp; "\"", "</f>
        <v xml:space="preserve">\"versionedPostId\" : \"35e60447-747e-496a-afde-65ca182db1c8\", </v>
      </c>
      <c r="AP12" s="57" t="str">
        <f>"\""versionedPostPredecessorId\"" : \""" &amp; demoPosts[[#This Row],[versionedPost.predecessorID]] &amp; "\"", "</f>
        <v xml:space="preserve">\"versionedPostPredecessorId\" : \"\", </v>
      </c>
      <c r="AQ12" s="124" t="str">
        <f>"\""jobPostType\"" : \""" &amp; demoPosts[[#This Row],[jobPostType]] &amp; "\"", "</f>
        <v xml:space="preserve">\"jobPostType\" : \"Project-Hourly\", </v>
      </c>
      <c r="AR12" s="124" t="str">
        <f>"\""summary\"" : \""" &amp; demoPosts[[#This Row],[summary]] &amp; "\"", "</f>
        <v xml:space="preserve">\"summary\" : \"Help test Bitcoin as payment for my travel-related business\", </v>
      </c>
      <c r="AS12"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2" s="124" t="str">
        <f>"\""message\"" : \""" &amp; demoPosts[[#This Row],[message]] &amp; "\"", "</f>
        <v xml:space="preserve">\"message\" : \"hi\", </v>
      </c>
      <c r="AU12" s="124" t="str">
        <f>"\""postedDate\"" : \""" &amp; demoPosts[[#This Row],[message]] &amp; "\"", "</f>
        <v xml:space="preserve">\"postedDate\" : \"hi\", </v>
      </c>
      <c r="AV12" s="124" t="str">
        <f>"\""broadcastDate\"" : \""" &amp; demoPosts[[#This Row],[broadcastDate]] &amp; "\"", "</f>
        <v xml:space="preserve">\"broadcastDate\" : \"2002-05-30T09:30:10Z\", </v>
      </c>
      <c r="AW12" s="124" t="str">
        <f>"\""jobStartDate\"" : \""" &amp; demoPosts[[#This Row],[jobStartDate]] &amp; "\"", "</f>
        <v xml:space="preserve">\"jobStartDate\" : \"2002-05-30T09:30:10Z\", </v>
      </c>
      <c r="AX12" s="124" t="str">
        <f>"\""jobEndDate\"" : \""" &amp; demoPosts[[#This Row],[jobEndDate]] &amp; "\"", "</f>
        <v xml:space="preserve">\"jobEndDate\" : \"2002-05-30T09:30:10Z\", </v>
      </c>
      <c r="AY12" s="124" t="str">
        <f>"\""currency\"" : \""" &amp; demoPosts[[#This Row],[currency]] &amp; "\"", "</f>
        <v xml:space="preserve">\"currency\" : \"USD\", </v>
      </c>
      <c r="AZ12" s="124" t="str">
        <f>"\""workLocation\"" : \""" &amp; demoPosts[[#This Row],[workLocation]] &amp; "\"", "</f>
        <v xml:space="preserve">\"workLocation\" : \"United States\", </v>
      </c>
      <c r="BA12" s="124" t="str">
        <f>"\""isPayoutInPieces\"" : \""" &amp; demoPosts[[#This Row],[isPayoutInPieces]] &amp; "\"", "</f>
        <v xml:space="preserve">\"isPayoutInPieces\" : \"false\", </v>
      </c>
      <c r="BB12" s="124" t="str">
        <f t="shared" si="10"/>
        <v xml:space="preserve">\"skills\" : \"\", </v>
      </c>
      <c r="BC12" s="124" t="str">
        <f>"\""posterId\"" : \""" &amp; demoPosts[[#This Row],[posterId]] &amp; "\"", "</f>
        <v xml:space="preserve">\"posterId\" : \"eeeeeeee-eeee-eeee-eeee-eeeeeeeeeeee\", </v>
      </c>
      <c r="BD12" s="124" t="str">
        <f>"\""versionNumber\"" : \""" &amp; demoPosts[[#This Row],[versionNumber]] &amp; "\"", "</f>
        <v xml:space="preserve">\"versionNumber\" : \"1\", </v>
      </c>
      <c r="BE12" s="126" t="str">
        <f>"\""allowFormatting\"" : \""" &amp; demoPosts[[#This Row],[allowFormatting]] &amp; "\"", "</f>
        <v xml:space="preserve">\"allowFormatting\" : \"true\", </v>
      </c>
      <c r="BF12" s="124" t="str">
        <f>"\""canForward\"" : \""" &amp; demoPosts[[#This Row],[canForward]] &amp; "\"", "</f>
        <v xml:space="preserve">\"canForward\" : \"true\", </v>
      </c>
      <c r="BG12" s="124" t="str">
        <f t="shared" si="11"/>
        <v xml:space="preserve">\"referents\" : \"\", </v>
      </c>
      <c r="BH12" s="124" t="str">
        <f>"\""contractType\"" : \""" &amp; demoPosts[[#This Row],[ContentType]] &amp; "\"", "</f>
        <v xml:space="preserve">\"contractType\" : \"message\", </v>
      </c>
      <c r="BI12" s="124" t="str">
        <f>"\""budget\"" : \""" &amp; demoPosts[[#This Row],[budget]] &amp; "\"""</f>
        <v>\"budget\" : \"2350.3\"</v>
      </c>
      <c r="BJ12"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2"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2" s="43" t="str">
        <f>"""uid"" : """&amp;demoPosts[[#This Row],[uid]]&amp;""", "</f>
        <v xml:space="preserve">"uid" : "9f86552d-b089-4a25-ab3f-2a756b4089cf", </v>
      </c>
      <c r="BM12" s="58" t="str">
        <f>"""src"" : """&amp;demoPosts[[#This Row],[Source]]&amp;""", "</f>
        <v xml:space="preserve">"src" : "89cbeaaf-bb58-48a4-8bdf-2917d6ae110d", </v>
      </c>
      <c r="BN12" s="58" t="str">
        <f>"""trgts"" : ["""&amp;demoPosts[[#This Row],[trgt1]]&amp;"""], "</f>
        <v xml:space="preserve">"trgts" : ["eeeeeeee-eeee-eeee-eeee-eeeeeeeeeeee"], </v>
      </c>
      <c r="BO12" t="str">
        <f>"""label"" : ""each([Bitcoin],[Ethereum],[" &amp; demoPosts[[#This Row],[Message Type GUID Label]]&amp;"])"", "</f>
        <v xml:space="preserve">"label" : "each([Bitcoin],[Ethereum],[49607b66-5642-4f96-ab5b-864f44697ea8])", </v>
      </c>
      <c r="BP1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"9f86552d-b089-4a25-ab3f-2a756b4089cf", "value" : "{\"uid\"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3" spans="1:68" x14ac:dyDescent="0.25">
      <c r="B13" s="5" t="s">
        <v>1959</v>
      </c>
      <c r="C13" s="3" t="s">
        <v>161</v>
      </c>
      <c r="D13" s="3" t="s">
        <v>2237</v>
      </c>
      <c r="E13" s="5" t="s">
        <v>2240</v>
      </c>
      <c r="F13"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3" s="129" t="s">
        <v>2246</v>
      </c>
      <c r="H13" s="129" t="s">
        <v>2241</v>
      </c>
      <c r="I13" s="129" t="s">
        <v>2238</v>
      </c>
      <c r="J13" s="129"/>
      <c r="K13" s="129" t="s">
        <v>2021</v>
      </c>
      <c r="L13" s="129"/>
      <c r="M13" s="133" t="s">
        <v>2399</v>
      </c>
      <c r="N13" s="133" t="s">
        <v>2404</v>
      </c>
      <c r="O13" s="133" t="s">
        <v>2406</v>
      </c>
      <c r="P13" s="133" t="s">
        <v>2521</v>
      </c>
      <c r="Q13" s="133" t="s">
        <v>2238</v>
      </c>
      <c r="R13" s="133" t="s">
        <v>2238</v>
      </c>
      <c r="S13" s="133" t="s">
        <v>2238</v>
      </c>
      <c r="T13" s="133" t="s">
        <v>2238</v>
      </c>
      <c r="U13" s="133" t="s">
        <v>2051</v>
      </c>
      <c r="V13" s="133" t="s">
        <v>2317</v>
      </c>
      <c r="W13" s="133" t="s">
        <v>2271</v>
      </c>
      <c r="X13" s="134" t="s">
        <v>2391</v>
      </c>
      <c r="Y13" s="133" t="s">
        <v>2237</v>
      </c>
      <c r="Z13" s="133">
        <v>1</v>
      </c>
      <c r="AA13" s="132" t="s">
        <v>2321</v>
      </c>
      <c r="AB13" s="133" t="s">
        <v>2321</v>
      </c>
      <c r="AC13" s="133" t="s">
        <v>2396</v>
      </c>
      <c r="AD13" s="133" t="s">
        <v>1982</v>
      </c>
      <c r="AE13" s="133">
        <v>2350.3000000000002</v>
      </c>
      <c r="AF13" s="43" t="str">
        <f>"\""uid\"" : \"""&amp;demoPosts[[#This Row],[uid]]&amp;"\"", "</f>
        <v xml:space="preserve">\"uid\" : \"58bbeb44-3b4c-4c0c-bda8-2c99c3178e6e\", </v>
      </c>
      <c r="AG13" s="57" t="str">
        <f>"\""text\"" : \""" &amp;demoPosts[[#This Row],[text]] &amp; "\"", "</f>
        <v xml:space="preserve">\"text\" : \"hi contract\", </v>
      </c>
      <c r="AH13" s="57" t="str">
        <f t="shared" si="6"/>
        <v xml:space="preserve">\"type\" : \"TEXT\", </v>
      </c>
      <c r="AI13" s="57" t="str">
        <f t="shared" si="7"/>
        <v xml:space="preserve">\"created\" : \"2015-12-05 20:31:57\", </v>
      </c>
      <c r="AJ13" s="57" t="str">
        <f t="shared" si="8"/>
        <v xml:space="preserve">\"modified\" : \"2015-12-05 20:31:57\", </v>
      </c>
      <c r="AK13" s="57" t="str">
        <f>"\""createdDate\"" : \""" &amp; demoPosts[[#This Row],[createdDate]] &amp; "\"", "</f>
        <v xml:space="preserve">\"createdDate\" : \"2002-05-30T09:30:10Z\", </v>
      </c>
      <c r="AL13" s="57" t="str">
        <f>"\""modifiedDate\"" : \""" &amp; demoPosts[[#This Row],[modifiedDate]] &amp; "\"", "</f>
        <v xml:space="preserve">\"modifiedDate\" : \"\", </v>
      </c>
      <c r="AM13" s="57" t="str">
        <f>"\""labels\"" : \""each([Bitcoin],[Ethereum],[" &amp; demoPosts[[#This Row],[Message Type GUID Label]]&amp;"])\"", "</f>
        <v xml:space="preserve">\"labels\" : \"each([Bitcoin],[Ethereum],[49607b66-5642-4f96-ab5b-864f44697ea8])\", </v>
      </c>
      <c r="AN13" s="57" t="str">
        <f t="shared" si="9"/>
        <v>\"connections\":[{\"source\":\"alias://ff5136ad023a66644c4f4a8e2a495bb34689/alias\",\"target\":\"alias://0e65bd3a974ed1d7c195f94055c93537827f/alias\",\"label\":\"f0186f0d-c862-4ee3-9c09-b850a9d745a7\"}],</v>
      </c>
      <c r="AO13" s="57" t="str">
        <f>"\""versionedPostId\"" : \""" &amp; demoPosts[[#This Row],[versionedPost.id]] &amp; "\"", "</f>
        <v xml:space="preserve">\"versionedPostId\" : \"35e60447-747e-496a-afde-65ca182db1c8\", </v>
      </c>
      <c r="AP13" s="57" t="str">
        <f>"\""versionedPostPredecessorId\"" : \""" &amp; demoPosts[[#This Row],[versionedPost.predecessorID]] &amp; "\"", "</f>
        <v xml:space="preserve">\"versionedPostPredecessorId\" : \"\", </v>
      </c>
      <c r="AQ13" s="124" t="str">
        <f>"\""jobPostType\"" : \""" &amp; demoPosts[[#This Row],[jobPostType]] &amp; "\"", "</f>
        <v xml:space="preserve">\"jobPostType\" : \"Project-Hourly\", </v>
      </c>
      <c r="AR13" s="124" t="str">
        <f>"\""summary\"" : \""" &amp; demoPosts[[#This Row],[summary]] &amp; "\"", "</f>
        <v xml:space="preserve">\"summary\" : \"Help test Bitcoin as payment for my travel-related business\", </v>
      </c>
      <c r="AS13"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3" s="124" t="str">
        <f>"\""message\"" : \""" &amp; demoPosts[[#This Row],[message]] &amp; "\"", "</f>
        <v xml:space="preserve">\"message\" : \"hi\", </v>
      </c>
      <c r="AU13" s="124" t="str">
        <f>"\""postedDate\"" : \""" &amp; demoPosts[[#This Row],[message]] &amp; "\"", "</f>
        <v xml:space="preserve">\"postedDate\" : \"hi\", </v>
      </c>
      <c r="AV13" s="124" t="str">
        <f>"\""broadcastDate\"" : \""" &amp; demoPosts[[#This Row],[broadcastDate]] &amp; "\"", "</f>
        <v xml:space="preserve">\"broadcastDate\" : \"2002-05-30T09:30:10Z\", </v>
      </c>
      <c r="AW13" s="124" t="str">
        <f>"\""jobStartDate\"" : \""" &amp; demoPosts[[#This Row],[jobStartDate]] &amp; "\"", "</f>
        <v xml:space="preserve">\"jobStartDate\" : \"2002-05-30T09:30:10Z\", </v>
      </c>
      <c r="AX13" s="124" t="str">
        <f>"\""jobEndDate\"" : \""" &amp; demoPosts[[#This Row],[jobEndDate]] &amp; "\"", "</f>
        <v xml:space="preserve">\"jobEndDate\" : \"2002-05-30T09:30:10Z\", </v>
      </c>
      <c r="AY13" s="124" t="str">
        <f>"\""currency\"" : \""" &amp; demoPosts[[#This Row],[currency]] &amp; "\"", "</f>
        <v xml:space="preserve">\"currency\" : \"USD\", </v>
      </c>
      <c r="AZ13" s="124" t="str">
        <f>"\""workLocation\"" : \""" &amp; demoPosts[[#This Row],[workLocation]] &amp; "\"", "</f>
        <v xml:space="preserve">\"workLocation\" : \"United States\", </v>
      </c>
      <c r="BA13" s="124" t="str">
        <f>"\""isPayoutInPieces\"" : \""" &amp; demoPosts[[#This Row],[isPayoutInPieces]] &amp; "\"", "</f>
        <v xml:space="preserve">\"isPayoutInPieces\" : \"false\", </v>
      </c>
      <c r="BB13" s="124" t="str">
        <f t="shared" si="10"/>
        <v xml:space="preserve">\"skills\" : \"\", </v>
      </c>
      <c r="BC13" s="124" t="str">
        <f>"\""posterId\"" : \""" &amp; demoPosts[[#This Row],[posterId]] &amp; "\"", "</f>
        <v xml:space="preserve">\"posterId\" : \"eeeeeeee-eeee-eeee-eeee-eeeeeeeeeeee\", </v>
      </c>
      <c r="BD13" s="124" t="str">
        <f>"\""versionNumber\"" : \""" &amp; demoPosts[[#This Row],[versionNumber]] &amp; "\"", "</f>
        <v xml:space="preserve">\"versionNumber\" : \"1\", </v>
      </c>
      <c r="BE13" s="126" t="str">
        <f>"\""allowFormatting\"" : \""" &amp; demoPosts[[#This Row],[allowFormatting]] &amp; "\"", "</f>
        <v xml:space="preserve">\"allowFormatting\" : \"true\", </v>
      </c>
      <c r="BF13" s="124" t="str">
        <f>"\""canForward\"" : \""" &amp; demoPosts[[#This Row],[canForward]] &amp; "\"", "</f>
        <v xml:space="preserve">\"canForward\" : \"true\", </v>
      </c>
      <c r="BG13" s="124" t="str">
        <f t="shared" si="11"/>
        <v xml:space="preserve">\"referents\" : \"\", </v>
      </c>
      <c r="BH13" s="124" t="str">
        <f>"\""contractType\"" : \""" &amp; demoPosts[[#This Row],[ContentType]] &amp; "\"", "</f>
        <v xml:space="preserve">\"contractType\" : \"message\", </v>
      </c>
      <c r="BI13" s="124" t="str">
        <f>"\""budget\"" : \""" &amp; demoPosts[[#This Row],[budget]] &amp; "\"""</f>
        <v>\"budget\" : \"2350.3\"</v>
      </c>
      <c r="BJ13"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3"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3" s="43" t="str">
        <f>"""uid"" : """&amp;demoPosts[[#This Row],[uid]]&amp;""", "</f>
        <v xml:space="preserve">"uid" : "58bbeb44-3b4c-4c0c-bda8-2c99c3178e6e", </v>
      </c>
      <c r="BM13" s="58" t="str">
        <f>"""src"" : """&amp;demoPosts[[#This Row],[Source]]&amp;""", "</f>
        <v xml:space="preserve">"src" : "89cbeaaf-bb58-48a4-8bdf-2917d6ae110d", </v>
      </c>
      <c r="BN13" s="58" t="str">
        <f>"""trgts"" : ["""&amp;demoPosts[[#This Row],[trgt1]]&amp;"""], "</f>
        <v xml:space="preserve">"trgts" : ["eeeeeeee-eeee-eeee-eeee-eeeeeeeeeeee"], </v>
      </c>
      <c r="BO13" t="str">
        <f>"""label"" : ""each([Bitcoin],[Ethereum],[" &amp; demoPosts[[#This Row],[Message Type GUID Label]]&amp;"])"", "</f>
        <v xml:space="preserve">"label" : "each([Bitcoin],[Ethereum],[49607b66-5642-4f96-ab5b-864f44697ea8])", </v>
      </c>
      <c r="BP1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"58bbeb44-3b4c-4c0c-bda8-2c99c3178e6e", "value" : "{\"uid\"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4" spans="1:68" x14ac:dyDescent="0.25">
      <c r="B14" s="5" t="s">
        <v>1960</v>
      </c>
      <c r="C14" s="3" t="s">
        <v>161</v>
      </c>
      <c r="D14" s="3" t="s">
        <v>2237</v>
      </c>
      <c r="E14" s="5" t="s">
        <v>2240</v>
      </c>
      <c r="F1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4" s="129" t="s">
        <v>2246</v>
      </c>
      <c r="H14" s="129" t="s">
        <v>2241</v>
      </c>
      <c r="I14" s="129" t="s">
        <v>2238</v>
      </c>
      <c r="J14" s="129"/>
      <c r="K14" s="129" t="s">
        <v>2021</v>
      </c>
      <c r="L14" s="129"/>
      <c r="M14" s="133" t="s">
        <v>2399</v>
      </c>
      <c r="N14" s="133" t="s">
        <v>2404</v>
      </c>
      <c r="O14" s="133" t="s">
        <v>2406</v>
      </c>
      <c r="P14" s="133" t="s">
        <v>2521</v>
      </c>
      <c r="Q14" s="133" t="s">
        <v>2238</v>
      </c>
      <c r="R14" s="133" t="s">
        <v>2238</v>
      </c>
      <c r="S14" s="133" t="s">
        <v>2238</v>
      </c>
      <c r="T14" s="133" t="s">
        <v>2238</v>
      </c>
      <c r="U14" s="133" t="s">
        <v>2051</v>
      </c>
      <c r="V14" s="133" t="s">
        <v>2317</v>
      </c>
      <c r="W14" s="133" t="s">
        <v>2271</v>
      </c>
      <c r="X14" s="134" t="s">
        <v>2391</v>
      </c>
      <c r="Y14" s="133" t="s">
        <v>2237</v>
      </c>
      <c r="Z14" s="133">
        <v>1</v>
      </c>
      <c r="AA14" s="132" t="s">
        <v>2321</v>
      </c>
      <c r="AB14" s="133" t="s">
        <v>2321</v>
      </c>
      <c r="AC14" s="133" t="s">
        <v>2396</v>
      </c>
      <c r="AD14" s="133" t="s">
        <v>1982</v>
      </c>
      <c r="AE14" s="133">
        <v>2350.3000000000002</v>
      </c>
      <c r="AF14" s="43" t="str">
        <f>"\""uid\"" : \"""&amp;demoPosts[[#This Row],[uid]]&amp;"\"", "</f>
        <v xml:space="preserve">\"uid\" : \"2d18d1f5-b624-486a-8b48-243d036f5440\", </v>
      </c>
      <c r="AG14" s="57" t="str">
        <f>"\""text\"" : \""" &amp;demoPosts[[#This Row],[text]] &amp; "\"", "</f>
        <v xml:space="preserve">\"text\" : \"hi contract\", </v>
      </c>
      <c r="AH14" s="57" t="str">
        <f t="shared" si="6"/>
        <v xml:space="preserve">\"type\" : \"TEXT\", </v>
      </c>
      <c r="AI14" s="57" t="str">
        <f t="shared" si="7"/>
        <v xml:space="preserve">\"created\" : \"2015-12-05 20:31:57\", </v>
      </c>
      <c r="AJ14" s="57" t="str">
        <f t="shared" si="8"/>
        <v xml:space="preserve">\"modified\" : \"2015-12-05 20:31:57\", </v>
      </c>
      <c r="AK14" s="57" t="str">
        <f>"\""createdDate\"" : \""" &amp; demoPosts[[#This Row],[createdDate]] &amp; "\"", "</f>
        <v xml:space="preserve">\"createdDate\" : \"2002-05-30T09:30:10Z\", </v>
      </c>
      <c r="AL14" s="57" t="str">
        <f>"\""modifiedDate\"" : \""" &amp; demoPosts[[#This Row],[modifiedDate]] &amp; "\"", "</f>
        <v xml:space="preserve">\"modifiedDate\" : \"\", </v>
      </c>
      <c r="AM14" s="57" t="str">
        <f>"\""labels\"" : \""each([Bitcoin],[Ethereum],[" &amp; demoPosts[[#This Row],[Message Type GUID Label]]&amp;"])\"", "</f>
        <v xml:space="preserve">\"labels\" : \"each([Bitcoin],[Ethereum],[49607b66-5642-4f96-ab5b-864f44697ea8])\", </v>
      </c>
      <c r="AN14" s="57" t="str">
        <f t="shared" si="9"/>
        <v>\"connections\":[{\"source\":\"alias://ff5136ad023a66644c4f4a8e2a495bb34689/alias\",\"target\":\"alias://0e65bd3a974ed1d7c195f94055c93537827f/alias\",\"label\":\"f0186f0d-c862-4ee3-9c09-b850a9d745a7\"}],</v>
      </c>
      <c r="AO14" s="57" t="str">
        <f>"\""versionedPostId\"" : \""" &amp; demoPosts[[#This Row],[versionedPost.id]] &amp; "\"", "</f>
        <v xml:space="preserve">\"versionedPostId\" : \"35e60447-747e-496a-afde-65ca182db1c8\", </v>
      </c>
      <c r="AP14" s="57" t="str">
        <f>"\""versionedPostPredecessorId\"" : \""" &amp; demoPosts[[#This Row],[versionedPost.predecessorID]] &amp; "\"", "</f>
        <v xml:space="preserve">\"versionedPostPredecessorId\" : \"\", </v>
      </c>
      <c r="AQ14" s="124" t="str">
        <f>"\""jobPostType\"" : \""" &amp; demoPosts[[#This Row],[jobPostType]] &amp; "\"", "</f>
        <v xml:space="preserve">\"jobPostType\" : \"Project-Hourly\", </v>
      </c>
      <c r="AR14" s="124" t="str">
        <f>"\""summary\"" : \""" &amp; demoPosts[[#This Row],[summary]] &amp; "\"", "</f>
        <v xml:space="preserve">\"summary\" : \"Help test Bitcoin as payment for my travel-related business\", </v>
      </c>
      <c r="AS14"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4" s="124" t="str">
        <f>"\""message\"" : \""" &amp; demoPosts[[#This Row],[message]] &amp; "\"", "</f>
        <v xml:space="preserve">\"message\" : \"hi\", </v>
      </c>
      <c r="AU14" s="124" t="str">
        <f>"\""postedDate\"" : \""" &amp; demoPosts[[#This Row],[message]] &amp; "\"", "</f>
        <v xml:space="preserve">\"postedDate\" : \"hi\", </v>
      </c>
      <c r="AV14" s="124" t="str">
        <f>"\""broadcastDate\"" : \""" &amp; demoPosts[[#This Row],[broadcastDate]] &amp; "\"", "</f>
        <v xml:space="preserve">\"broadcastDate\" : \"2002-05-30T09:30:10Z\", </v>
      </c>
      <c r="AW14" s="124" t="str">
        <f>"\""jobStartDate\"" : \""" &amp; demoPosts[[#This Row],[jobStartDate]] &amp; "\"", "</f>
        <v xml:space="preserve">\"jobStartDate\" : \"2002-05-30T09:30:10Z\", </v>
      </c>
      <c r="AX14" s="124" t="str">
        <f>"\""jobEndDate\"" : \""" &amp; demoPosts[[#This Row],[jobEndDate]] &amp; "\"", "</f>
        <v xml:space="preserve">\"jobEndDate\" : \"2002-05-30T09:30:10Z\", </v>
      </c>
      <c r="AY14" s="124" t="str">
        <f>"\""currency\"" : \""" &amp; demoPosts[[#This Row],[currency]] &amp; "\"", "</f>
        <v xml:space="preserve">\"currency\" : \"USD\", </v>
      </c>
      <c r="AZ14" s="124" t="str">
        <f>"\""workLocation\"" : \""" &amp; demoPosts[[#This Row],[workLocation]] &amp; "\"", "</f>
        <v xml:space="preserve">\"workLocation\" : \"United States\", </v>
      </c>
      <c r="BA14" s="124" t="str">
        <f>"\""isPayoutInPieces\"" : \""" &amp; demoPosts[[#This Row],[isPayoutInPieces]] &amp; "\"", "</f>
        <v xml:space="preserve">\"isPayoutInPieces\" : \"false\", </v>
      </c>
      <c r="BB14" s="124" t="str">
        <f t="shared" si="10"/>
        <v xml:space="preserve">\"skills\" : \"\", </v>
      </c>
      <c r="BC14" s="124" t="str">
        <f>"\""posterId\"" : \""" &amp; demoPosts[[#This Row],[posterId]] &amp; "\"", "</f>
        <v xml:space="preserve">\"posterId\" : \"eeeeeeee-eeee-eeee-eeee-eeeeeeeeeeee\", </v>
      </c>
      <c r="BD14" s="124" t="str">
        <f>"\""versionNumber\"" : \""" &amp; demoPosts[[#This Row],[versionNumber]] &amp; "\"", "</f>
        <v xml:space="preserve">\"versionNumber\" : \"1\", </v>
      </c>
      <c r="BE14" s="126" t="str">
        <f>"\""allowFormatting\"" : \""" &amp; demoPosts[[#This Row],[allowFormatting]] &amp; "\"", "</f>
        <v xml:space="preserve">\"allowFormatting\" : \"true\", </v>
      </c>
      <c r="BF14" s="124" t="str">
        <f>"\""canForward\"" : \""" &amp; demoPosts[[#This Row],[canForward]] &amp; "\"", "</f>
        <v xml:space="preserve">\"canForward\" : \"true\", </v>
      </c>
      <c r="BG14" s="124" t="str">
        <f t="shared" si="11"/>
        <v xml:space="preserve">\"referents\" : \"\", </v>
      </c>
      <c r="BH14" s="124" t="str">
        <f>"\""contractType\"" : \""" &amp; demoPosts[[#This Row],[ContentType]] &amp; "\"", "</f>
        <v xml:space="preserve">\"contractType\" : \"message\", </v>
      </c>
      <c r="BI14" s="124" t="str">
        <f>"\""budget\"" : \""" &amp; demoPosts[[#This Row],[budget]] &amp; "\"""</f>
        <v>\"budget\" : \"2350.3\"</v>
      </c>
      <c r="BJ14"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4" s="43" t="str">
        <f>"""uid"" : """&amp;demoPosts[[#This Row],[uid]]&amp;""", "</f>
        <v xml:space="preserve">"uid" : "2d18d1f5-b624-486a-8b48-243d036f5440", </v>
      </c>
      <c r="BM14" s="58" t="str">
        <f>"""src"" : """&amp;demoPosts[[#This Row],[Source]]&amp;""", "</f>
        <v xml:space="preserve">"src" : "89cbeaaf-bb58-48a4-8bdf-2917d6ae110d", </v>
      </c>
      <c r="BN14" s="58" t="str">
        <f>"""trgts"" : ["""&amp;demoPosts[[#This Row],[trgt1]]&amp;"""], "</f>
        <v xml:space="preserve">"trgts" : ["eeeeeeee-eeee-eeee-eeee-eeeeeeeeeeee"], </v>
      </c>
      <c r="BO14" t="str">
        <f>"""label"" : ""each([Bitcoin],[Ethereum],[" &amp; demoPosts[[#This Row],[Message Type GUID Label]]&amp;"])"", "</f>
        <v xml:space="preserve">"label" : "each([Bitcoin],[Ethereum],[49607b66-5642-4f96-ab5b-864f44697ea8])", </v>
      </c>
      <c r="BP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"2d18d1f5-b624-486a-8b48-243d036f5440", "value" : "{\"uid\"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5" spans="1:68" x14ac:dyDescent="0.25">
      <c r="B15" s="5" t="s">
        <v>1961</v>
      </c>
      <c r="C15" s="3" t="s">
        <v>161</v>
      </c>
      <c r="D15" s="3" t="s">
        <v>2237</v>
      </c>
      <c r="E15" s="5" t="s">
        <v>2240</v>
      </c>
      <c r="F1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5" s="129" t="s">
        <v>2246</v>
      </c>
      <c r="H15" s="129" t="s">
        <v>2241</v>
      </c>
      <c r="I15" s="129" t="s">
        <v>2238</v>
      </c>
      <c r="J15" s="129"/>
      <c r="K15" s="129" t="s">
        <v>2021</v>
      </c>
      <c r="L15" s="129"/>
      <c r="M15" s="133" t="s">
        <v>2399</v>
      </c>
      <c r="N15" s="133" t="s">
        <v>2404</v>
      </c>
      <c r="O15" s="133" t="s">
        <v>2406</v>
      </c>
      <c r="P15" s="133" t="s">
        <v>2521</v>
      </c>
      <c r="Q15" s="133" t="s">
        <v>2238</v>
      </c>
      <c r="R15" s="133" t="s">
        <v>2238</v>
      </c>
      <c r="S15" s="133" t="s">
        <v>2238</v>
      </c>
      <c r="T15" s="133" t="s">
        <v>2238</v>
      </c>
      <c r="U15" s="133" t="s">
        <v>2051</v>
      </c>
      <c r="V15" s="133" t="s">
        <v>2317</v>
      </c>
      <c r="W15" s="133" t="s">
        <v>2271</v>
      </c>
      <c r="X15" s="134" t="s">
        <v>2391</v>
      </c>
      <c r="Y15" s="133" t="s">
        <v>2237</v>
      </c>
      <c r="Z15" s="133">
        <v>1</v>
      </c>
      <c r="AA15" s="132" t="s">
        <v>2321</v>
      </c>
      <c r="AB15" s="133" t="s">
        <v>2321</v>
      </c>
      <c r="AC15" s="133" t="s">
        <v>2396</v>
      </c>
      <c r="AD15" s="133" t="s">
        <v>1982</v>
      </c>
      <c r="AE15" s="133">
        <v>2350.3000000000002</v>
      </c>
      <c r="AF15" s="43" t="str">
        <f>"\""uid\"" : \"""&amp;demoPosts[[#This Row],[uid]]&amp;"\"", "</f>
        <v xml:space="preserve">\"uid\" : \"cd265741-286c-4edc-abd6-0081d17de6b0\", </v>
      </c>
      <c r="AG15" s="57" t="str">
        <f>"\""text\"" : \""" &amp;demoPosts[[#This Row],[text]] &amp; "\"", "</f>
        <v xml:space="preserve">\"text\" : \"hi contract\", </v>
      </c>
      <c r="AH15" s="57" t="str">
        <f t="shared" si="6"/>
        <v xml:space="preserve">\"type\" : \"TEXT\", </v>
      </c>
      <c r="AI15" s="57" t="str">
        <f t="shared" si="7"/>
        <v xml:space="preserve">\"created\" : \"2015-12-05 20:31:57\", </v>
      </c>
      <c r="AJ15" s="57" t="str">
        <f t="shared" si="8"/>
        <v xml:space="preserve">\"modified\" : \"2015-12-05 20:31:57\", </v>
      </c>
      <c r="AK15" s="57" t="str">
        <f>"\""createdDate\"" : \""" &amp; demoPosts[[#This Row],[createdDate]] &amp; "\"", "</f>
        <v xml:space="preserve">\"createdDate\" : \"2002-05-30T09:30:10Z\", </v>
      </c>
      <c r="AL15" s="57" t="str">
        <f>"\""modifiedDate\"" : \""" &amp; demoPosts[[#This Row],[modifiedDate]] &amp; "\"", "</f>
        <v xml:space="preserve">\"modifiedDate\" : \"\", </v>
      </c>
      <c r="AM15" s="57" t="str">
        <f>"\""labels\"" : \""each([Bitcoin],[Ethereum],[" &amp; demoPosts[[#This Row],[Message Type GUID Label]]&amp;"])\"", "</f>
        <v xml:space="preserve">\"labels\" : \"each([Bitcoin],[Ethereum],[49607b66-5642-4f96-ab5b-864f44697ea8])\", </v>
      </c>
      <c r="AN15" s="57" t="str">
        <f t="shared" si="9"/>
        <v>\"connections\":[{\"source\":\"alias://ff5136ad023a66644c4f4a8e2a495bb34689/alias\",\"target\":\"alias://0e65bd3a974ed1d7c195f94055c93537827f/alias\",\"label\":\"f0186f0d-c862-4ee3-9c09-b850a9d745a7\"}],</v>
      </c>
      <c r="AO15" s="57" t="str">
        <f>"\""versionedPostId\"" : \""" &amp; demoPosts[[#This Row],[versionedPost.id]] &amp; "\"", "</f>
        <v xml:space="preserve">\"versionedPostId\" : \"35e60447-747e-496a-afde-65ca182db1c8\", </v>
      </c>
      <c r="AP15" s="57" t="str">
        <f>"\""versionedPostPredecessorId\"" : \""" &amp; demoPosts[[#This Row],[versionedPost.predecessorID]] &amp; "\"", "</f>
        <v xml:space="preserve">\"versionedPostPredecessorId\" : \"\", </v>
      </c>
      <c r="AQ15" s="124" t="str">
        <f>"\""jobPostType\"" : \""" &amp; demoPosts[[#This Row],[jobPostType]] &amp; "\"", "</f>
        <v xml:space="preserve">\"jobPostType\" : \"Project-Hourly\", </v>
      </c>
      <c r="AR15" s="124" t="str">
        <f>"\""summary\"" : \""" &amp; demoPosts[[#This Row],[summary]] &amp; "\"", "</f>
        <v xml:space="preserve">\"summary\" : \"Help test Bitcoin as payment for my travel-related business\", </v>
      </c>
      <c r="AS15"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5" s="124" t="str">
        <f>"\""message\"" : \""" &amp; demoPosts[[#This Row],[message]] &amp; "\"", "</f>
        <v xml:space="preserve">\"message\" : \"hi\", </v>
      </c>
      <c r="AU15" s="124" t="str">
        <f>"\""postedDate\"" : \""" &amp; demoPosts[[#This Row],[message]] &amp; "\"", "</f>
        <v xml:space="preserve">\"postedDate\" : \"hi\", </v>
      </c>
      <c r="AV15" s="124" t="str">
        <f>"\""broadcastDate\"" : \""" &amp; demoPosts[[#This Row],[broadcastDate]] &amp; "\"", "</f>
        <v xml:space="preserve">\"broadcastDate\" : \"2002-05-30T09:30:10Z\", </v>
      </c>
      <c r="AW15" s="124" t="str">
        <f>"\""jobStartDate\"" : \""" &amp; demoPosts[[#This Row],[jobStartDate]] &amp; "\"", "</f>
        <v xml:space="preserve">\"jobStartDate\" : \"2002-05-30T09:30:10Z\", </v>
      </c>
      <c r="AX15" s="124" t="str">
        <f>"\""jobEndDate\"" : \""" &amp; demoPosts[[#This Row],[jobEndDate]] &amp; "\"", "</f>
        <v xml:space="preserve">\"jobEndDate\" : \"2002-05-30T09:30:10Z\", </v>
      </c>
      <c r="AY15" s="124" t="str">
        <f>"\""currency\"" : \""" &amp; demoPosts[[#This Row],[currency]] &amp; "\"", "</f>
        <v xml:space="preserve">\"currency\" : \"USD\", </v>
      </c>
      <c r="AZ15" s="124" t="str">
        <f>"\""workLocation\"" : \""" &amp; demoPosts[[#This Row],[workLocation]] &amp; "\"", "</f>
        <v xml:space="preserve">\"workLocation\" : \"United States\", </v>
      </c>
      <c r="BA15" s="124" t="str">
        <f>"\""isPayoutInPieces\"" : \""" &amp; demoPosts[[#This Row],[isPayoutInPieces]] &amp; "\"", "</f>
        <v xml:space="preserve">\"isPayoutInPieces\" : \"false\", </v>
      </c>
      <c r="BB15" s="124" t="str">
        <f t="shared" si="10"/>
        <v xml:space="preserve">\"skills\" : \"\", </v>
      </c>
      <c r="BC15" s="124" t="str">
        <f>"\""posterId\"" : \""" &amp; demoPosts[[#This Row],[posterId]] &amp; "\"", "</f>
        <v xml:space="preserve">\"posterId\" : \"eeeeeeee-eeee-eeee-eeee-eeeeeeeeeeee\", </v>
      </c>
      <c r="BD15" s="124" t="str">
        <f>"\""versionNumber\"" : \""" &amp; demoPosts[[#This Row],[versionNumber]] &amp; "\"", "</f>
        <v xml:space="preserve">\"versionNumber\" : \"1\", </v>
      </c>
      <c r="BE15" s="126" t="str">
        <f>"\""allowFormatting\"" : \""" &amp; demoPosts[[#This Row],[allowFormatting]] &amp; "\"", "</f>
        <v xml:space="preserve">\"allowFormatting\" : \"true\", </v>
      </c>
      <c r="BF15" s="124" t="str">
        <f>"\""canForward\"" : \""" &amp; demoPosts[[#This Row],[canForward]] &amp; "\"", "</f>
        <v xml:space="preserve">\"canForward\" : \"true\", </v>
      </c>
      <c r="BG15" s="124" t="str">
        <f t="shared" si="11"/>
        <v xml:space="preserve">\"referents\" : \"\", </v>
      </c>
      <c r="BH15" s="124" t="str">
        <f>"\""contractType\"" : \""" &amp; demoPosts[[#This Row],[ContentType]] &amp; "\"", "</f>
        <v xml:space="preserve">\"contractType\" : \"message\", </v>
      </c>
      <c r="BI15" s="124" t="str">
        <f>"\""budget\"" : \""" &amp; demoPosts[[#This Row],[budget]] &amp; "\"""</f>
        <v>\"budget\" : \"2350.3\"</v>
      </c>
      <c r="BJ15"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5" s="43" t="str">
        <f>"""uid"" : """&amp;demoPosts[[#This Row],[uid]]&amp;""", "</f>
        <v xml:space="preserve">"uid" : "cd265741-286c-4edc-abd6-0081d17de6b0", </v>
      </c>
      <c r="BM15" s="58" t="str">
        <f>"""src"" : """&amp;demoPosts[[#This Row],[Source]]&amp;""", "</f>
        <v xml:space="preserve">"src" : "89cbeaaf-bb58-48a4-8bdf-2917d6ae110d", </v>
      </c>
      <c r="BN15" s="58" t="str">
        <f>"""trgts"" : ["""&amp;demoPosts[[#This Row],[trgt1]]&amp;"""], "</f>
        <v xml:space="preserve">"trgts" : ["eeeeeeee-eeee-eeee-eeee-eeeeeeeeeeee"], </v>
      </c>
      <c r="BO15" t="str">
        <f>"""label"" : ""each([Bitcoin],[Ethereum],[" &amp; demoPosts[[#This Row],[Message Type GUID Label]]&amp;"])"", "</f>
        <v xml:space="preserve">"label" : "each([Bitcoin],[Ethereum],[49607b66-5642-4f96-ab5b-864f44697ea8])", </v>
      </c>
      <c r="BP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"cd265741-286c-4edc-abd6-0081d17de6b0", "value" : "{\"uid\"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6" spans="1:68" x14ac:dyDescent="0.25">
      <c r="B16" s="5" t="s">
        <v>1962</v>
      </c>
      <c r="C16" s="3" t="s">
        <v>161</v>
      </c>
      <c r="D16" s="3" t="s">
        <v>2237</v>
      </c>
      <c r="E16" s="5" t="s">
        <v>2240</v>
      </c>
      <c r="F1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6" s="129" t="s">
        <v>2246</v>
      </c>
      <c r="H16" s="129" t="s">
        <v>2241</v>
      </c>
      <c r="I16" s="129" t="s">
        <v>2238</v>
      </c>
      <c r="J16" s="129"/>
      <c r="K16" s="129" t="s">
        <v>2021</v>
      </c>
      <c r="L16" s="129"/>
      <c r="M16" s="133" t="s">
        <v>2399</v>
      </c>
      <c r="N16" s="133" t="s">
        <v>2404</v>
      </c>
      <c r="O16" s="133" t="s">
        <v>2406</v>
      </c>
      <c r="P16" s="133" t="s">
        <v>2521</v>
      </c>
      <c r="Q16" s="133" t="s">
        <v>2238</v>
      </c>
      <c r="R16" s="133" t="s">
        <v>2238</v>
      </c>
      <c r="S16" s="133" t="s">
        <v>2238</v>
      </c>
      <c r="T16" s="133" t="s">
        <v>2238</v>
      </c>
      <c r="U16" s="133" t="s">
        <v>2051</v>
      </c>
      <c r="V16" s="133" t="s">
        <v>2317</v>
      </c>
      <c r="W16" s="133" t="s">
        <v>2271</v>
      </c>
      <c r="X16" s="134" t="s">
        <v>2391</v>
      </c>
      <c r="Y16" s="133" t="s">
        <v>2237</v>
      </c>
      <c r="Z16" s="133">
        <v>1</v>
      </c>
      <c r="AA16" s="132" t="s">
        <v>2321</v>
      </c>
      <c r="AB16" s="133" t="s">
        <v>2321</v>
      </c>
      <c r="AC16" s="133" t="s">
        <v>2396</v>
      </c>
      <c r="AD16" s="133" t="s">
        <v>1982</v>
      </c>
      <c r="AE16" s="133">
        <v>2350.3000000000002</v>
      </c>
      <c r="AF16" s="43" t="str">
        <f>"\""uid\"" : \"""&amp;demoPosts[[#This Row],[uid]]&amp;"\"", "</f>
        <v xml:space="preserve">\"uid\" : \"3577b786-be60-4980-af3b-d2a9e55d6dae\", </v>
      </c>
      <c r="AG16" s="57" t="str">
        <f>"\""text\"" : \""" &amp;demoPosts[[#This Row],[text]] &amp; "\"", "</f>
        <v xml:space="preserve">\"text\" : \"hi contract\", </v>
      </c>
      <c r="AH16" s="57" t="str">
        <f t="shared" si="6"/>
        <v xml:space="preserve">\"type\" : \"TEXT\", </v>
      </c>
      <c r="AI16" s="57" t="str">
        <f t="shared" si="7"/>
        <v xml:space="preserve">\"created\" : \"2015-12-05 20:31:57\", </v>
      </c>
      <c r="AJ16" s="57" t="str">
        <f t="shared" si="8"/>
        <v xml:space="preserve">\"modified\" : \"2015-12-05 20:31:57\", </v>
      </c>
      <c r="AK16" s="57" t="str">
        <f>"\""createdDate\"" : \""" &amp; demoPosts[[#This Row],[createdDate]] &amp; "\"", "</f>
        <v xml:space="preserve">\"createdDate\" : \"2002-05-30T09:30:10Z\", </v>
      </c>
      <c r="AL16" s="57" t="str">
        <f>"\""modifiedDate\"" : \""" &amp; demoPosts[[#This Row],[modifiedDate]] &amp; "\"", "</f>
        <v xml:space="preserve">\"modifiedDate\" : \"\", </v>
      </c>
      <c r="AM16" s="57" t="str">
        <f>"\""labels\"" : \""each([Bitcoin],[Ethereum],[" &amp; demoPosts[[#This Row],[Message Type GUID Label]]&amp;"])\"", "</f>
        <v xml:space="preserve">\"labels\" : \"each([Bitcoin],[Ethereum],[49607b66-5642-4f96-ab5b-864f44697ea8])\", </v>
      </c>
      <c r="AN16" s="57" t="str">
        <f t="shared" si="9"/>
        <v>\"connections\":[{\"source\":\"alias://ff5136ad023a66644c4f4a8e2a495bb34689/alias\",\"target\":\"alias://0e65bd3a974ed1d7c195f94055c93537827f/alias\",\"label\":\"f0186f0d-c862-4ee3-9c09-b850a9d745a7\"}],</v>
      </c>
      <c r="AO16" s="57" t="str">
        <f>"\""versionedPostId\"" : \""" &amp; demoPosts[[#This Row],[versionedPost.id]] &amp; "\"", "</f>
        <v xml:space="preserve">\"versionedPostId\" : \"35e60447-747e-496a-afde-65ca182db1c8\", </v>
      </c>
      <c r="AP16" s="57" t="str">
        <f>"\""versionedPostPredecessorId\"" : \""" &amp; demoPosts[[#This Row],[versionedPost.predecessorID]] &amp; "\"", "</f>
        <v xml:space="preserve">\"versionedPostPredecessorId\" : \"\", </v>
      </c>
      <c r="AQ16" s="124" t="str">
        <f>"\""jobPostType\"" : \""" &amp; demoPosts[[#This Row],[jobPostType]] &amp; "\"", "</f>
        <v xml:space="preserve">\"jobPostType\" : \"Project-Hourly\", </v>
      </c>
      <c r="AR16" s="124" t="str">
        <f>"\""summary\"" : \""" &amp; demoPosts[[#This Row],[summary]] &amp; "\"", "</f>
        <v xml:space="preserve">\"summary\" : \"Help test Bitcoin as payment for my travel-related business\", </v>
      </c>
      <c r="AS16"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6" s="124" t="str">
        <f>"\""message\"" : \""" &amp; demoPosts[[#This Row],[message]] &amp; "\"", "</f>
        <v xml:space="preserve">\"message\" : \"hi\", </v>
      </c>
      <c r="AU16" s="124" t="str">
        <f>"\""postedDate\"" : \""" &amp; demoPosts[[#This Row],[message]] &amp; "\"", "</f>
        <v xml:space="preserve">\"postedDate\" : \"hi\", </v>
      </c>
      <c r="AV16" s="124" t="str">
        <f>"\""broadcastDate\"" : \""" &amp; demoPosts[[#This Row],[broadcastDate]] &amp; "\"", "</f>
        <v xml:space="preserve">\"broadcastDate\" : \"2002-05-30T09:30:10Z\", </v>
      </c>
      <c r="AW16" s="124" t="str">
        <f>"\""jobStartDate\"" : \""" &amp; demoPosts[[#This Row],[jobStartDate]] &amp; "\"", "</f>
        <v xml:space="preserve">\"jobStartDate\" : \"2002-05-30T09:30:10Z\", </v>
      </c>
      <c r="AX16" s="124" t="str">
        <f>"\""jobEndDate\"" : \""" &amp; demoPosts[[#This Row],[jobEndDate]] &amp; "\"", "</f>
        <v xml:space="preserve">\"jobEndDate\" : \"2002-05-30T09:30:10Z\", </v>
      </c>
      <c r="AY16" s="124" t="str">
        <f>"\""currency\"" : \""" &amp; demoPosts[[#This Row],[currency]] &amp; "\"", "</f>
        <v xml:space="preserve">\"currency\" : \"USD\", </v>
      </c>
      <c r="AZ16" s="124" t="str">
        <f>"\""workLocation\"" : \""" &amp; demoPosts[[#This Row],[workLocation]] &amp; "\"", "</f>
        <v xml:space="preserve">\"workLocation\" : \"United States\", </v>
      </c>
      <c r="BA16" s="124" t="str">
        <f>"\""isPayoutInPieces\"" : \""" &amp; demoPosts[[#This Row],[isPayoutInPieces]] &amp; "\"", "</f>
        <v xml:space="preserve">\"isPayoutInPieces\" : \"false\", </v>
      </c>
      <c r="BB16" s="124" t="str">
        <f t="shared" si="10"/>
        <v xml:space="preserve">\"skills\" : \"\", </v>
      </c>
      <c r="BC16" s="124" t="str">
        <f>"\""posterId\"" : \""" &amp; demoPosts[[#This Row],[posterId]] &amp; "\"", "</f>
        <v xml:space="preserve">\"posterId\" : \"eeeeeeee-eeee-eeee-eeee-eeeeeeeeeeee\", </v>
      </c>
      <c r="BD16" s="124" t="str">
        <f>"\""versionNumber\"" : \""" &amp; demoPosts[[#This Row],[versionNumber]] &amp; "\"", "</f>
        <v xml:space="preserve">\"versionNumber\" : \"1\", </v>
      </c>
      <c r="BE16" s="126" t="str">
        <f>"\""allowFormatting\"" : \""" &amp; demoPosts[[#This Row],[allowFormatting]] &amp; "\"", "</f>
        <v xml:space="preserve">\"allowFormatting\" : \"true\", </v>
      </c>
      <c r="BF16" s="124" t="str">
        <f>"\""canForward\"" : \""" &amp; demoPosts[[#This Row],[canForward]] &amp; "\"", "</f>
        <v xml:space="preserve">\"canForward\" : \"true\", </v>
      </c>
      <c r="BG16" s="124" t="str">
        <f t="shared" si="11"/>
        <v xml:space="preserve">\"referents\" : \"\", </v>
      </c>
      <c r="BH16" s="124" t="str">
        <f>"\""contractType\"" : \""" &amp; demoPosts[[#This Row],[ContentType]] &amp; "\"", "</f>
        <v xml:space="preserve">\"contractType\" : \"message\", </v>
      </c>
      <c r="BI16" s="124" t="str">
        <f>"\""budget\"" : \""" &amp; demoPosts[[#This Row],[budget]] &amp; "\"""</f>
        <v>\"budget\" : \"2350.3\"</v>
      </c>
      <c r="BJ16"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6" s="43" t="str">
        <f>"""uid"" : """&amp;demoPosts[[#This Row],[uid]]&amp;""", "</f>
        <v xml:space="preserve">"uid" : "3577b786-be60-4980-af3b-d2a9e55d6dae", </v>
      </c>
      <c r="BM16" s="58" t="str">
        <f>"""src"" : """&amp;demoPosts[[#This Row],[Source]]&amp;""", "</f>
        <v xml:space="preserve">"src" : "89cbeaaf-bb58-48a4-8bdf-2917d6ae110d", </v>
      </c>
      <c r="BN16" s="58" t="str">
        <f>"""trgts"" : ["""&amp;demoPosts[[#This Row],[trgt1]]&amp;"""], "</f>
        <v xml:space="preserve">"trgts" : ["eeeeeeee-eeee-eeee-eeee-eeeeeeeeeeee"], </v>
      </c>
      <c r="BO16" t="str">
        <f>"""label"" : ""each([Bitcoin],[Ethereum],[" &amp; demoPosts[[#This Row],[Message Type GUID Label]]&amp;"])"", "</f>
        <v xml:space="preserve">"label" : "each([Bitcoin],[Ethereum],[49607b66-5642-4f96-ab5b-864f44697ea8])", </v>
      </c>
      <c r="BP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"3577b786-be60-4980-af3b-d2a9e55d6dae", "value" : "{\"uid\"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7" spans="2:68" x14ac:dyDescent="0.25">
      <c r="B17" s="5" t="s">
        <v>1963</v>
      </c>
      <c r="C17" s="3" t="s">
        <v>161</v>
      </c>
      <c r="D17" s="3" t="s">
        <v>2237</v>
      </c>
      <c r="E17" s="5" t="s">
        <v>2240</v>
      </c>
      <c r="F1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7" s="129" t="s">
        <v>2246</v>
      </c>
      <c r="H17" s="129" t="s">
        <v>2241</v>
      </c>
      <c r="I17" s="129" t="s">
        <v>2238</v>
      </c>
      <c r="J17" s="129"/>
      <c r="K17" s="129" t="s">
        <v>2021</v>
      </c>
      <c r="L17" s="129"/>
      <c r="M17" s="133" t="s">
        <v>2399</v>
      </c>
      <c r="N17" s="133" t="s">
        <v>2404</v>
      </c>
      <c r="O17" s="133" t="s">
        <v>2406</v>
      </c>
      <c r="P17" s="133" t="s">
        <v>2521</v>
      </c>
      <c r="Q17" s="133" t="s">
        <v>2238</v>
      </c>
      <c r="R17" s="133" t="s">
        <v>2238</v>
      </c>
      <c r="S17" s="133" t="s">
        <v>2238</v>
      </c>
      <c r="T17" s="133" t="s">
        <v>2238</v>
      </c>
      <c r="U17" s="133" t="s">
        <v>2051</v>
      </c>
      <c r="V17" s="133" t="s">
        <v>2317</v>
      </c>
      <c r="W17" s="133" t="s">
        <v>2271</v>
      </c>
      <c r="X17" s="134" t="s">
        <v>2391</v>
      </c>
      <c r="Y17" s="133" t="s">
        <v>2237</v>
      </c>
      <c r="Z17" s="133">
        <v>1</v>
      </c>
      <c r="AA17" s="132" t="s">
        <v>2321</v>
      </c>
      <c r="AB17" s="133" t="s">
        <v>2321</v>
      </c>
      <c r="AC17" s="133" t="s">
        <v>2396</v>
      </c>
      <c r="AD17" s="133" t="s">
        <v>1982</v>
      </c>
      <c r="AE17" s="133">
        <v>2350.3000000000002</v>
      </c>
      <c r="AF17" s="43" t="str">
        <f>"\""uid\"" : \"""&amp;demoPosts[[#This Row],[uid]]&amp;"\"", "</f>
        <v xml:space="preserve">\"uid\" : \"1519223c-1a99-4530-96fa-3ccb8dca5418\", </v>
      </c>
      <c r="AG17" s="57" t="str">
        <f>"\""text\"" : \""" &amp;demoPosts[[#This Row],[text]] &amp; "\"", "</f>
        <v xml:space="preserve">\"text\" : \"hi contract\", </v>
      </c>
      <c r="AH17" s="57" t="str">
        <f t="shared" si="6"/>
        <v xml:space="preserve">\"type\" : \"TEXT\", </v>
      </c>
      <c r="AI17" s="57" t="str">
        <f t="shared" si="7"/>
        <v xml:space="preserve">\"created\" : \"2015-12-05 20:31:57\", </v>
      </c>
      <c r="AJ17" s="57" t="str">
        <f t="shared" si="8"/>
        <v xml:space="preserve">\"modified\" : \"2015-12-05 20:31:57\", </v>
      </c>
      <c r="AK17" s="57" t="str">
        <f>"\""createdDate\"" : \""" &amp; demoPosts[[#This Row],[createdDate]] &amp; "\"", "</f>
        <v xml:space="preserve">\"createdDate\" : \"2002-05-30T09:30:10Z\", </v>
      </c>
      <c r="AL17" s="57" t="str">
        <f>"\""modifiedDate\"" : \""" &amp; demoPosts[[#This Row],[modifiedDate]] &amp; "\"", "</f>
        <v xml:space="preserve">\"modifiedDate\" : \"\", </v>
      </c>
      <c r="AM17" s="57" t="str">
        <f>"\""labels\"" : \""each([Bitcoin],[Ethereum],[" &amp; demoPosts[[#This Row],[Message Type GUID Label]]&amp;"])\"", "</f>
        <v xml:space="preserve">\"labels\" : \"each([Bitcoin],[Ethereum],[49607b66-5642-4f96-ab5b-864f44697ea8])\", </v>
      </c>
      <c r="AN17" s="57" t="str">
        <f t="shared" si="9"/>
        <v>\"connections\":[{\"source\":\"alias://ff5136ad023a66644c4f4a8e2a495bb34689/alias\",\"target\":\"alias://0e65bd3a974ed1d7c195f94055c93537827f/alias\",\"label\":\"f0186f0d-c862-4ee3-9c09-b850a9d745a7\"}],</v>
      </c>
      <c r="AO17" s="57" t="str">
        <f>"\""versionedPostId\"" : \""" &amp; demoPosts[[#This Row],[versionedPost.id]] &amp; "\"", "</f>
        <v xml:space="preserve">\"versionedPostId\" : \"35e60447-747e-496a-afde-65ca182db1c8\", </v>
      </c>
      <c r="AP17" s="57" t="str">
        <f>"\""versionedPostPredecessorId\"" : \""" &amp; demoPosts[[#This Row],[versionedPost.predecessorID]] &amp; "\"", "</f>
        <v xml:space="preserve">\"versionedPostPredecessorId\" : \"\", </v>
      </c>
      <c r="AQ17" s="124" t="str">
        <f>"\""jobPostType\"" : \""" &amp; demoPosts[[#This Row],[jobPostType]] &amp; "\"", "</f>
        <v xml:space="preserve">\"jobPostType\" : \"Project-Hourly\", </v>
      </c>
      <c r="AR17" s="124" t="str">
        <f>"\""summary\"" : \""" &amp; demoPosts[[#This Row],[summary]] &amp; "\"", "</f>
        <v xml:space="preserve">\"summary\" : \"Help test Bitcoin as payment for my travel-related business\", </v>
      </c>
      <c r="AS17"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7" s="124" t="str">
        <f>"\""message\"" : \""" &amp; demoPosts[[#This Row],[message]] &amp; "\"", "</f>
        <v xml:space="preserve">\"message\" : \"hi\", </v>
      </c>
      <c r="AU17" s="124" t="str">
        <f>"\""postedDate\"" : \""" &amp; demoPosts[[#This Row],[message]] &amp; "\"", "</f>
        <v xml:space="preserve">\"postedDate\" : \"hi\", </v>
      </c>
      <c r="AV17" s="124" t="str">
        <f>"\""broadcastDate\"" : \""" &amp; demoPosts[[#This Row],[broadcastDate]] &amp; "\"", "</f>
        <v xml:space="preserve">\"broadcastDate\" : \"2002-05-30T09:30:10Z\", </v>
      </c>
      <c r="AW17" s="124" t="str">
        <f>"\""jobStartDate\"" : \""" &amp; demoPosts[[#This Row],[jobStartDate]] &amp; "\"", "</f>
        <v xml:space="preserve">\"jobStartDate\" : \"2002-05-30T09:30:10Z\", </v>
      </c>
      <c r="AX17" s="124" t="str">
        <f>"\""jobEndDate\"" : \""" &amp; demoPosts[[#This Row],[jobEndDate]] &amp; "\"", "</f>
        <v xml:space="preserve">\"jobEndDate\" : \"2002-05-30T09:30:10Z\", </v>
      </c>
      <c r="AY17" s="124" t="str">
        <f>"\""currency\"" : \""" &amp; demoPosts[[#This Row],[currency]] &amp; "\"", "</f>
        <v xml:space="preserve">\"currency\" : \"USD\", </v>
      </c>
      <c r="AZ17" s="124" t="str">
        <f>"\""workLocation\"" : \""" &amp; demoPosts[[#This Row],[workLocation]] &amp; "\"", "</f>
        <v xml:space="preserve">\"workLocation\" : \"United States\", </v>
      </c>
      <c r="BA17" s="124" t="str">
        <f>"\""isPayoutInPieces\"" : \""" &amp; demoPosts[[#This Row],[isPayoutInPieces]] &amp; "\"", "</f>
        <v xml:space="preserve">\"isPayoutInPieces\" : \"false\", </v>
      </c>
      <c r="BB17" s="124" t="str">
        <f t="shared" si="10"/>
        <v xml:space="preserve">\"skills\" : \"\", </v>
      </c>
      <c r="BC17" s="124" t="str">
        <f>"\""posterId\"" : \""" &amp; demoPosts[[#This Row],[posterId]] &amp; "\"", "</f>
        <v xml:space="preserve">\"posterId\" : \"eeeeeeee-eeee-eeee-eeee-eeeeeeeeeeee\", </v>
      </c>
      <c r="BD17" s="124" t="str">
        <f>"\""versionNumber\"" : \""" &amp; demoPosts[[#This Row],[versionNumber]] &amp; "\"", "</f>
        <v xml:space="preserve">\"versionNumber\" : \"1\", </v>
      </c>
      <c r="BE17" s="126" t="str">
        <f>"\""allowFormatting\"" : \""" &amp; demoPosts[[#This Row],[allowFormatting]] &amp; "\"", "</f>
        <v xml:space="preserve">\"allowFormatting\" : \"true\", </v>
      </c>
      <c r="BF17" s="124" t="str">
        <f>"\""canForward\"" : \""" &amp; demoPosts[[#This Row],[canForward]] &amp; "\"", "</f>
        <v xml:space="preserve">\"canForward\" : \"true\", </v>
      </c>
      <c r="BG17" s="124" t="str">
        <f t="shared" si="11"/>
        <v xml:space="preserve">\"referents\" : \"\", </v>
      </c>
      <c r="BH17" s="124" t="str">
        <f>"\""contractType\"" : \""" &amp; demoPosts[[#This Row],[ContentType]] &amp; "\"", "</f>
        <v xml:space="preserve">\"contractType\" : \"message\", </v>
      </c>
      <c r="BI17" s="124" t="str">
        <f>"\""budget\"" : \""" &amp; demoPosts[[#This Row],[budget]] &amp; "\"""</f>
        <v>\"budget\" : \"2350.3\"</v>
      </c>
      <c r="BJ17"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7" s="43" t="str">
        <f>"""uid"" : """&amp;demoPosts[[#This Row],[uid]]&amp;""", "</f>
        <v xml:space="preserve">"uid" : "1519223c-1a99-4530-96fa-3ccb8dca5418", </v>
      </c>
      <c r="BM17" s="58" t="str">
        <f>"""src"" : """&amp;demoPosts[[#This Row],[Source]]&amp;""", "</f>
        <v xml:space="preserve">"src" : "89cbeaaf-bb58-48a4-8bdf-2917d6ae110d", </v>
      </c>
      <c r="BN17" s="58" t="str">
        <f>"""trgts"" : ["""&amp;demoPosts[[#This Row],[trgt1]]&amp;"""], "</f>
        <v xml:space="preserve">"trgts" : ["eeeeeeee-eeee-eeee-eeee-eeeeeeeeeeee"], </v>
      </c>
      <c r="BO17" t="str">
        <f>"""label"" : ""each([Bitcoin],[Ethereum],[" &amp; demoPosts[[#This Row],[Message Type GUID Label]]&amp;"])"", "</f>
        <v xml:space="preserve">"label" : "each([Bitcoin],[Ethereum],[49607b66-5642-4f96-ab5b-864f44697ea8])", </v>
      </c>
      <c r="BP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"1519223c-1a99-4530-96fa-3ccb8dca5418", "value" : "{\"uid\"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8" spans="2:68" x14ac:dyDescent="0.25">
      <c r="B18" s="5" t="s">
        <v>1964</v>
      </c>
      <c r="C18" s="3" t="s">
        <v>161</v>
      </c>
      <c r="D18" s="3" t="s">
        <v>2237</v>
      </c>
      <c r="E18" s="5" t="s">
        <v>2240</v>
      </c>
      <c r="F1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8" s="129" t="s">
        <v>2246</v>
      </c>
      <c r="H18" s="129" t="s">
        <v>2241</v>
      </c>
      <c r="I18" s="129" t="s">
        <v>2238</v>
      </c>
      <c r="J18" s="129"/>
      <c r="K18" s="129" t="s">
        <v>2021</v>
      </c>
      <c r="L18" s="129"/>
      <c r="M18" s="133" t="s">
        <v>2399</v>
      </c>
      <c r="N18" s="133" t="s">
        <v>2404</v>
      </c>
      <c r="O18" s="133" t="s">
        <v>2406</v>
      </c>
      <c r="P18" s="133" t="s">
        <v>2521</v>
      </c>
      <c r="Q18" s="133" t="s">
        <v>2238</v>
      </c>
      <c r="R18" s="133" t="s">
        <v>2238</v>
      </c>
      <c r="S18" s="133" t="s">
        <v>2238</v>
      </c>
      <c r="T18" s="133" t="s">
        <v>2238</v>
      </c>
      <c r="U18" s="133" t="s">
        <v>2051</v>
      </c>
      <c r="V18" s="133" t="s">
        <v>2317</v>
      </c>
      <c r="W18" s="133" t="s">
        <v>2271</v>
      </c>
      <c r="X18" s="134" t="s">
        <v>2391</v>
      </c>
      <c r="Y18" s="133" t="s">
        <v>2237</v>
      </c>
      <c r="Z18" s="133">
        <v>1</v>
      </c>
      <c r="AA18" s="132" t="s">
        <v>2321</v>
      </c>
      <c r="AB18" s="133" t="s">
        <v>2321</v>
      </c>
      <c r="AC18" s="133" t="s">
        <v>2396</v>
      </c>
      <c r="AD18" s="133" t="s">
        <v>1982</v>
      </c>
      <c r="AE18" s="133">
        <v>2350.3000000000002</v>
      </c>
      <c r="AF18" s="43" t="str">
        <f>"\""uid\"" : \"""&amp;demoPosts[[#This Row],[uid]]&amp;"\"", "</f>
        <v xml:space="preserve">\"uid\" : \"0c778b40-4799-4557-9050-fd7a4b77c23e\", </v>
      </c>
      <c r="AG18" s="57" t="str">
        <f>"\""text\"" : \""" &amp;demoPosts[[#This Row],[text]] &amp; "\"", "</f>
        <v xml:space="preserve">\"text\" : \"hi contract\", </v>
      </c>
      <c r="AH18" s="57" t="str">
        <f t="shared" si="6"/>
        <v xml:space="preserve">\"type\" : \"TEXT\", </v>
      </c>
      <c r="AI18" s="57" t="str">
        <f t="shared" si="7"/>
        <v xml:space="preserve">\"created\" : \"2015-12-05 20:31:57\", </v>
      </c>
      <c r="AJ18" s="57" t="str">
        <f t="shared" si="8"/>
        <v xml:space="preserve">\"modified\" : \"2015-12-05 20:31:57\", </v>
      </c>
      <c r="AK18" s="57" t="str">
        <f>"\""createdDate\"" : \""" &amp; demoPosts[[#This Row],[createdDate]] &amp; "\"", "</f>
        <v xml:space="preserve">\"createdDate\" : \"2002-05-30T09:30:10Z\", </v>
      </c>
      <c r="AL18" s="57" t="str">
        <f>"\""modifiedDate\"" : \""" &amp; demoPosts[[#This Row],[modifiedDate]] &amp; "\"", "</f>
        <v xml:space="preserve">\"modifiedDate\" : \"\", </v>
      </c>
      <c r="AM18" s="57" t="str">
        <f>"\""labels\"" : \""each([Bitcoin],[Ethereum],[" &amp; demoPosts[[#This Row],[Message Type GUID Label]]&amp;"])\"", "</f>
        <v xml:space="preserve">\"labels\" : \"each([Bitcoin],[Ethereum],[49607b66-5642-4f96-ab5b-864f44697ea8])\", </v>
      </c>
      <c r="AN18" s="57" t="str">
        <f t="shared" si="9"/>
        <v>\"connections\":[{\"source\":\"alias://ff5136ad023a66644c4f4a8e2a495bb34689/alias\",\"target\":\"alias://0e65bd3a974ed1d7c195f94055c93537827f/alias\",\"label\":\"f0186f0d-c862-4ee3-9c09-b850a9d745a7\"}],</v>
      </c>
      <c r="AO18" s="57" t="str">
        <f>"\""versionedPostId\"" : \""" &amp; demoPosts[[#This Row],[versionedPost.id]] &amp; "\"", "</f>
        <v xml:space="preserve">\"versionedPostId\" : \"35e60447-747e-496a-afde-65ca182db1c8\", </v>
      </c>
      <c r="AP18" s="57" t="str">
        <f>"\""versionedPostPredecessorId\"" : \""" &amp; demoPosts[[#This Row],[versionedPost.predecessorID]] &amp; "\"", "</f>
        <v xml:space="preserve">\"versionedPostPredecessorId\" : \"\", </v>
      </c>
      <c r="AQ18" s="124" t="str">
        <f>"\""jobPostType\"" : \""" &amp; demoPosts[[#This Row],[jobPostType]] &amp; "\"", "</f>
        <v xml:space="preserve">\"jobPostType\" : \"Project-Hourly\", </v>
      </c>
      <c r="AR18" s="124" t="str">
        <f>"\""summary\"" : \""" &amp; demoPosts[[#This Row],[summary]] &amp; "\"", "</f>
        <v xml:space="preserve">\"summary\" : \"Help test Bitcoin as payment for my travel-related business\", </v>
      </c>
      <c r="AS18"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8" s="124" t="str">
        <f>"\""message\"" : \""" &amp; demoPosts[[#This Row],[message]] &amp; "\"", "</f>
        <v xml:space="preserve">\"message\" : \"hi\", </v>
      </c>
      <c r="AU18" s="124" t="str">
        <f>"\""postedDate\"" : \""" &amp; demoPosts[[#This Row],[message]] &amp; "\"", "</f>
        <v xml:space="preserve">\"postedDate\" : \"hi\", </v>
      </c>
      <c r="AV18" s="124" t="str">
        <f>"\""broadcastDate\"" : \""" &amp; demoPosts[[#This Row],[broadcastDate]] &amp; "\"", "</f>
        <v xml:space="preserve">\"broadcastDate\" : \"2002-05-30T09:30:10Z\", </v>
      </c>
      <c r="AW18" s="124" t="str">
        <f>"\""jobStartDate\"" : \""" &amp; demoPosts[[#This Row],[jobStartDate]] &amp; "\"", "</f>
        <v xml:space="preserve">\"jobStartDate\" : \"2002-05-30T09:30:10Z\", </v>
      </c>
      <c r="AX18" s="124" t="str">
        <f>"\""jobEndDate\"" : \""" &amp; demoPosts[[#This Row],[jobEndDate]] &amp; "\"", "</f>
        <v xml:space="preserve">\"jobEndDate\" : \"2002-05-30T09:30:10Z\", </v>
      </c>
      <c r="AY18" s="124" t="str">
        <f>"\""currency\"" : \""" &amp; demoPosts[[#This Row],[currency]] &amp; "\"", "</f>
        <v xml:space="preserve">\"currency\" : \"USD\", </v>
      </c>
      <c r="AZ18" s="124" t="str">
        <f>"\""workLocation\"" : \""" &amp; demoPosts[[#This Row],[workLocation]] &amp; "\"", "</f>
        <v xml:space="preserve">\"workLocation\" : \"United States\", </v>
      </c>
      <c r="BA18" s="124" t="str">
        <f>"\""isPayoutInPieces\"" : \""" &amp; demoPosts[[#This Row],[isPayoutInPieces]] &amp; "\"", "</f>
        <v xml:space="preserve">\"isPayoutInPieces\" : \"false\", </v>
      </c>
      <c r="BB18" s="124" t="str">
        <f t="shared" si="10"/>
        <v xml:space="preserve">\"skills\" : \"\", </v>
      </c>
      <c r="BC18" s="124" t="str">
        <f>"\""posterId\"" : \""" &amp; demoPosts[[#This Row],[posterId]] &amp; "\"", "</f>
        <v xml:space="preserve">\"posterId\" : \"eeeeeeee-eeee-eeee-eeee-eeeeeeeeeeee\", </v>
      </c>
      <c r="BD18" s="124" t="str">
        <f>"\""versionNumber\"" : \""" &amp; demoPosts[[#This Row],[versionNumber]] &amp; "\"", "</f>
        <v xml:space="preserve">\"versionNumber\" : \"1\", </v>
      </c>
      <c r="BE18" s="126" t="str">
        <f>"\""allowFormatting\"" : \""" &amp; demoPosts[[#This Row],[allowFormatting]] &amp; "\"", "</f>
        <v xml:space="preserve">\"allowFormatting\" : \"true\", </v>
      </c>
      <c r="BF18" s="124" t="str">
        <f>"\""canForward\"" : \""" &amp; demoPosts[[#This Row],[canForward]] &amp; "\"", "</f>
        <v xml:space="preserve">\"canForward\" : \"true\", </v>
      </c>
      <c r="BG18" s="124" t="str">
        <f t="shared" si="11"/>
        <v xml:space="preserve">\"referents\" : \"\", </v>
      </c>
      <c r="BH18" s="124" t="str">
        <f>"\""contractType\"" : \""" &amp; demoPosts[[#This Row],[ContentType]] &amp; "\"", "</f>
        <v xml:space="preserve">\"contractType\" : \"message\", </v>
      </c>
      <c r="BI18" s="124" t="str">
        <f>"\""budget\"" : \""" &amp; demoPosts[[#This Row],[budget]] &amp; "\"""</f>
        <v>\"budget\" : \"2350.3\"</v>
      </c>
      <c r="BJ18" s="124"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8" s="43" t="str">
        <f>"""uid"" : """&amp;demoPosts[[#This Row],[uid]]&amp;""", "</f>
        <v xml:space="preserve">"uid" : "0c778b40-4799-4557-9050-fd7a4b77c23e", </v>
      </c>
      <c r="BM18" s="58" t="str">
        <f>"""src"" : """&amp;demoPosts[[#This Row],[Source]]&amp;""", "</f>
        <v xml:space="preserve">"src" : "89cbeaaf-bb58-48a4-8bdf-2917d6ae110d", </v>
      </c>
      <c r="BN18" s="58" t="str">
        <f>"""trgts"" : ["""&amp;demoPosts[[#This Row],[trgt1]]&amp;"""], "</f>
        <v xml:space="preserve">"trgts" : ["eeeeeeee-eeee-eeee-eeee-eeeeeeeeeeee"], </v>
      </c>
      <c r="BO18" t="str">
        <f>"""label"" : ""each([Bitcoin],[Ethereum],[" &amp; demoPosts[[#This Row],[Message Type GUID Label]]&amp;"])"", "</f>
        <v xml:space="preserve">"label" : "each([Bitcoin],[Ethereum],[49607b66-5642-4f96-ab5b-864f44697ea8])", </v>
      </c>
      <c r="BP1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"0c778b40-4799-4557-9050-fd7a4b77c23e", "value" : "{\"uid\"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9" spans="2:68" x14ac:dyDescent="0.25">
      <c r="B19" s="5" t="s">
        <v>1965</v>
      </c>
      <c r="C19" s="3" t="s">
        <v>161</v>
      </c>
      <c r="D19" s="3" t="s">
        <v>2237</v>
      </c>
      <c r="E19" s="5" t="s">
        <v>2240</v>
      </c>
      <c r="F1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9" s="129" t="s">
        <v>2255</v>
      </c>
      <c r="H19" s="129" t="s">
        <v>2241</v>
      </c>
      <c r="I19" s="129" t="s">
        <v>2238</v>
      </c>
      <c r="J19" s="129"/>
      <c r="K19" s="129" t="s">
        <v>2022</v>
      </c>
      <c r="L19" s="129" t="str">
        <f>+K6</f>
        <v>35e60447-747e-496a-afde-65ca182db1c8</v>
      </c>
      <c r="M19" s="135" t="s">
        <v>2522</v>
      </c>
      <c r="N19" s="135" t="s">
        <v>2522</v>
      </c>
      <c r="O19" s="135" t="s">
        <v>2522</v>
      </c>
      <c r="P19" s="135" t="s">
        <v>2522</v>
      </c>
      <c r="Q19" s="133" t="s">
        <v>2238</v>
      </c>
      <c r="R19" s="133" t="s">
        <v>2238</v>
      </c>
      <c r="S19" s="133" t="s">
        <v>2238</v>
      </c>
      <c r="T19" s="133" t="s">
        <v>2238</v>
      </c>
      <c r="U19" s="135" t="s">
        <v>2522</v>
      </c>
      <c r="V19" s="135" t="s">
        <v>2522</v>
      </c>
      <c r="W19" s="133" t="s">
        <v>2271</v>
      </c>
      <c r="X19" s="135" t="s">
        <v>2522</v>
      </c>
      <c r="Y19" s="135" t="s">
        <v>2522</v>
      </c>
      <c r="Z19" s="133">
        <v>1</v>
      </c>
      <c r="AA19" s="132" t="s">
        <v>2321</v>
      </c>
      <c r="AB19" s="133" t="s">
        <v>2321</v>
      </c>
      <c r="AC19" s="135" t="s">
        <v>2522</v>
      </c>
      <c r="AD19" s="135" t="s">
        <v>2522</v>
      </c>
      <c r="AE19" s="135" t="s">
        <v>2522</v>
      </c>
      <c r="AF19" s="43" t="str">
        <f>"\""uid\"" : \"""&amp;demoPosts[[#This Row],[uid]]&amp;"\"", "</f>
        <v xml:space="preserve">\"uid\" : \"d162658d-6e0e-4f28-b7d4-b8869fa05b75\", </v>
      </c>
      <c r="AG19" s="57" t="str">
        <f>"\""text\"" : \""" &amp;demoPosts[[#This Row],[text]] &amp; "\"", "</f>
        <v xml:space="preserve">\"text\" : \"hi contractRevised\", </v>
      </c>
      <c r="AH19" s="57" t="str">
        <f t="shared" si="0"/>
        <v xml:space="preserve">\"type\" : \"TEXT\", </v>
      </c>
      <c r="AI19" s="57" t="str">
        <f t="shared" si="1"/>
        <v xml:space="preserve">\"created\" : \"2015-12-05 20:31:57\", </v>
      </c>
      <c r="AJ19" s="57" t="str">
        <f t="shared" si="2"/>
        <v xml:space="preserve">\"modified\" : \"2015-12-05 20:31:57\", </v>
      </c>
      <c r="AK19" s="57" t="str">
        <f>"\""createdDate\"" : \""" &amp; demoPosts[[#This Row],[createdDate]] &amp; "\"", "</f>
        <v xml:space="preserve">\"createdDate\" : \"2002-05-30T09:30:10Z\", </v>
      </c>
      <c r="AL19" s="57" t="str">
        <f>"\""modifiedDate\"" : \""" &amp; demoPosts[[#This Row],[modifiedDate]] &amp; "\"", "</f>
        <v xml:space="preserve">\"modifiedDate\" : \"\", </v>
      </c>
      <c r="AM19" s="57" t="str">
        <f>"\""labels\"" : \""each([Bitcoin],[Ethereum],[" &amp; demoPosts[[#This Row],[Message Type GUID Label]]&amp;"])\"", "</f>
        <v xml:space="preserve">\"labels\" : \"each([Bitcoin],[Ethereum],[49607b66-5642-4f96-ab5b-864f44697ea8])\", </v>
      </c>
      <c r="AN19" s="57" t="str">
        <f t="shared" si="3"/>
        <v>\"connections\":[{\"source\":\"alias://ff5136ad023a66644c4f4a8e2a495bb34689/alias\",\"target\":\"alias://0e65bd3a974ed1d7c195f94055c93537827f/alias\",\"label\":\"f0186f0d-c862-4ee3-9c09-b850a9d745a7\"}],</v>
      </c>
      <c r="AO19" s="57" t="str">
        <f>"\""versionedPostId\"" : \""" &amp; demoPosts[[#This Row],[versionedPost.id]] &amp; "\"", "</f>
        <v xml:space="preserve">\"versionedPostId\" : \"9c0c40db-b3eb-42d0-a391-c2a97c457736\", </v>
      </c>
      <c r="AP19" s="57" t="str">
        <f>"\""versionedPostPredecessorId\"" : \""" &amp; demoPosts[[#This Row],[versionedPost.predecessorID]] &amp; "\"", "</f>
        <v xml:space="preserve">\"versionedPostPredecessorId\" : \"35e60447-747e-496a-afde-65ca182db1c8\", </v>
      </c>
      <c r="AQ19" s="121" t="str">
        <f>"\""jobPostType\"" : \""" &amp; demoPosts[[#This Row],[jobPostType]] &amp; "\"", "</f>
        <v xml:space="preserve">\"jobPostType\" : \"na\", </v>
      </c>
      <c r="AR19" s="121" t="str">
        <f>"\""summary\"" : \""" &amp; demoPosts[[#This Row],[summary]] &amp; "\"", "</f>
        <v xml:space="preserve">\"summary\" : \"na\", </v>
      </c>
      <c r="AS19" s="121" t="str">
        <f>"\""description\"" : \""" &amp; demoPosts[[#This Row],[description]] &amp; "\"", "</f>
        <v xml:space="preserve">\"description\" : \"na\", </v>
      </c>
      <c r="AT19" s="121" t="str">
        <f>"\""message\"" : \""" &amp; demoPosts[[#This Row],[message]] &amp; "\"", "</f>
        <v xml:space="preserve">\"message\" : \"na\", </v>
      </c>
      <c r="AU19" s="121" t="str">
        <f>"\""postedDate\"" : \""" &amp; demoPosts[[#This Row],[message]] &amp; "\"", "</f>
        <v xml:space="preserve">\"postedDate\" : \"na\", </v>
      </c>
      <c r="AV19" s="121" t="str">
        <f>"\""broadcastDate\"" : \""" &amp; demoPosts[[#This Row],[broadcastDate]] &amp; "\"", "</f>
        <v xml:space="preserve">\"broadcastDate\" : \"2002-05-30T09:30:10Z\", </v>
      </c>
      <c r="AW19" s="121" t="str">
        <f>"\""jobStartDate\"" : \""" &amp; demoPosts[[#This Row],[jobStartDate]] &amp; "\"", "</f>
        <v xml:space="preserve">\"jobStartDate\" : \"2002-05-30T09:30:10Z\", </v>
      </c>
      <c r="AX19" s="121" t="str">
        <f>"\""jobEndDate\"" : \""" &amp; demoPosts[[#This Row],[jobEndDate]] &amp; "\"", "</f>
        <v xml:space="preserve">\"jobEndDate\" : \"2002-05-30T09:30:10Z\", </v>
      </c>
      <c r="AY19" s="121" t="str">
        <f>"\""currency\"" : \""" &amp; demoPosts[[#This Row],[currency]] &amp; "\"", "</f>
        <v xml:space="preserve">\"currency\" : \"na\", </v>
      </c>
      <c r="AZ19" s="121" t="str">
        <f>"\""workLocation\"" : \""" &amp; demoPosts[[#This Row],[workLocation]] &amp; "\"", "</f>
        <v xml:space="preserve">\"workLocation\" : \"na\", </v>
      </c>
      <c r="BA19" s="121" t="str">
        <f>"\""isPayoutInPieces\"" : \""" &amp; demoPosts[[#This Row],[isPayoutInPieces]] &amp; "\"", "</f>
        <v xml:space="preserve">\"isPayoutInPieces\" : \"false\", </v>
      </c>
      <c r="BB19" s="121" t="str">
        <f t="shared" si="4"/>
        <v xml:space="preserve">\"skills\" : \"\", </v>
      </c>
      <c r="BC19" s="121" t="str">
        <f>"\""posterId\"" : \""" &amp; demoPosts[[#This Row],[posterId]] &amp; "\"", "</f>
        <v xml:space="preserve">\"posterId\" : \"na\", </v>
      </c>
      <c r="BD19" s="121" t="str">
        <f>"\""versionNumber\"" : \""" &amp; demoPosts[[#This Row],[versionNumber]] &amp; "\"", "</f>
        <v xml:space="preserve">\"versionNumber\" : \"1\", </v>
      </c>
      <c r="BE19" s="121" t="str">
        <f>"\""allowFormatting\"" : \""" &amp; demoPosts[[#This Row],[allowFormatting]] &amp; "\"", "</f>
        <v xml:space="preserve">\"allowFormatting\" : \"true\", </v>
      </c>
      <c r="BF19" s="121" t="str">
        <f>"\""canForward\"" : \""" &amp; demoPosts[[#This Row],[canForward]] &amp; "\"", "</f>
        <v xml:space="preserve">\"canForward\" : \"true\", </v>
      </c>
      <c r="BG19" s="121" t="str">
        <f t="shared" si="5"/>
        <v xml:space="preserve">\"referents\" : \"\", </v>
      </c>
      <c r="BH19" s="121" t="str">
        <f>"\""contractType\"" : \""" &amp; demoPosts[[#This Row],[ContentType]] &amp; "\"", "</f>
        <v xml:space="preserve">\"contractType\" : \"message\", </v>
      </c>
      <c r="BI19" s="121" t="str">
        <f>"\""budget\"" : \""" &amp; demoPosts[[#This Row],[budget]] &amp; "\"""</f>
        <v>\"budget\" : \"na\"</v>
      </c>
      <c r="BJ19"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19"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19" s="43" t="str">
        <f>"""uid"" : """&amp;demoPosts[[#This Row],[uid]]&amp;""", "</f>
        <v xml:space="preserve">"uid" : "d162658d-6e0e-4f28-b7d4-b8869fa05b75", </v>
      </c>
      <c r="BM19" s="58" t="str">
        <f>"""src"" : """&amp;demoPosts[[#This Row],[Source]]&amp;""", "</f>
        <v xml:space="preserve">"src" : "89cbeaaf-bb58-48a4-8bdf-2917d6ae110d", </v>
      </c>
      <c r="BN19" s="58" t="str">
        <f>"""trgts"" : ["""&amp;demoPosts[[#This Row],[trgt1]]&amp;"""], "</f>
        <v xml:space="preserve">"trgts" : ["eeeeeeee-eeee-eeee-eeee-eeeeeeeeeeee"], </v>
      </c>
      <c r="BO19" t="str">
        <f>"""label"" : ""each([Bitcoin],[Ethereum],[" &amp; demoPosts[[#This Row],[Message Type GUID Label]]&amp;"])"", "</f>
        <v xml:space="preserve">"label" : "each([Bitcoin],[Ethereum],[49607b66-5642-4f96-ab5b-864f44697ea8])", </v>
      </c>
      <c r="BP1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"d162658d-6e0e-4f28-b7d4-b8869fa05b75", "value" : "{\"uid\"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\"connections\":[{\"source\":\"alias://ff5136ad023a66644c4f4a8e2a495bb34689/alias\",\"target\":\"alias://0e65bd3a974ed1d7c195f94055c93537827f/alias\",\"label\":\"f0186f0d-c862-4ee3-9c09-b850a9d745a7\"}],\"jobPostContent\":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0" spans="2:68" x14ac:dyDescent="0.25">
      <c r="B20" s="5" t="s">
        <v>1966</v>
      </c>
      <c r="C20" s="3" t="s">
        <v>161</v>
      </c>
      <c r="D20" s="3" t="s">
        <v>2237</v>
      </c>
      <c r="E20" s="5" t="s">
        <v>2241</v>
      </c>
      <c r="F20" s="13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G20" s="129" t="s">
        <v>2247</v>
      </c>
      <c r="H20" s="129" t="s">
        <v>2241</v>
      </c>
      <c r="I20" s="129" t="s">
        <v>2238</v>
      </c>
      <c r="J20" s="129"/>
      <c r="K20" s="129" t="s">
        <v>2023</v>
      </c>
      <c r="L20" s="129"/>
      <c r="M20" s="135" t="s">
        <v>2522</v>
      </c>
      <c r="N20" s="135" t="s">
        <v>2522</v>
      </c>
      <c r="O20" s="135" t="s">
        <v>2522</v>
      </c>
      <c r="P20" s="135" t="s">
        <v>2522</v>
      </c>
      <c r="Q20" s="133" t="s">
        <v>2238</v>
      </c>
      <c r="R20" s="133" t="s">
        <v>2238</v>
      </c>
      <c r="S20" s="133" t="s">
        <v>2238</v>
      </c>
      <c r="T20" s="133" t="s">
        <v>2238</v>
      </c>
      <c r="U20" s="135" t="s">
        <v>2522</v>
      </c>
      <c r="V20" s="135" t="s">
        <v>2522</v>
      </c>
      <c r="W20" s="133" t="s">
        <v>2271</v>
      </c>
      <c r="X20" s="135" t="s">
        <v>2522</v>
      </c>
      <c r="Y20" s="135" t="s">
        <v>2522</v>
      </c>
      <c r="Z20" s="133">
        <v>1</v>
      </c>
      <c r="AA20" s="132" t="s">
        <v>2321</v>
      </c>
      <c r="AB20" s="133" t="s">
        <v>2321</v>
      </c>
      <c r="AC20" s="135" t="s">
        <v>2522</v>
      </c>
      <c r="AD20" s="135" t="s">
        <v>2522</v>
      </c>
      <c r="AE20" s="135" t="s">
        <v>2522</v>
      </c>
      <c r="AF20" s="43" t="str">
        <f>"\""uid\"" : \"""&amp;demoPosts[[#This Row],[uid]]&amp;"\"", "</f>
        <v xml:space="preserve">\"uid\" : \"b98bb698-119d-4842-a642-15f5bca705e1\", </v>
      </c>
      <c r="AG20" s="57" t="str">
        <f>"\""text\"" : \""" &amp;demoPosts[[#This Row],[text]] &amp; "\"", "</f>
        <v xml:space="preserve">\"text\" : \"hi message\", </v>
      </c>
      <c r="AH20" s="57" t="str">
        <f t="shared" si="0"/>
        <v xml:space="preserve">\"type\" : \"TEXT\", </v>
      </c>
      <c r="AI20" s="57" t="str">
        <f t="shared" si="1"/>
        <v xml:space="preserve">\"created\" : \"2015-12-05 20:31:57\", </v>
      </c>
      <c r="AJ20" s="57" t="str">
        <f t="shared" si="2"/>
        <v xml:space="preserve">\"modified\" : \"2015-12-05 20:31:57\", </v>
      </c>
      <c r="AK20" s="57" t="str">
        <f>"\""createdDate\"" : \""" &amp; demoPosts[[#This Row],[createdDate]] &amp; "\"", "</f>
        <v xml:space="preserve">\"createdDate\" : \"2002-05-30T09:30:10Z\", </v>
      </c>
      <c r="AL20" s="57" t="str">
        <f>"\""modifiedDate\"" : \""" &amp; demoPosts[[#This Row],[modifiedDate]] &amp; "\"", "</f>
        <v xml:space="preserve">\"modifiedDate\" : \"\", </v>
      </c>
      <c r="AM20" s="57" t="str">
        <f>"\""labels\"" : \""each([Bitcoin],[Ethereum],[" &amp; demoPosts[[#This Row],[Message Type GUID Label]]&amp;"])\"", "</f>
        <v xml:space="preserve">\"labels\" : \"each([Bitcoin],[Ethereum],[4b0f0e1b-136c-469e-8de3-a69d7e34da5d])\", </v>
      </c>
      <c r="AN20" s="57" t="str">
        <f t="shared" si="3"/>
        <v>\"connections\":[{\"source\":\"alias://ff5136ad023a66644c4f4a8e2a495bb34689/alias\",\"target\":\"alias://0e65bd3a974ed1d7c195f94055c93537827f/alias\",\"label\":\"f0186f0d-c862-4ee3-9c09-b850a9d745a7\"}],</v>
      </c>
      <c r="AO20" s="57" t="str">
        <f>"\""versionedPostId\"" : \""" &amp; demoPosts[[#This Row],[versionedPost.id]] &amp; "\"", "</f>
        <v xml:space="preserve">\"versionedPostId\" : \"7c8f5431-ba4f-4941-9aaa-9d7feec7ca52\", </v>
      </c>
      <c r="AP20" s="57" t="str">
        <f>"\""versionedPostPredecessorId\"" : \""" &amp; demoPosts[[#This Row],[versionedPost.predecessorID]] &amp; "\"", "</f>
        <v xml:space="preserve">\"versionedPostPredecessorId\" : \"\", </v>
      </c>
      <c r="AQ20" s="121" t="str">
        <f>"\""jobPostType\"" : \""" &amp; demoPosts[[#This Row],[jobPostType]] &amp; "\"", "</f>
        <v xml:space="preserve">\"jobPostType\" : \"na\", </v>
      </c>
      <c r="AR20" s="121" t="str">
        <f>"\""summary\"" : \""" &amp; demoPosts[[#This Row],[summary]] &amp; "\"", "</f>
        <v xml:space="preserve">\"summary\" : \"na\", </v>
      </c>
      <c r="AS20" s="121" t="str">
        <f>"\""description\"" : \""" &amp; demoPosts[[#This Row],[description]] &amp; "\"", "</f>
        <v xml:space="preserve">\"description\" : \"na\", </v>
      </c>
      <c r="AT20" s="121" t="str">
        <f>"\""message\"" : \""" &amp; demoPosts[[#This Row],[message]] &amp; "\"", "</f>
        <v xml:space="preserve">\"message\" : \"na\", </v>
      </c>
      <c r="AU20" s="121" t="str">
        <f>"\""postedDate\"" : \""" &amp; demoPosts[[#This Row],[message]] &amp; "\"", "</f>
        <v xml:space="preserve">\"postedDate\" : \"na\", </v>
      </c>
      <c r="AV20" s="121" t="str">
        <f>"\""broadcastDate\"" : \""" &amp; demoPosts[[#This Row],[broadcastDate]] &amp; "\"", "</f>
        <v xml:space="preserve">\"broadcastDate\" : \"2002-05-30T09:30:10Z\", </v>
      </c>
      <c r="AW20" s="121" t="str">
        <f>"\""jobStartDate\"" : \""" &amp; demoPosts[[#This Row],[jobStartDate]] &amp; "\"", "</f>
        <v xml:space="preserve">\"jobStartDate\" : \"2002-05-30T09:30:10Z\", </v>
      </c>
      <c r="AX20" s="121" t="str">
        <f>"\""jobEndDate\"" : \""" &amp; demoPosts[[#This Row],[jobEndDate]] &amp; "\"", "</f>
        <v xml:space="preserve">\"jobEndDate\" : \"2002-05-30T09:30:10Z\", </v>
      </c>
      <c r="AY20" s="121" t="str">
        <f>"\""currency\"" : \""" &amp; demoPosts[[#This Row],[currency]] &amp; "\"", "</f>
        <v xml:space="preserve">\"currency\" : \"na\", </v>
      </c>
      <c r="AZ20" s="121" t="str">
        <f>"\""workLocation\"" : \""" &amp; demoPosts[[#This Row],[workLocation]] &amp; "\"", "</f>
        <v xml:space="preserve">\"workLocation\" : \"na\", </v>
      </c>
      <c r="BA20" s="121" t="str">
        <f>"\""isPayoutInPieces\"" : \""" &amp; demoPosts[[#This Row],[isPayoutInPieces]] &amp; "\"", "</f>
        <v xml:space="preserve">\"isPayoutInPieces\" : \"false\", </v>
      </c>
      <c r="BB20" s="121" t="str">
        <f t="shared" si="4"/>
        <v xml:space="preserve">\"skills\" : \"\", </v>
      </c>
      <c r="BC20" s="121" t="str">
        <f>"\""posterId\"" : \""" &amp; demoPosts[[#This Row],[posterId]] &amp; "\"", "</f>
        <v xml:space="preserve">\"posterId\" : \"na\", </v>
      </c>
      <c r="BD20" s="121" t="str">
        <f>"\""versionNumber\"" : \""" &amp; demoPosts[[#This Row],[versionNumber]] &amp; "\"", "</f>
        <v xml:space="preserve">\"versionNumber\" : \"1\", </v>
      </c>
      <c r="BE20" s="121" t="str">
        <f>"\""allowFormatting\"" : \""" &amp; demoPosts[[#This Row],[allowFormatting]] &amp; "\"", "</f>
        <v xml:space="preserve">\"allowFormatting\" : \"true\", </v>
      </c>
      <c r="BF20" s="121" t="str">
        <f>"\""canForward\"" : \""" &amp; demoPosts[[#This Row],[canForward]] &amp; "\"", "</f>
        <v xml:space="preserve">\"canForward\" : \"true\", </v>
      </c>
      <c r="BG20" s="121" t="str">
        <f t="shared" si="5"/>
        <v xml:space="preserve">\"referents\" : \"\", </v>
      </c>
      <c r="BH20" s="121" t="str">
        <f>"\""contractType\"" : \""" &amp; demoPosts[[#This Row],[ContentType]] &amp; "\"", "</f>
        <v xml:space="preserve">\"contractType\" : \"message\", </v>
      </c>
      <c r="BI20" s="121" t="str">
        <f>"\""budget\"" : \""" &amp; demoPosts[[#This Row],[budget]] &amp; "\"""</f>
        <v>\"budget\" : \"na\"</v>
      </c>
      <c r="BJ20"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0"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\"connections\":[{\"source\":\"alias://ff5136ad023a66644c4f4a8e2a495bb34689/alias\",\"target\":\"alias://0e65bd3a974ed1d7c195f94055c93537827f/alias\",\"label\":\"f0186f0d-c862-4ee3-9c09-b850a9d745a7\"}],\"jobPostContent\":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0" s="43" t="str">
        <f>"""uid"" : """&amp;demoPosts[[#This Row],[uid]]&amp;""", "</f>
        <v xml:space="preserve">"uid" : "b98bb698-119d-4842-a642-15f5bca705e1", </v>
      </c>
      <c r="BM20" s="58" t="str">
        <f>"""src"" : """&amp;demoPosts[[#This Row],[Source]]&amp;""", "</f>
        <v xml:space="preserve">"src" : "89cbeaaf-bb58-48a4-8bdf-2917d6ae110d", </v>
      </c>
      <c r="BN20" s="58" t="str">
        <f>"""trgts"" : ["""&amp;demoPosts[[#This Row],[trgt1]]&amp;"""], "</f>
        <v xml:space="preserve">"trgts" : ["eeeeeeee-eeee-eeee-eeee-eeeeeeeeeeee"], </v>
      </c>
      <c r="BO20" s="58" t="str">
        <f>"""label"" : ""each([Bitcoin],[Ethereum],[" &amp; demoPosts[[#This Row],[Message Type GUID Label]]&amp;"])"", "</f>
        <v xml:space="preserve">"label" : "each([Bitcoin],[Ethereum],[4b0f0e1b-136c-469e-8de3-a69d7e34da5d])", </v>
      </c>
      <c r="BP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"each([Bitcoin],[Ethereum],[4b0f0e1b-136c-469e-8de3-a69d7e34da5d])", "uid" : "b98bb698-119d-4842-a642-15f5bca705e1", "value" : "{\"uid\"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\"connections\":[{\"source\":\"alias://ff5136ad023a66644c4f4a8e2a495bb34689/alias\",\"target\":\"alias://0e65bd3a974ed1d7c195f94055c93537827f/alias\",\"label\":\"f0186f0d-c862-4ee3-9c09-b850a9d745a7\"}],\"jobPostContent\":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1" spans="2:68" x14ac:dyDescent="0.25">
      <c r="B21" t="s">
        <v>1967</v>
      </c>
      <c r="C21" s="1" t="s">
        <v>236</v>
      </c>
      <c r="D21" s="3" t="s">
        <v>2237</v>
      </c>
      <c r="E21" t="s">
        <v>2242</v>
      </c>
      <c r="F21"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1" s="57" t="s">
        <v>2248</v>
      </c>
      <c r="H21" s="57" t="s">
        <v>2241</v>
      </c>
      <c r="I21" s="57" t="s">
        <v>2238</v>
      </c>
      <c r="J21" s="57"/>
      <c r="K21" s="57" t="s">
        <v>2024</v>
      </c>
      <c r="L21" s="57"/>
      <c r="M21" s="121" t="s">
        <v>2522</v>
      </c>
      <c r="N21" s="121" t="s">
        <v>2522</v>
      </c>
      <c r="O21" s="121" t="s">
        <v>2522</v>
      </c>
      <c r="P21" s="121" t="s">
        <v>2522</v>
      </c>
      <c r="Q21" s="120" t="s">
        <v>2238</v>
      </c>
      <c r="R21" s="120" t="s">
        <v>2238</v>
      </c>
      <c r="S21" s="120" t="s">
        <v>2238</v>
      </c>
      <c r="T21" s="120" t="s">
        <v>2238</v>
      </c>
      <c r="U21" s="121" t="s">
        <v>2522</v>
      </c>
      <c r="V21" s="121" t="s">
        <v>2522</v>
      </c>
      <c r="W21" s="120" t="s">
        <v>2271</v>
      </c>
      <c r="X21" s="121" t="s">
        <v>2522</v>
      </c>
      <c r="Y21" s="121" t="s">
        <v>2522</v>
      </c>
      <c r="Z21" s="120">
        <v>1</v>
      </c>
      <c r="AA21" s="122" t="s">
        <v>2321</v>
      </c>
      <c r="AB21" s="120" t="s">
        <v>2321</v>
      </c>
      <c r="AC21" s="121" t="s">
        <v>2522</v>
      </c>
      <c r="AD21" s="121" t="s">
        <v>2522</v>
      </c>
      <c r="AE21" s="121" t="s">
        <v>2522</v>
      </c>
      <c r="AF21" s="44" t="str">
        <f>"\""uid\"" : \"""&amp;demoPosts[[#This Row],[uid]]&amp;"\"", "</f>
        <v xml:space="preserve">\"uid\" : \"adead15a-372e-4f18-b233-cff7e0925053\", </v>
      </c>
      <c r="AG21" s="57" t="str">
        <f>"\""text\"" : \""" &amp;demoPosts[[#This Row],[text]] &amp; "\"", "</f>
        <v xml:space="preserve">\"text\" : \"hi moderatorProfile\", </v>
      </c>
      <c r="AH21" s="57" t="str">
        <f t="shared" si="0"/>
        <v xml:space="preserve">\"type\" : \"TEXT\", </v>
      </c>
      <c r="AI21" s="57" t="str">
        <f t="shared" si="1"/>
        <v xml:space="preserve">\"created\" : \"2015-12-05 20:31:57\", </v>
      </c>
      <c r="AJ21" s="57" t="str">
        <f t="shared" si="2"/>
        <v xml:space="preserve">\"modified\" : \"2015-12-05 20:31:57\", </v>
      </c>
      <c r="AK21" s="57" t="str">
        <f>"\""createdDate\"" : \""" &amp; demoPosts[[#This Row],[createdDate]] &amp; "\"", "</f>
        <v xml:space="preserve">\"createdDate\" : \"2002-05-30T09:30:10Z\", </v>
      </c>
      <c r="AL21" s="57" t="str">
        <f>"\""modifiedDate\"" : \""" &amp; demoPosts[[#This Row],[modifiedDate]] &amp; "\"", "</f>
        <v xml:space="preserve">\"modifiedDate\" : \"\", </v>
      </c>
      <c r="AM21" s="57" t="str">
        <f>"\""labels\"" : \""each([Bitcoin],[Ethereum],[" &amp; demoPosts[[#This Row],[Message Type GUID Label]]&amp;"])\"", "</f>
        <v xml:space="preserve">\"labels\" : \"each([Bitcoin],[Ethereum],[4fcd333e-0d33-45b1-9ffa-d536a2b05180])\", </v>
      </c>
      <c r="AN21" s="57" t="str">
        <f t="shared" si="3"/>
        <v>\"connections\":[{\"source\":\"alias://ff5136ad023a66644c4f4a8e2a495bb34689/alias\",\"target\":\"alias://0e65bd3a974ed1d7c195f94055c93537827f/alias\",\"label\":\"f0186f0d-c862-4ee3-9c09-b850a9d745a7\"}],</v>
      </c>
      <c r="AO21" s="57" t="str">
        <f>"\""versionedPostId\"" : \""" &amp; demoPosts[[#This Row],[versionedPost.id]] &amp; "\"", "</f>
        <v xml:space="preserve">\"versionedPostId\" : \"84e56476-5be4-45ae-95b4-dba6c683c0fb\", </v>
      </c>
      <c r="AP21" s="57" t="str">
        <f>"\""versionedPostPredecessorId\"" : \""" &amp; demoPosts[[#This Row],[versionedPost.predecessorID]] &amp; "\"", "</f>
        <v xml:space="preserve">\"versionedPostPredecessorId\" : \"\", </v>
      </c>
      <c r="AQ21" s="121" t="str">
        <f>"\""jobPostType\"" : \""" &amp; demoPosts[[#This Row],[jobPostType]] &amp; "\"", "</f>
        <v xml:space="preserve">\"jobPostType\" : \"na\", </v>
      </c>
      <c r="AR21" s="121" t="str">
        <f>"\""summary\"" : \""" &amp; demoPosts[[#This Row],[summary]] &amp; "\"", "</f>
        <v xml:space="preserve">\"summary\" : \"na\", </v>
      </c>
      <c r="AS21" s="121" t="str">
        <f>"\""description\"" : \""" &amp; demoPosts[[#This Row],[description]] &amp; "\"", "</f>
        <v xml:space="preserve">\"description\" : \"na\", </v>
      </c>
      <c r="AT21" s="121" t="str">
        <f>"\""message\"" : \""" &amp; demoPosts[[#This Row],[message]] &amp; "\"", "</f>
        <v xml:space="preserve">\"message\" : \"na\", </v>
      </c>
      <c r="AU21" s="121" t="str">
        <f>"\""postedDate\"" : \""" &amp; demoPosts[[#This Row],[message]] &amp; "\"", "</f>
        <v xml:space="preserve">\"postedDate\" : \"na\", </v>
      </c>
      <c r="AV21" s="121" t="str">
        <f>"\""broadcastDate\"" : \""" &amp; demoPosts[[#This Row],[broadcastDate]] &amp; "\"", "</f>
        <v xml:space="preserve">\"broadcastDate\" : \"2002-05-30T09:30:10Z\", </v>
      </c>
      <c r="AW21" s="121" t="str">
        <f>"\""jobStartDate\"" : \""" &amp; demoPosts[[#This Row],[jobStartDate]] &amp; "\"", "</f>
        <v xml:space="preserve">\"jobStartDate\" : \"2002-05-30T09:30:10Z\", </v>
      </c>
      <c r="AX21" s="121" t="str">
        <f>"\""jobEndDate\"" : \""" &amp; demoPosts[[#This Row],[jobEndDate]] &amp; "\"", "</f>
        <v xml:space="preserve">\"jobEndDate\" : \"2002-05-30T09:30:10Z\", </v>
      </c>
      <c r="AY21" s="121" t="str">
        <f>"\""currency\"" : \""" &amp; demoPosts[[#This Row],[currency]] &amp; "\"", "</f>
        <v xml:space="preserve">\"currency\" : \"na\", </v>
      </c>
      <c r="AZ21" s="121" t="str">
        <f>"\""workLocation\"" : \""" &amp; demoPosts[[#This Row],[workLocation]] &amp; "\"", "</f>
        <v xml:space="preserve">\"workLocation\" : \"na\", </v>
      </c>
      <c r="BA21" s="121" t="str">
        <f>"\""isPayoutInPieces\"" : \""" &amp; demoPosts[[#This Row],[isPayoutInPieces]] &amp; "\"", "</f>
        <v xml:space="preserve">\"isPayoutInPieces\" : \"false\", </v>
      </c>
      <c r="BB21" s="121" t="str">
        <f t="shared" si="4"/>
        <v xml:space="preserve">\"skills\" : \"\", </v>
      </c>
      <c r="BC21" s="121" t="str">
        <f>"\""posterId\"" : \""" &amp; demoPosts[[#This Row],[posterId]] &amp; "\"", "</f>
        <v xml:space="preserve">\"posterId\" : \"na\", </v>
      </c>
      <c r="BD21" s="121" t="str">
        <f>"\""versionNumber\"" : \""" &amp; demoPosts[[#This Row],[versionNumber]] &amp; "\"", "</f>
        <v xml:space="preserve">\"versionNumber\" : \"1\", </v>
      </c>
      <c r="BE21" s="121" t="str">
        <f>"\""allowFormatting\"" : \""" &amp; demoPosts[[#This Row],[allowFormatting]] &amp; "\"", "</f>
        <v xml:space="preserve">\"allowFormatting\" : \"true\", </v>
      </c>
      <c r="BF21" s="121" t="str">
        <f>"\""canForward\"" : \""" &amp; demoPosts[[#This Row],[canForward]] &amp; "\"", "</f>
        <v xml:space="preserve">\"canForward\" : \"true\", </v>
      </c>
      <c r="BG21" s="121" t="str">
        <f t="shared" si="5"/>
        <v xml:space="preserve">\"referents\" : \"\", </v>
      </c>
      <c r="BH21" s="121" t="str">
        <f>"\""contractType\"" : \""" &amp; demoPosts[[#This Row],[ContentType]] &amp; "\"", "</f>
        <v xml:space="preserve">\"contractType\" : \"message\", </v>
      </c>
      <c r="BI21" s="121" t="str">
        <f>"\""budget\"" : \""" &amp; demoPosts[[#This Row],[budget]] &amp; "\"""</f>
        <v>\"budget\" : \"na\"</v>
      </c>
      <c r="BJ21"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1"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\"connections\":[{\"source\":\"alias://ff5136ad023a66644c4f4a8e2a495bb34689/alias\",\"target\":\"alias://0e65bd3a974ed1d7c195f94055c93537827f/alias\",\"label\":\"f0186f0d-c862-4ee3-9c09-b850a9d745a7\"}],\"jobPostContent\":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1" s="44" t="str">
        <f>"""uid"" : """&amp;demoPosts[[#This Row],[uid]]&amp;""", "</f>
        <v xml:space="preserve">"uid" : "adead15a-372e-4f18-b233-cff7e0925053", </v>
      </c>
      <c r="BM21" s="58" t="str">
        <f>"""src"" : """&amp;demoPosts[[#This Row],[Source]]&amp;""", "</f>
        <v xml:space="preserve">"src" : "c1835ecc-f9ea-4449-af7b-2fcea845763c", </v>
      </c>
      <c r="BN21" s="58" t="str">
        <f>"""trgts"" : ["""&amp;demoPosts[[#This Row],[trgt1]]&amp;"""], "</f>
        <v xml:space="preserve">"trgts" : ["eeeeeeee-eeee-eeee-eeee-eeeeeeeeeeee"], </v>
      </c>
      <c r="BO21" s="58" t="str">
        <f>"""label"" : ""each([Bitcoin],[Ethereum],[" &amp; demoPosts[[#This Row],[Message Type GUID Label]]&amp;"])"", "</f>
        <v xml:space="preserve">"label" : "each([Bitcoin],[Ethereum],[4fcd333e-0d33-45b1-9ffa-d536a2b05180])", </v>
      </c>
      <c r="BP21"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"adead15a-372e-4f18-b233-cff7e0925053", "value" : "{\"uid\"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\"connections\":[{\"source\":\"alias://ff5136ad023a66644c4f4a8e2a495bb34689/alias\",\"target\":\"alias://0e65bd3a974ed1d7c195f94055c93537827f/alias\",\"label\":\"f0186f0d-c862-4ee3-9c09-b850a9d745a7\"}],\"jobPostContent\":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2" spans="2:68" x14ac:dyDescent="0.25">
      <c r="B22" t="s">
        <v>1968</v>
      </c>
      <c r="C22" s="1" t="s">
        <v>236</v>
      </c>
      <c r="D22" s="3" t="s">
        <v>2237</v>
      </c>
      <c r="E22" t="s">
        <v>2242</v>
      </c>
      <c r="F22"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2" s="57" t="s">
        <v>2260</v>
      </c>
      <c r="H22" s="57" t="s">
        <v>2241</v>
      </c>
      <c r="I22" s="57" t="s">
        <v>2238</v>
      </c>
      <c r="J22" s="57"/>
      <c r="K22" s="57" t="s">
        <v>2029</v>
      </c>
      <c r="L22" s="57" t="str">
        <f>+K21</f>
        <v>84e56476-5be4-45ae-95b4-dba6c683c0fb</v>
      </c>
      <c r="M22" s="121" t="s">
        <v>2522</v>
      </c>
      <c r="N22" s="121" t="s">
        <v>2522</v>
      </c>
      <c r="O22" s="121" t="s">
        <v>2522</v>
      </c>
      <c r="P22" s="121" t="s">
        <v>2522</v>
      </c>
      <c r="Q22" s="120" t="s">
        <v>2238</v>
      </c>
      <c r="R22" s="120" t="s">
        <v>2238</v>
      </c>
      <c r="S22" s="120" t="s">
        <v>2238</v>
      </c>
      <c r="T22" s="120" t="s">
        <v>2238</v>
      </c>
      <c r="U22" s="121" t="s">
        <v>2522</v>
      </c>
      <c r="V22" s="121" t="s">
        <v>2522</v>
      </c>
      <c r="W22" s="120" t="s">
        <v>2271</v>
      </c>
      <c r="X22" s="121" t="s">
        <v>2522</v>
      </c>
      <c r="Y22" s="121" t="s">
        <v>2522</v>
      </c>
      <c r="Z22" s="120">
        <v>1</v>
      </c>
      <c r="AA22" s="122" t="s">
        <v>2321</v>
      </c>
      <c r="AB22" s="120" t="s">
        <v>2321</v>
      </c>
      <c r="AC22" s="121" t="s">
        <v>2522</v>
      </c>
      <c r="AD22" s="121" t="s">
        <v>2522</v>
      </c>
      <c r="AE22" s="121" t="s">
        <v>2522</v>
      </c>
      <c r="AF22" s="44" t="str">
        <f>"\""uid\"" : \"""&amp;demoPosts[[#This Row],[uid]]&amp;"\"", "</f>
        <v xml:space="preserve">\"uid\" : \"b9cf7b7d-bded-4de4-a2bd-6b9567f549d2\", </v>
      </c>
      <c r="AG22" s="57" t="str">
        <f>"\""text\"" : \""" &amp;demoPosts[[#This Row],[text]] &amp; "\"", "</f>
        <v xml:space="preserve">\"text\" : \"hi moderatorProfile revised\", </v>
      </c>
      <c r="AH22" s="57" t="str">
        <f t="shared" si="0"/>
        <v xml:space="preserve">\"type\" : \"TEXT\", </v>
      </c>
      <c r="AI22" s="57" t="str">
        <f t="shared" si="1"/>
        <v xml:space="preserve">\"created\" : \"2015-12-05 20:31:57\", </v>
      </c>
      <c r="AJ22" s="57" t="str">
        <f t="shared" si="2"/>
        <v xml:space="preserve">\"modified\" : \"2015-12-05 20:31:57\", </v>
      </c>
      <c r="AK22" s="57" t="str">
        <f>"\""createdDate\"" : \""" &amp; demoPosts[[#This Row],[createdDate]] &amp; "\"", "</f>
        <v xml:space="preserve">\"createdDate\" : \"2002-05-30T09:30:10Z\", </v>
      </c>
      <c r="AL22" s="57" t="str">
        <f>"\""modifiedDate\"" : \""" &amp; demoPosts[[#This Row],[modifiedDate]] &amp; "\"", "</f>
        <v xml:space="preserve">\"modifiedDate\" : \"\", </v>
      </c>
      <c r="AM22" s="57" t="str">
        <f>"\""labels\"" : \""each([Bitcoin],[Ethereum],[" &amp; demoPosts[[#This Row],[Message Type GUID Label]]&amp;"])\"", "</f>
        <v xml:space="preserve">\"labels\" : \"each([Bitcoin],[Ethereum],[4fcd333e-0d33-45b1-9ffa-d536a2b05180])\", </v>
      </c>
      <c r="AN22" s="57" t="str">
        <f t="shared" si="3"/>
        <v>\"connections\":[{\"source\":\"alias://ff5136ad023a66644c4f4a8e2a495bb34689/alias\",\"target\":\"alias://0e65bd3a974ed1d7c195f94055c93537827f/alias\",\"label\":\"f0186f0d-c862-4ee3-9c09-b850a9d745a7\"}],</v>
      </c>
      <c r="AO22" s="57" t="str">
        <f>"\""versionedPostId\"" : \""" &amp; demoPosts[[#This Row],[versionedPost.id]] &amp; "\"", "</f>
        <v xml:space="preserve">\"versionedPostId\" : \"89768527-8ca5-49af-9a55-658462dfb366\", </v>
      </c>
      <c r="AP22" s="57" t="str">
        <f>"\""versionedPostPredecessorId\"" : \""" &amp; demoPosts[[#This Row],[versionedPost.predecessorID]] &amp; "\"", "</f>
        <v xml:space="preserve">\"versionedPostPredecessorId\" : \"84e56476-5be4-45ae-95b4-dba6c683c0fb\", </v>
      </c>
      <c r="AQ22" s="121" t="str">
        <f>"\""jobPostType\"" : \""" &amp; demoPosts[[#This Row],[jobPostType]] &amp; "\"", "</f>
        <v xml:space="preserve">\"jobPostType\" : \"na\", </v>
      </c>
      <c r="AR22" s="121" t="str">
        <f>"\""summary\"" : \""" &amp; demoPosts[[#This Row],[summary]] &amp; "\"", "</f>
        <v xml:space="preserve">\"summary\" : \"na\", </v>
      </c>
      <c r="AS22" s="121" t="str">
        <f>"\""description\"" : \""" &amp; demoPosts[[#This Row],[description]] &amp; "\"", "</f>
        <v xml:space="preserve">\"description\" : \"na\", </v>
      </c>
      <c r="AT22" s="121" t="str">
        <f>"\""message\"" : \""" &amp; demoPosts[[#This Row],[message]] &amp; "\"", "</f>
        <v xml:space="preserve">\"message\" : \"na\", </v>
      </c>
      <c r="AU22" s="121" t="str">
        <f>"\""postedDate\"" : \""" &amp; demoPosts[[#This Row],[message]] &amp; "\"", "</f>
        <v xml:space="preserve">\"postedDate\" : \"na\", </v>
      </c>
      <c r="AV22" s="121" t="str">
        <f>"\""broadcastDate\"" : \""" &amp; demoPosts[[#This Row],[broadcastDate]] &amp; "\"", "</f>
        <v xml:space="preserve">\"broadcastDate\" : \"2002-05-30T09:30:10Z\", </v>
      </c>
      <c r="AW22" s="121" t="str">
        <f>"\""jobStartDate\"" : \""" &amp; demoPosts[[#This Row],[jobStartDate]] &amp; "\"", "</f>
        <v xml:space="preserve">\"jobStartDate\" : \"2002-05-30T09:30:10Z\", </v>
      </c>
      <c r="AX22" s="121" t="str">
        <f>"\""jobEndDate\"" : \""" &amp; demoPosts[[#This Row],[jobEndDate]] &amp; "\"", "</f>
        <v xml:space="preserve">\"jobEndDate\" : \"2002-05-30T09:30:10Z\", </v>
      </c>
      <c r="AY22" s="121" t="str">
        <f>"\""currency\"" : \""" &amp; demoPosts[[#This Row],[currency]] &amp; "\"", "</f>
        <v xml:space="preserve">\"currency\" : \"na\", </v>
      </c>
      <c r="AZ22" s="121" t="str">
        <f>"\""workLocation\"" : \""" &amp; demoPosts[[#This Row],[workLocation]] &amp; "\"", "</f>
        <v xml:space="preserve">\"workLocation\" : \"na\", </v>
      </c>
      <c r="BA22" s="121" t="str">
        <f>"\""isPayoutInPieces\"" : \""" &amp; demoPosts[[#This Row],[isPayoutInPieces]] &amp; "\"", "</f>
        <v xml:space="preserve">\"isPayoutInPieces\" : \"false\", </v>
      </c>
      <c r="BB22" s="121" t="str">
        <f t="shared" si="4"/>
        <v xml:space="preserve">\"skills\" : \"\", </v>
      </c>
      <c r="BC22" s="121" t="str">
        <f>"\""posterId\"" : \""" &amp; demoPosts[[#This Row],[posterId]] &amp; "\"", "</f>
        <v xml:space="preserve">\"posterId\" : \"na\", </v>
      </c>
      <c r="BD22" s="121" t="str">
        <f>"\""versionNumber\"" : \""" &amp; demoPosts[[#This Row],[versionNumber]] &amp; "\"", "</f>
        <v xml:space="preserve">\"versionNumber\" : \"1\", </v>
      </c>
      <c r="BE22" s="121" t="str">
        <f>"\""allowFormatting\"" : \""" &amp; demoPosts[[#This Row],[allowFormatting]] &amp; "\"", "</f>
        <v xml:space="preserve">\"allowFormatting\" : \"true\", </v>
      </c>
      <c r="BF22" s="121" t="str">
        <f>"\""canForward\"" : \""" &amp; demoPosts[[#This Row],[canForward]] &amp; "\"", "</f>
        <v xml:space="preserve">\"canForward\" : \"true\", </v>
      </c>
      <c r="BG22" s="121" t="str">
        <f t="shared" si="5"/>
        <v xml:space="preserve">\"referents\" : \"\", </v>
      </c>
      <c r="BH22" s="121" t="str">
        <f>"\""contractType\"" : \""" &amp; demoPosts[[#This Row],[ContentType]] &amp; "\"", "</f>
        <v xml:space="preserve">\"contractType\" : \"message\", </v>
      </c>
      <c r="BI22" s="121" t="str">
        <f>"\""budget\"" : \""" &amp; demoPosts[[#This Row],[budget]] &amp; "\"""</f>
        <v>\"budget\" : \"na\"</v>
      </c>
      <c r="BJ22"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2"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\"connections\":[{\"source\":\"alias://ff5136ad023a66644c4f4a8e2a495bb34689/alias\",\"target\":\"alias://0e65bd3a974ed1d7c195f94055c93537827f/alias\",\"label\":\"f0186f0d-c862-4ee3-9c09-b850a9d745a7\"}],\"jobPostContent\":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2" s="44" t="str">
        <f>"""uid"" : """&amp;demoPosts[[#This Row],[uid]]&amp;""", "</f>
        <v xml:space="preserve">"uid" : "b9cf7b7d-bded-4de4-a2bd-6b9567f549d2", </v>
      </c>
      <c r="BM22" s="58" t="str">
        <f>"""src"" : """&amp;demoPosts[[#This Row],[Source]]&amp;""", "</f>
        <v xml:space="preserve">"src" : "c1835ecc-f9ea-4449-af7b-2fcea845763c", </v>
      </c>
      <c r="BN22" s="58" t="str">
        <f>"""trgts"" : ["""&amp;demoPosts[[#This Row],[trgt1]]&amp;"""], "</f>
        <v xml:space="preserve">"trgts" : ["eeeeeeee-eeee-eeee-eeee-eeeeeeeeeeee"], </v>
      </c>
      <c r="BO22" s="58" t="str">
        <f>"""label"" : ""each([Bitcoin],[Ethereum],[" &amp; demoPosts[[#This Row],[Message Type GUID Label]]&amp;"])"", "</f>
        <v xml:space="preserve">"label" : "each([Bitcoin],[Ethereum],[4fcd333e-0d33-45b1-9ffa-d536a2b05180])", </v>
      </c>
      <c r="BP22"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"b9cf7b7d-bded-4de4-a2bd-6b9567f549d2", "value" : "{\"uid\"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\"connections\":[{\"source\":\"alias://ff5136ad023a66644c4f4a8e2a495bb34689/alias\",\"target\":\"alias://0e65bd3a974ed1d7c195f94055c93537827f/alias\",\"label\":\"f0186f0d-c862-4ee3-9c09-b850a9d745a7\"}],\"jobPostContent\":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3" spans="2:68" x14ac:dyDescent="0.25">
      <c r="B23" t="s">
        <v>1974</v>
      </c>
      <c r="C23" t="s">
        <v>2031</v>
      </c>
      <c r="D23" s="3" t="s">
        <v>2237</v>
      </c>
      <c r="E23" t="s">
        <v>2243</v>
      </c>
      <c r="F2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3" s="57" t="s">
        <v>2249</v>
      </c>
      <c r="H23" s="57" t="s">
        <v>2241</v>
      </c>
      <c r="I23" s="57" t="s">
        <v>2238</v>
      </c>
      <c r="J23" s="57"/>
      <c r="K23" s="57" t="s">
        <v>2025</v>
      </c>
      <c r="L23" s="57"/>
      <c r="M23" s="121" t="s">
        <v>2522</v>
      </c>
      <c r="N23" s="121" t="s">
        <v>2522</v>
      </c>
      <c r="O23" s="121" t="s">
        <v>2522</v>
      </c>
      <c r="P23" s="121" t="s">
        <v>2522</v>
      </c>
      <c r="Q23" s="120" t="s">
        <v>2238</v>
      </c>
      <c r="R23" s="120" t="s">
        <v>2238</v>
      </c>
      <c r="S23" s="120" t="s">
        <v>2238</v>
      </c>
      <c r="T23" s="120" t="s">
        <v>2238</v>
      </c>
      <c r="U23" s="121" t="s">
        <v>2522</v>
      </c>
      <c r="V23" s="121" t="s">
        <v>2522</v>
      </c>
      <c r="W23" s="120" t="s">
        <v>2271</v>
      </c>
      <c r="X23" s="121" t="s">
        <v>2522</v>
      </c>
      <c r="Y23" s="121" t="s">
        <v>2522</v>
      </c>
      <c r="Z23" s="120">
        <v>1</v>
      </c>
      <c r="AA23" s="122" t="s">
        <v>2321</v>
      </c>
      <c r="AB23" s="120" t="s">
        <v>2321</v>
      </c>
      <c r="AC23" s="121" t="s">
        <v>2522</v>
      </c>
      <c r="AD23" s="121" t="s">
        <v>2522</v>
      </c>
      <c r="AE23" s="121" t="s">
        <v>2522</v>
      </c>
      <c r="AF23" s="58" t="str">
        <f>"\""uid\"" : \"""&amp;demoPosts[[#This Row],[uid]]&amp;"\"", "</f>
        <v xml:space="preserve">\"uid\" : \"151b9195-5f58-4331-a83b-98d4ed6b1926\", </v>
      </c>
      <c r="AG23" s="57" t="str">
        <f>"\""text\"" : \""" &amp;demoPosts[[#This Row],[text]] &amp; "\"", "</f>
        <v xml:space="preserve">\"text\" : \"hi offering\", </v>
      </c>
      <c r="AH23" s="57" t="str">
        <f t="shared" si="0"/>
        <v xml:space="preserve">\"type\" : \"TEXT\", </v>
      </c>
      <c r="AI23" s="57" t="str">
        <f t="shared" si="1"/>
        <v xml:space="preserve">\"created\" : \"2015-12-05 20:31:57\", </v>
      </c>
      <c r="AJ23" s="57" t="str">
        <f t="shared" si="2"/>
        <v xml:space="preserve">\"modified\" : \"2015-12-05 20:31:57\", </v>
      </c>
      <c r="AK23" s="57" t="str">
        <f>"\""createdDate\"" : \""" &amp; demoPosts[[#This Row],[createdDate]] &amp; "\"", "</f>
        <v xml:space="preserve">\"createdDate\" : \"2002-05-30T09:30:10Z\", </v>
      </c>
      <c r="AL23" s="57" t="str">
        <f>"\""modifiedDate\"" : \""" &amp; demoPosts[[#This Row],[modifiedDate]] &amp; "\"", "</f>
        <v xml:space="preserve">\"modifiedDate\" : \"\", </v>
      </c>
      <c r="AM23" s="57" t="str">
        <f>"\""labels\"" : \""each([Bitcoin],[Ethereum],[" &amp; demoPosts[[#This Row],[Message Type GUID Label]]&amp;"])\"", "</f>
        <v xml:space="preserve">\"labels\" : \"each([Bitcoin],[Ethereum],[4b4a042b-03b4-4e38-8676-f6fef430ae2f])\", </v>
      </c>
      <c r="AN23" s="57" t="str">
        <f t="shared" si="3"/>
        <v>\"connections\":[{\"source\":\"alias://ff5136ad023a66644c4f4a8e2a495bb34689/alias\",\"target\":\"alias://0e65bd3a974ed1d7c195f94055c93537827f/alias\",\"label\":\"f0186f0d-c862-4ee3-9c09-b850a9d745a7\"}],</v>
      </c>
      <c r="AO23" s="57" t="str">
        <f>"\""versionedPostId\"" : \""" &amp; demoPosts[[#This Row],[versionedPost.id]] &amp; "\"", "</f>
        <v xml:space="preserve">\"versionedPostId\" : \"b6df0958-f7a7-408d-97c8-d3b0158489dc\", </v>
      </c>
      <c r="AP23" s="57" t="str">
        <f>"\""versionedPostPredecessorId\"" : \""" &amp; demoPosts[[#This Row],[versionedPost.predecessorID]] &amp; "\"", "</f>
        <v xml:space="preserve">\"versionedPostPredecessorId\" : \"\", </v>
      </c>
      <c r="AQ23" s="121" t="str">
        <f>"\""jobPostType\"" : \""" &amp; demoPosts[[#This Row],[jobPostType]] &amp; "\"", "</f>
        <v xml:space="preserve">\"jobPostType\" : \"na\", </v>
      </c>
      <c r="AR23" s="121" t="str">
        <f>"\""summary\"" : \""" &amp; demoPosts[[#This Row],[summary]] &amp; "\"", "</f>
        <v xml:space="preserve">\"summary\" : \"na\", </v>
      </c>
      <c r="AS23" s="121" t="str">
        <f>"\""description\"" : \""" &amp; demoPosts[[#This Row],[description]] &amp; "\"", "</f>
        <v xml:space="preserve">\"description\" : \"na\", </v>
      </c>
      <c r="AT23" s="121" t="str">
        <f>"\""message\"" : \""" &amp; demoPosts[[#This Row],[message]] &amp; "\"", "</f>
        <v xml:space="preserve">\"message\" : \"na\", </v>
      </c>
      <c r="AU23" s="121" t="str">
        <f>"\""postedDate\"" : \""" &amp; demoPosts[[#This Row],[message]] &amp; "\"", "</f>
        <v xml:space="preserve">\"postedDate\" : \"na\", </v>
      </c>
      <c r="AV23" s="121" t="str">
        <f>"\""broadcastDate\"" : \""" &amp; demoPosts[[#This Row],[broadcastDate]] &amp; "\"", "</f>
        <v xml:space="preserve">\"broadcastDate\" : \"2002-05-30T09:30:10Z\", </v>
      </c>
      <c r="AW23" s="121" t="str">
        <f>"\""jobStartDate\"" : \""" &amp; demoPosts[[#This Row],[jobStartDate]] &amp; "\"", "</f>
        <v xml:space="preserve">\"jobStartDate\" : \"2002-05-30T09:30:10Z\", </v>
      </c>
      <c r="AX23" s="121" t="str">
        <f>"\""jobEndDate\"" : \""" &amp; demoPosts[[#This Row],[jobEndDate]] &amp; "\"", "</f>
        <v xml:space="preserve">\"jobEndDate\" : \"2002-05-30T09:30:10Z\", </v>
      </c>
      <c r="AY23" s="121" t="str">
        <f>"\""currency\"" : \""" &amp; demoPosts[[#This Row],[currency]] &amp; "\"", "</f>
        <v xml:space="preserve">\"currency\" : \"na\", </v>
      </c>
      <c r="AZ23" s="121" t="str">
        <f>"\""workLocation\"" : \""" &amp; demoPosts[[#This Row],[workLocation]] &amp; "\"", "</f>
        <v xml:space="preserve">\"workLocation\" : \"na\", </v>
      </c>
      <c r="BA23" s="121" t="str">
        <f>"\""isPayoutInPieces\"" : \""" &amp; demoPosts[[#This Row],[isPayoutInPieces]] &amp; "\"", "</f>
        <v xml:space="preserve">\"isPayoutInPieces\" : \"false\", </v>
      </c>
      <c r="BB23" s="121" t="str">
        <f t="shared" si="4"/>
        <v xml:space="preserve">\"skills\" : \"\", </v>
      </c>
      <c r="BC23" s="121" t="str">
        <f>"\""posterId\"" : \""" &amp; demoPosts[[#This Row],[posterId]] &amp; "\"", "</f>
        <v xml:space="preserve">\"posterId\" : \"na\", </v>
      </c>
      <c r="BD23" s="121" t="str">
        <f>"\""versionNumber\"" : \""" &amp; demoPosts[[#This Row],[versionNumber]] &amp; "\"", "</f>
        <v xml:space="preserve">\"versionNumber\" : \"1\", </v>
      </c>
      <c r="BE23" s="121" t="str">
        <f>"\""allowFormatting\"" : \""" &amp; demoPosts[[#This Row],[allowFormatting]] &amp; "\"", "</f>
        <v xml:space="preserve">\"allowFormatting\" : \"true\", </v>
      </c>
      <c r="BF23" s="121" t="str">
        <f>"\""canForward\"" : \""" &amp; demoPosts[[#This Row],[canForward]] &amp; "\"", "</f>
        <v xml:space="preserve">\"canForward\" : \"true\", </v>
      </c>
      <c r="BG23" s="121" t="str">
        <f t="shared" si="5"/>
        <v xml:space="preserve">\"referents\" : \"\", </v>
      </c>
      <c r="BH23" s="121" t="str">
        <f>"\""contractType\"" : \""" &amp; demoPosts[[#This Row],[ContentType]] &amp; "\"", "</f>
        <v xml:space="preserve">\"contractType\" : \"message\", </v>
      </c>
      <c r="BI23" s="121" t="str">
        <f>"\""budget\"" : \""" &amp; demoPosts[[#This Row],[budget]] &amp; "\"""</f>
        <v>\"budget\" : \"na\"</v>
      </c>
      <c r="BJ23"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3"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\"connections\":[{\"source\":\"alias://ff5136ad023a66644c4f4a8e2a495bb34689/alias\",\"target\":\"alias://0e65bd3a974ed1d7c195f94055c93537827f/alias\",\"label\":\"f0186f0d-c862-4ee3-9c09-b850a9d745a7\"}],\"jobPostContent\":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3" s="58" t="str">
        <f>"""uid"" : """&amp;demoPosts[[#This Row],[uid]]&amp;""", "</f>
        <v xml:space="preserve">"uid" : "151b9195-5f58-4331-a83b-98d4ed6b1926", </v>
      </c>
      <c r="BM23" s="58" t="str">
        <f>"""src"" : """&amp;demoPosts[[#This Row],[Source]]&amp;""", "</f>
        <v xml:space="preserve">"src" : "8ce7d7d3-4c83-48a5-b3b5-1eb0400f0408", </v>
      </c>
      <c r="BN23" s="58" t="str">
        <f>"""trgts"" : ["""&amp;demoPosts[[#This Row],[trgt1]]&amp;"""], "</f>
        <v xml:space="preserve">"trgts" : ["eeeeeeee-eeee-eeee-eeee-eeeeeeeeeeee"], </v>
      </c>
      <c r="BO23" t="str">
        <f>"""label"" : ""each([Bitcoin],[Ethereum],[" &amp; demoPosts[[#This Row],[Message Type GUID Label]]&amp;"])"", "</f>
        <v xml:space="preserve">"label" : "each([Bitcoin],[Ethereum],[4b4a042b-03b4-4e38-8676-f6fef430ae2f])", </v>
      </c>
      <c r="BP2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"151b9195-5f58-4331-a83b-98d4ed6b1926", "value" : "{\"uid\"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\"connections\":[{\"source\":\"alias://ff5136ad023a66644c4f4a8e2a495bb34689/alias\",\"target\":\"alias://0e65bd3a974ed1d7c195f94055c93537827f/alias\",\"label\":\"f0186f0d-c862-4ee3-9c09-b850a9d745a7\"}],\"jobPostContent\":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4" spans="2:68" x14ac:dyDescent="0.25">
      <c r="B24" t="s">
        <v>1975</v>
      </c>
      <c r="C24" t="s">
        <v>2031</v>
      </c>
      <c r="D24" s="3" t="s">
        <v>2237</v>
      </c>
      <c r="E24" t="s">
        <v>2243</v>
      </c>
      <c r="F2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4" s="57" t="s">
        <v>2252</v>
      </c>
      <c r="H24" s="57" t="s">
        <v>2241</v>
      </c>
      <c r="I24" s="57" t="s">
        <v>2238</v>
      </c>
      <c r="J24" s="57"/>
      <c r="K24" s="57" t="s">
        <v>2026</v>
      </c>
      <c r="L24" s="57" t="str">
        <f>+K23</f>
        <v>b6df0958-f7a7-408d-97c8-d3b0158489dc</v>
      </c>
      <c r="M24" s="121" t="s">
        <v>2522</v>
      </c>
      <c r="N24" s="121" t="s">
        <v>2522</v>
      </c>
      <c r="O24" s="121" t="s">
        <v>2522</v>
      </c>
      <c r="P24" s="121" t="s">
        <v>2522</v>
      </c>
      <c r="Q24" s="120" t="s">
        <v>2238</v>
      </c>
      <c r="R24" s="120" t="s">
        <v>2238</v>
      </c>
      <c r="S24" s="120" t="s">
        <v>2238</v>
      </c>
      <c r="T24" s="120" t="s">
        <v>2238</v>
      </c>
      <c r="U24" s="121" t="s">
        <v>2522</v>
      </c>
      <c r="V24" s="121" t="s">
        <v>2522</v>
      </c>
      <c r="W24" s="120" t="s">
        <v>2271</v>
      </c>
      <c r="X24" s="121" t="s">
        <v>2522</v>
      </c>
      <c r="Y24" s="121" t="s">
        <v>2522</v>
      </c>
      <c r="Z24" s="120">
        <v>1</v>
      </c>
      <c r="AA24" s="122" t="s">
        <v>2321</v>
      </c>
      <c r="AB24" s="120" t="s">
        <v>2321</v>
      </c>
      <c r="AC24" s="121" t="s">
        <v>2522</v>
      </c>
      <c r="AD24" s="121" t="s">
        <v>2522</v>
      </c>
      <c r="AE24" s="121" t="s">
        <v>2522</v>
      </c>
      <c r="AF24" s="58" t="str">
        <f>"\""uid\"" : \"""&amp;demoPosts[[#This Row],[uid]]&amp;"\"", "</f>
        <v xml:space="preserve">\"uid\" : \"2864d41d-3196-4075-a938-1834fb672321\", </v>
      </c>
      <c r="AG24" s="57" t="str">
        <f>"\""text\"" : \""" &amp;demoPosts[[#This Row],[text]] &amp; "\"", "</f>
        <v xml:space="preserve">\"text\" : \"hi offering reviesed\", </v>
      </c>
      <c r="AH24" s="57" t="str">
        <f t="shared" si="0"/>
        <v xml:space="preserve">\"type\" : \"TEXT\", </v>
      </c>
      <c r="AI24" s="57" t="str">
        <f t="shared" si="1"/>
        <v xml:space="preserve">\"created\" : \"2015-12-05 20:31:57\", </v>
      </c>
      <c r="AJ24" s="57" t="str">
        <f t="shared" si="2"/>
        <v xml:space="preserve">\"modified\" : \"2015-12-05 20:31:57\", </v>
      </c>
      <c r="AK24" s="57" t="str">
        <f>"\""createdDate\"" : \""" &amp; demoPosts[[#This Row],[createdDate]] &amp; "\"", "</f>
        <v xml:space="preserve">\"createdDate\" : \"2002-05-30T09:30:10Z\", </v>
      </c>
      <c r="AL24" s="57" t="str">
        <f>"\""modifiedDate\"" : \""" &amp; demoPosts[[#This Row],[modifiedDate]] &amp; "\"", "</f>
        <v xml:space="preserve">\"modifiedDate\" : \"\", </v>
      </c>
      <c r="AM24" s="57" t="str">
        <f>"\""labels\"" : \""each([Bitcoin],[Ethereum],[" &amp; demoPosts[[#This Row],[Message Type GUID Label]]&amp;"])\"", "</f>
        <v xml:space="preserve">\"labels\" : \"each([Bitcoin],[Ethereum],[4b4a042b-03b4-4e38-8676-f6fef430ae2f])\", </v>
      </c>
      <c r="AN24" s="57" t="str">
        <f t="shared" si="3"/>
        <v>\"connections\":[{\"source\":\"alias://ff5136ad023a66644c4f4a8e2a495bb34689/alias\",\"target\":\"alias://0e65bd3a974ed1d7c195f94055c93537827f/alias\",\"label\":\"f0186f0d-c862-4ee3-9c09-b850a9d745a7\"}],</v>
      </c>
      <c r="AO24" s="57" t="str">
        <f>"\""versionedPostId\"" : \""" &amp; demoPosts[[#This Row],[versionedPost.id]] &amp; "\"", "</f>
        <v xml:space="preserve">\"versionedPostId\" : \"000170d4-855d-4757-8a55-5ec2c994b76a\", </v>
      </c>
      <c r="AP24" s="57" t="str">
        <f>"\""versionedPostPredecessorId\"" : \""" &amp; demoPosts[[#This Row],[versionedPost.predecessorID]] &amp; "\"", "</f>
        <v xml:space="preserve">\"versionedPostPredecessorId\" : \"b6df0958-f7a7-408d-97c8-d3b0158489dc\", </v>
      </c>
      <c r="AQ24" s="121" t="str">
        <f>"\""jobPostType\"" : \""" &amp; demoPosts[[#This Row],[jobPostType]] &amp; "\"", "</f>
        <v xml:space="preserve">\"jobPostType\" : \"na\", </v>
      </c>
      <c r="AR24" s="121" t="str">
        <f>"\""summary\"" : \""" &amp; demoPosts[[#This Row],[summary]] &amp; "\"", "</f>
        <v xml:space="preserve">\"summary\" : \"na\", </v>
      </c>
      <c r="AS24" s="121" t="str">
        <f>"\""description\"" : \""" &amp; demoPosts[[#This Row],[description]] &amp; "\"", "</f>
        <v xml:space="preserve">\"description\" : \"na\", </v>
      </c>
      <c r="AT24" s="121" t="str">
        <f>"\""message\"" : \""" &amp; demoPosts[[#This Row],[message]] &amp; "\"", "</f>
        <v xml:space="preserve">\"message\" : \"na\", </v>
      </c>
      <c r="AU24" s="121" t="str">
        <f>"\""postedDate\"" : \""" &amp; demoPosts[[#This Row],[message]] &amp; "\"", "</f>
        <v xml:space="preserve">\"postedDate\" : \"na\", </v>
      </c>
      <c r="AV24" s="121" t="str">
        <f>"\""broadcastDate\"" : \""" &amp; demoPosts[[#This Row],[broadcastDate]] &amp; "\"", "</f>
        <v xml:space="preserve">\"broadcastDate\" : \"2002-05-30T09:30:10Z\", </v>
      </c>
      <c r="AW24" s="121" t="str">
        <f>"\""jobStartDate\"" : \""" &amp; demoPosts[[#This Row],[jobStartDate]] &amp; "\"", "</f>
        <v xml:space="preserve">\"jobStartDate\" : \"2002-05-30T09:30:10Z\", </v>
      </c>
      <c r="AX24" s="121" t="str">
        <f>"\""jobEndDate\"" : \""" &amp; demoPosts[[#This Row],[jobEndDate]] &amp; "\"", "</f>
        <v xml:space="preserve">\"jobEndDate\" : \"2002-05-30T09:30:10Z\", </v>
      </c>
      <c r="AY24" s="121" t="str">
        <f>"\""currency\"" : \""" &amp; demoPosts[[#This Row],[currency]] &amp; "\"", "</f>
        <v xml:space="preserve">\"currency\" : \"na\", </v>
      </c>
      <c r="AZ24" s="121" t="str">
        <f>"\""workLocation\"" : \""" &amp; demoPosts[[#This Row],[workLocation]] &amp; "\"", "</f>
        <v xml:space="preserve">\"workLocation\" : \"na\", </v>
      </c>
      <c r="BA24" s="121" t="str">
        <f>"\""isPayoutInPieces\"" : \""" &amp; demoPosts[[#This Row],[isPayoutInPieces]] &amp; "\"", "</f>
        <v xml:space="preserve">\"isPayoutInPieces\" : \"false\", </v>
      </c>
      <c r="BB24" s="121" t="str">
        <f t="shared" si="4"/>
        <v xml:space="preserve">\"skills\" : \"\", </v>
      </c>
      <c r="BC24" s="121" t="str">
        <f>"\""posterId\"" : \""" &amp; demoPosts[[#This Row],[posterId]] &amp; "\"", "</f>
        <v xml:space="preserve">\"posterId\" : \"na\", </v>
      </c>
      <c r="BD24" s="121" t="str">
        <f>"\""versionNumber\"" : \""" &amp; demoPosts[[#This Row],[versionNumber]] &amp; "\"", "</f>
        <v xml:space="preserve">\"versionNumber\" : \"1\", </v>
      </c>
      <c r="BE24" s="121" t="str">
        <f>"\""allowFormatting\"" : \""" &amp; demoPosts[[#This Row],[allowFormatting]] &amp; "\"", "</f>
        <v xml:space="preserve">\"allowFormatting\" : \"true\", </v>
      </c>
      <c r="BF24" s="121" t="str">
        <f>"\""canForward\"" : \""" &amp; demoPosts[[#This Row],[canForward]] &amp; "\"", "</f>
        <v xml:space="preserve">\"canForward\" : \"true\", </v>
      </c>
      <c r="BG24" s="121" t="str">
        <f t="shared" si="5"/>
        <v xml:space="preserve">\"referents\" : \"\", </v>
      </c>
      <c r="BH24" s="121" t="str">
        <f>"\""contractType\"" : \""" &amp; demoPosts[[#This Row],[ContentType]] &amp; "\"", "</f>
        <v xml:space="preserve">\"contractType\" : \"message\", </v>
      </c>
      <c r="BI24" s="121" t="str">
        <f>"\""budget\"" : \""" &amp; demoPosts[[#This Row],[budget]] &amp; "\"""</f>
        <v>\"budget\" : \"na\"</v>
      </c>
      <c r="BJ24"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\"connections\":[{\"source\":\"alias://ff5136ad023a66644c4f4a8e2a495bb34689/alias\",\"target\":\"alias://0e65bd3a974ed1d7c195f94055c93537827f/alias\",\"label\":\"f0186f0d-c862-4ee3-9c09-b850a9d745a7\"}],\"jobPostContent\":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4" s="58" t="str">
        <f>"""uid"" : """&amp;demoPosts[[#This Row],[uid]]&amp;""", "</f>
        <v xml:space="preserve">"uid" : "2864d41d-3196-4075-a938-1834fb672321", </v>
      </c>
      <c r="BM24" s="58" t="str">
        <f>"""src"" : """&amp;demoPosts[[#This Row],[Source]]&amp;""", "</f>
        <v xml:space="preserve">"src" : "8ce7d7d3-4c83-48a5-b3b5-1eb0400f0408", </v>
      </c>
      <c r="BN24" s="58" t="str">
        <f>"""trgts"" : ["""&amp;demoPosts[[#This Row],[trgt1]]&amp;"""], "</f>
        <v xml:space="preserve">"trgts" : ["eeeeeeee-eeee-eeee-eeee-eeeeeeeeeeee"], </v>
      </c>
      <c r="BO24" t="str">
        <f>"""label"" : ""each([Bitcoin],[Ethereum],[" &amp; demoPosts[[#This Row],[Message Type GUID Label]]&amp;"])"", "</f>
        <v xml:space="preserve">"label" : "each([Bitcoin],[Ethereum],[4b4a042b-03b4-4e38-8676-f6fef430ae2f])", </v>
      </c>
      <c r="BP24"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"2864d41d-3196-4075-a938-1834fb672321", "value" : "{\"uid\"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\"connections\":[{\"source\":\"alias://ff5136ad023a66644c4f4a8e2a495bb34689/alias\",\"target\":\"alias://0e65bd3a974ed1d7c195f94055c93537827f/alias\",\"label\":\"f0186f0d-c862-4ee3-9c09-b850a9d745a7\"}],\"jobPostContent\":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5" spans="2:68" x14ac:dyDescent="0.25">
      <c r="B25" t="s">
        <v>1976</v>
      </c>
      <c r="C25" s="3" t="s">
        <v>161</v>
      </c>
      <c r="D25" s="3" t="s">
        <v>2237</v>
      </c>
      <c r="E25" t="s">
        <v>2244</v>
      </c>
      <c r="F2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5" s="57" t="s">
        <v>2264</v>
      </c>
      <c r="H25" s="57" t="s">
        <v>2241</v>
      </c>
      <c r="I25" s="57" t="s">
        <v>2238</v>
      </c>
      <c r="J25" s="57"/>
      <c r="K25" s="57" t="s">
        <v>2261</v>
      </c>
      <c r="L25" s="57"/>
      <c r="M25" s="121" t="s">
        <v>2522</v>
      </c>
      <c r="N25" s="121" t="s">
        <v>2522</v>
      </c>
      <c r="O25" s="121" t="s">
        <v>2522</v>
      </c>
      <c r="P25" s="121" t="s">
        <v>2522</v>
      </c>
      <c r="Q25" s="120" t="s">
        <v>2238</v>
      </c>
      <c r="R25" s="120" t="s">
        <v>2238</v>
      </c>
      <c r="S25" s="120" t="s">
        <v>2238</v>
      </c>
      <c r="T25" s="120" t="s">
        <v>2238</v>
      </c>
      <c r="U25" s="121" t="s">
        <v>2522</v>
      </c>
      <c r="V25" s="121" t="s">
        <v>2522</v>
      </c>
      <c r="W25" s="120" t="s">
        <v>2271</v>
      </c>
      <c r="X25" s="121" t="s">
        <v>2522</v>
      </c>
      <c r="Y25" s="121" t="s">
        <v>2522</v>
      </c>
      <c r="Z25" s="120">
        <v>1</v>
      </c>
      <c r="AA25" s="122" t="s">
        <v>2321</v>
      </c>
      <c r="AB25" s="120" t="s">
        <v>2321</v>
      </c>
      <c r="AC25" s="121" t="s">
        <v>2522</v>
      </c>
      <c r="AD25" s="121" t="s">
        <v>2522</v>
      </c>
      <c r="AE25" s="121" t="s">
        <v>2522</v>
      </c>
      <c r="AF25" s="43" t="str">
        <f>"\""uid\"" : \"""&amp;demoPosts[[#This Row],[uid]]&amp;"\"", "</f>
        <v xml:space="preserve">\"uid\" : \"1cd53fda-1715-480f-8f34-ba120e2fbcc6\", </v>
      </c>
      <c r="AG25" s="57" t="str">
        <f>"\""text\"" : \""" &amp;demoPosts[[#This Row],[text]] &amp; "\"", "</f>
        <v xml:space="preserve">\"text\" : \"New project to refactor C# classes …\", </v>
      </c>
      <c r="AH25" s="57" t="str">
        <f t="shared" si="0"/>
        <v xml:space="preserve">\"type\" : \"TEXT\", </v>
      </c>
      <c r="AI25" s="57" t="str">
        <f t="shared" si="1"/>
        <v xml:space="preserve">\"created\" : \"2015-12-05 20:31:57\", </v>
      </c>
      <c r="AJ25" s="57" t="str">
        <f t="shared" si="2"/>
        <v xml:space="preserve">\"modified\" : \"2015-12-05 20:31:57\", </v>
      </c>
      <c r="AK25" s="57" t="str">
        <f>"\""createdDate\"" : \""" &amp; demoPosts[[#This Row],[createdDate]] &amp; "\"", "</f>
        <v xml:space="preserve">\"createdDate\" : \"2002-05-30T09:30:10Z\", </v>
      </c>
      <c r="AL25" s="57" t="str">
        <f>"\""modifiedDate\"" : \""" &amp; demoPosts[[#This Row],[modifiedDate]] &amp; "\"", "</f>
        <v xml:space="preserve">\"modifiedDate\" : \"\", </v>
      </c>
      <c r="AM25" s="57" t="str">
        <f>"\""labels\"" : \""each([Bitcoin],[Ethereum],[" &amp; demoPosts[[#This Row],[Message Type GUID Label]]&amp;"])\"", "</f>
        <v xml:space="preserve">\"labels\" : \"each([Bitcoin],[Ethereum],[3b5d7868-38ff-4404-9ea9-13cd2541924a])\", </v>
      </c>
      <c r="AN25" s="57" t="str">
        <f t="shared" si="3"/>
        <v>\"connections\":[{\"source\":\"alias://ff5136ad023a66644c4f4a8e2a495bb34689/alias\",\"target\":\"alias://0e65bd3a974ed1d7c195f94055c93537827f/alias\",\"label\":\"f0186f0d-c862-4ee3-9c09-b850a9d745a7\"}],</v>
      </c>
      <c r="AO25" s="57" t="str">
        <f>"\""versionedPostId\"" : \""" &amp; demoPosts[[#This Row],[versionedPost.id]] &amp; "\"", "</f>
        <v xml:space="preserve">\"versionedPostId\" : \"dba62260-f2ec-4bfc-86fb-49c180c3987e\", </v>
      </c>
      <c r="AP25" s="57" t="str">
        <f>"\""versionedPostPredecessorId\"" : \""" &amp; demoPosts[[#This Row],[versionedPost.predecessorID]] &amp; "\"", "</f>
        <v xml:space="preserve">\"versionedPostPredecessorId\" : \"\", </v>
      </c>
      <c r="AQ25" s="121" t="str">
        <f>"\""jobPostType\"" : \""" &amp; demoPosts[[#This Row],[jobPostType]] &amp; "\"", "</f>
        <v xml:space="preserve">\"jobPostType\" : \"na\", </v>
      </c>
      <c r="AR25" s="121" t="str">
        <f>"\""summary\"" : \""" &amp; demoPosts[[#This Row],[summary]] &amp; "\"", "</f>
        <v xml:space="preserve">\"summary\" : \"na\", </v>
      </c>
      <c r="AS25" s="121" t="str">
        <f>"\""description\"" : \""" &amp; demoPosts[[#This Row],[description]] &amp; "\"", "</f>
        <v xml:space="preserve">\"description\" : \"na\", </v>
      </c>
      <c r="AT25" s="121" t="str">
        <f>"\""message\"" : \""" &amp; demoPosts[[#This Row],[message]] &amp; "\"", "</f>
        <v xml:space="preserve">\"message\" : \"na\", </v>
      </c>
      <c r="AU25" s="121" t="str">
        <f>"\""postedDate\"" : \""" &amp; demoPosts[[#This Row],[message]] &amp; "\"", "</f>
        <v xml:space="preserve">\"postedDate\" : \"na\", </v>
      </c>
      <c r="AV25" s="121" t="str">
        <f>"\""broadcastDate\"" : \""" &amp; demoPosts[[#This Row],[broadcastDate]] &amp; "\"", "</f>
        <v xml:space="preserve">\"broadcastDate\" : \"2002-05-30T09:30:10Z\", </v>
      </c>
      <c r="AW25" s="121" t="str">
        <f>"\""jobStartDate\"" : \""" &amp; demoPosts[[#This Row],[jobStartDate]] &amp; "\"", "</f>
        <v xml:space="preserve">\"jobStartDate\" : \"2002-05-30T09:30:10Z\", </v>
      </c>
      <c r="AX25" s="121" t="str">
        <f>"\""jobEndDate\"" : \""" &amp; demoPosts[[#This Row],[jobEndDate]] &amp; "\"", "</f>
        <v xml:space="preserve">\"jobEndDate\" : \"2002-05-30T09:30:10Z\", </v>
      </c>
      <c r="AY25" s="121" t="str">
        <f>"\""currency\"" : \""" &amp; demoPosts[[#This Row],[currency]] &amp; "\"", "</f>
        <v xml:space="preserve">\"currency\" : \"na\", </v>
      </c>
      <c r="AZ25" s="121" t="str">
        <f>"\""workLocation\"" : \""" &amp; demoPosts[[#This Row],[workLocation]] &amp; "\"", "</f>
        <v xml:space="preserve">\"workLocation\" : \"na\", </v>
      </c>
      <c r="BA25" s="121" t="str">
        <f>"\""isPayoutInPieces\"" : \""" &amp; demoPosts[[#This Row],[isPayoutInPieces]] &amp; "\"", "</f>
        <v xml:space="preserve">\"isPayoutInPieces\" : \"false\", </v>
      </c>
      <c r="BB25" s="121" t="str">
        <f t="shared" si="4"/>
        <v xml:space="preserve">\"skills\" : \"\", </v>
      </c>
      <c r="BC25" s="121" t="str">
        <f>"\""posterId\"" : \""" &amp; demoPosts[[#This Row],[posterId]] &amp; "\"", "</f>
        <v xml:space="preserve">\"posterId\" : \"na\", </v>
      </c>
      <c r="BD25" s="121" t="str">
        <f>"\""versionNumber\"" : \""" &amp; demoPosts[[#This Row],[versionNumber]] &amp; "\"", "</f>
        <v xml:space="preserve">\"versionNumber\" : \"1\", </v>
      </c>
      <c r="BE25" s="121" t="str">
        <f>"\""allowFormatting\"" : \""" &amp; demoPosts[[#This Row],[allowFormatting]] &amp; "\"", "</f>
        <v xml:space="preserve">\"allowFormatting\" : \"true\", </v>
      </c>
      <c r="BF25" s="121" t="str">
        <f>"\""canForward\"" : \""" &amp; demoPosts[[#This Row],[canForward]] &amp; "\"", "</f>
        <v xml:space="preserve">\"canForward\" : \"true\", </v>
      </c>
      <c r="BG25" s="121" t="str">
        <f t="shared" si="5"/>
        <v xml:space="preserve">\"referents\" : \"\", </v>
      </c>
      <c r="BH25" s="121" t="str">
        <f>"\""contractType\"" : \""" &amp; demoPosts[[#This Row],[ContentType]] &amp; "\"", "</f>
        <v xml:space="preserve">\"contractType\" : \"message\", </v>
      </c>
      <c r="BI25" s="121" t="str">
        <f>"\""budget\"" : \""" &amp; demoPosts[[#This Row],[budget]] &amp; "\"""</f>
        <v>\"budget\" : \"na\"</v>
      </c>
      <c r="BJ25"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\"connections\":[{\"source\":\"alias://ff5136ad023a66644c4f4a8e2a495bb34689/alias\",\"target\":\"alias://0e65bd3a974ed1d7c195f94055c93537827f/alias\",\"label\":\"f0186f0d-c862-4ee3-9c09-b850a9d745a7\"}],\"jobPostContent\":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5" s="43" t="str">
        <f>"""uid"" : """&amp;demoPosts[[#This Row],[uid]]&amp;""", "</f>
        <v xml:space="preserve">"uid" : "1cd53fda-1715-480f-8f34-ba120e2fbcc6", </v>
      </c>
      <c r="BM25" t="str">
        <f>"""src"" : """&amp;demoPosts[[#This Row],[Source]]&amp;""", "</f>
        <v xml:space="preserve">"src" : "89cbeaaf-bb58-48a4-8bdf-2917d6ae110d", </v>
      </c>
      <c r="BN25" t="str">
        <f>"""trgts"" : ["""&amp;demoPosts[[#This Row],[trgt1]]&amp;"""], "</f>
        <v xml:space="preserve">"trgts" : ["eeeeeeee-eeee-eeee-eeee-eeeeeeeeeeee"], </v>
      </c>
      <c r="BO25" t="str">
        <f>"""label"" : ""each([Bitcoin],[Ethereum],[" &amp; demoPosts[[#This Row],[Message Type GUID Label]]&amp;"])"", "</f>
        <v xml:space="preserve">"label" : "each([Bitcoin],[Ethereum],[3b5d7868-38ff-4404-9ea9-13cd2541924a])", </v>
      </c>
      <c r="BP2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"each([Bitcoin],[Ethereum],[3b5d7868-38ff-4404-9ea9-13cd2541924a])", "uid" : "1cd53fda-1715-480f-8f34-ba120e2fbcc6", "value" : "{\"uid\"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\"connections\":[{\"source\":\"alias://ff5136ad023a66644c4f4a8e2a495bb34689/alias\",\"target\":\"alias://0e65bd3a974ed1d7c195f94055c93537827f/alias\",\"label\":\"f0186f0d-c862-4ee3-9c09-b850a9d745a7\"}],\"jobPostContent\":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6" spans="2:68" x14ac:dyDescent="0.25">
      <c r="B26" t="s">
        <v>1977</v>
      </c>
      <c r="C26" s="3" t="s">
        <v>161</v>
      </c>
      <c r="D26" s="3" t="s">
        <v>2237</v>
      </c>
      <c r="E26" t="s">
        <v>2244</v>
      </c>
      <c r="F2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6" s="57" t="s">
        <v>2263</v>
      </c>
      <c r="H26" s="57" t="s">
        <v>2241</v>
      </c>
      <c r="I26" s="57" t="s">
        <v>2238</v>
      </c>
      <c r="J26" s="57"/>
      <c r="K26" s="57" t="s">
        <v>2262</v>
      </c>
      <c r="L26" s="57" t="str">
        <f>+K25</f>
        <v>dba62260-f2ec-4bfc-86fb-49c180c3987e</v>
      </c>
      <c r="M26" s="121" t="s">
        <v>2522</v>
      </c>
      <c r="N26" s="121" t="s">
        <v>2522</v>
      </c>
      <c r="O26" s="121" t="s">
        <v>2522</v>
      </c>
      <c r="P26" s="121" t="s">
        <v>2522</v>
      </c>
      <c r="Q26" s="120" t="s">
        <v>2238</v>
      </c>
      <c r="R26" s="120" t="s">
        <v>2238</v>
      </c>
      <c r="S26" s="120" t="s">
        <v>2238</v>
      </c>
      <c r="T26" s="120" t="s">
        <v>2238</v>
      </c>
      <c r="U26" s="121" t="s">
        <v>2522</v>
      </c>
      <c r="V26" s="121" t="s">
        <v>2522</v>
      </c>
      <c r="W26" s="120" t="s">
        <v>2271</v>
      </c>
      <c r="X26" s="121" t="s">
        <v>2522</v>
      </c>
      <c r="Y26" s="121" t="s">
        <v>2522</v>
      </c>
      <c r="Z26" s="120">
        <v>1</v>
      </c>
      <c r="AA26" s="122" t="s">
        <v>2321</v>
      </c>
      <c r="AB26" s="120" t="s">
        <v>2321</v>
      </c>
      <c r="AC26" s="121" t="s">
        <v>2522</v>
      </c>
      <c r="AD26" s="121" t="s">
        <v>2522</v>
      </c>
      <c r="AE26" s="121" t="s">
        <v>2522</v>
      </c>
      <c r="AF26" s="43" t="str">
        <f>"\""uid\"" : \"""&amp;demoPosts[[#This Row],[uid]]&amp;"\"", "</f>
        <v xml:space="preserve">\"uid\" : \"80ed0252-ebb6-4e2a-a648-e0de71222247\", </v>
      </c>
      <c r="AG26" s="57" t="str">
        <f>"\""text\"" : \""" &amp;demoPosts[[#This Row],[text]] &amp; "\"", "</f>
        <v xml:space="preserve">\"text\" : \"New revised project to refactor C# classes …\", </v>
      </c>
      <c r="AH26" s="57" t="str">
        <f t="shared" si="0"/>
        <v xml:space="preserve">\"type\" : \"TEXT\", </v>
      </c>
      <c r="AI26" s="57" t="str">
        <f t="shared" si="1"/>
        <v xml:space="preserve">\"created\" : \"2015-12-05 20:31:57\", </v>
      </c>
      <c r="AJ26" s="57" t="str">
        <f t="shared" si="2"/>
        <v xml:space="preserve">\"modified\" : \"2015-12-05 20:31:57\", </v>
      </c>
      <c r="AK26" s="57" t="str">
        <f>"\""createdDate\"" : \""" &amp; demoPosts[[#This Row],[createdDate]] &amp; "\"", "</f>
        <v xml:space="preserve">\"createdDate\" : \"2002-05-30T09:30:10Z\", </v>
      </c>
      <c r="AL26" s="57" t="str">
        <f>"\""modifiedDate\"" : \""" &amp; demoPosts[[#This Row],[modifiedDate]] &amp; "\"", "</f>
        <v xml:space="preserve">\"modifiedDate\" : \"\", </v>
      </c>
      <c r="AM26" s="57" t="str">
        <f>"\""labels\"" : \""each([Bitcoin],[Ethereum],[" &amp; demoPosts[[#This Row],[Message Type GUID Label]]&amp;"])\"", "</f>
        <v xml:space="preserve">\"labels\" : \"each([Bitcoin],[Ethereum],[3b5d7868-38ff-4404-9ea9-13cd2541924a])\", </v>
      </c>
      <c r="AN26" s="57" t="str">
        <f t="shared" si="3"/>
        <v>\"connections\":[{\"source\":\"alias://ff5136ad023a66644c4f4a8e2a495bb34689/alias\",\"target\":\"alias://0e65bd3a974ed1d7c195f94055c93537827f/alias\",\"label\":\"f0186f0d-c862-4ee3-9c09-b850a9d745a7\"}],</v>
      </c>
      <c r="AO26" s="57" t="str">
        <f>"\""versionedPostId\"" : \""" &amp; demoPosts[[#This Row],[versionedPost.id]] &amp; "\"", "</f>
        <v xml:space="preserve">\"versionedPostId\" : \"dbf62260-f2ec-4bfc-86fb-49c180c3987f\", </v>
      </c>
      <c r="AP26" s="57" t="str">
        <f>"\""versionedPostPredecessorId\"" : \""" &amp; demoPosts[[#This Row],[versionedPost.predecessorID]] &amp; "\"", "</f>
        <v xml:space="preserve">\"versionedPostPredecessorId\" : \"dba62260-f2ec-4bfc-86fb-49c180c3987e\", </v>
      </c>
      <c r="AQ26" s="121" t="str">
        <f>"\""jobPostType\"" : \""" &amp; demoPosts[[#This Row],[jobPostType]] &amp; "\"", "</f>
        <v xml:space="preserve">\"jobPostType\" : \"na\", </v>
      </c>
      <c r="AR26" s="121" t="str">
        <f>"\""summary\"" : \""" &amp; demoPosts[[#This Row],[summary]] &amp; "\"", "</f>
        <v xml:space="preserve">\"summary\" : \"na\", </v>
      </c>
      <c r="AS26" s="121" t="str">
        <f>"\""description\"" : \""" &amp; demoPosts[[#This Row],[description]] &amp; "\"", "</f>
        <v xml:space="preserve">\"description\" : \"na\", </v>
      </c>
      <c r="AT26" s="121" t="str">
        <f>"\""message\"" : \""" &amp; demoPosts[[#This Row],[message]] &amp; "\"", "</f>
        <v xml:space="preserve">\"message\" : \"na\", </v>
      </c>
      <c r="AU26" s="121" t="str">
        <f>"\""postedDate\"" : \""" &amp; demoPosts[[#This Row],[message]] &amp; "\"", "</f>
        <v xml:space="preserve">\"postedDate\" : \"na\", </v>
      </c>
      <c r="AV26" s="121" t="str">
        <f>"\""broadcastDate\"" : \""" &amp; demoPosts[[#This Row],[broadcastDate]] &amp; "\"", "</f>
        <v xml:space="preserve">\"broadcastDate\" : \"2002-05-30T09:30:10Z\", </v>
      </c>
      <c r="AW26" s="121" t="str">
        <f>"\""jobStartDate\"" : \""" &amp; demoPosts[[#This Row],[jobStartDate]] &amp; "\"", "</f>
        <v xml:space="preserve">\"jobStartDate\" : \"2002-05-30T09:30:10Z\", </v>
      </c>
      <c r="AX26" s="121" t="str">
        <f>"\""jobEndDate\"" : \""" &amp; demoPosts[[#This Row],[jobEndDate]] &amp; "\"", "</f>
        <v xml:space="preserve">\"jobEndDate\" : \"2002-05-30T09:30:10Z\", </v>
      </c>
      <c r="AY26" s="121" t="str">
        <f>"\""currency\"" : \""" &amp; demoPosts[[#This Row],[currency]] &amp; "\"", "</f>
        <v xml:space="preserve">\"currency\" : \"na\", </v>
      </c>
      <c r="AZ26" s="121" t="str">
        <f>"\""workLocation\"" : \""" &amp; demoPosts[[#This Row],[workLocation]] &amp; "\"", "</f>
        <v xml:space="preserve">\"workLocation\" : \"na\", </v>
      </c>
      <c r="BA26" s="121" t="str">
        <f>"\""isPayoutInPieces\"" : \""" &amp; demoPosts[[#This Row],[isPayoutInPieces]] &amp; "\"", "</f>
        <v xml:space="preserve">\"isPayoutInPieces\" : \"false\", </v>
      </c>
      <c r="BB26" s="121" t="str">
        <f t="shared" si="4"/>
        <v xml:space="preserve">\"skills\" : \"\", </v>
      </c>
      <c r="BC26" s="121" t="str">
        <f>"\""posterId\"" : \""" &amp; demoPosts[[#This Row],[posterId]] &amp; "\"", "</f>
        <v xml:space="preserve">\"posterId\" : \"na\", </v>
      </c>
      <c r="BD26" s="121" t="str">
        <f>"\""versionNumber\"" : \""" &amp; demoPosts[[#This Row],[versionNumber]] &amp; "\"", "</f>
        <v xml:space="preserve">\"versionNumber\" : \"1\", </v>
      </c>
      <c r="BE26" s="121" t="str">
        <f>"\""allowFormatting\"" : \""" &amp; demoPosts[[#This Row],[allowFormatting]] &amp; "\"", "</f>
        <v xml:space="preserve">\"allowFormatting\" : \"true\", </v>
      </c>
      <c r="BF26" s="121" t="str">
        <f>"\""canForward\"" : \""" &amp; demoPosts[[#This Row],[canForward]] &amp; "\"", "</f>
        <v xml:space="preserve">\"canForward\" : \"true\", </v>
      </c>
      <c r="BG26" s="121" t="str">
        <f t="shared" si="5"/>
        <v xml:space="preserve">\"referents\" : \"\", </v>
      </c>
      <c r="BH26" s="121" t="str">
        <f>"\""contractType\"" : \""" &amp; demoPosts[[#This Row],[ContentType]] &amp; "\"", "</f>
        <v xml:space="preserve">\"contractType\" : \"message\", </v>
      </c>
      <c r="BI26" s="121" t="str">
        <f>"\""budget\"" : \""" &amp; demoPosts[[#This Row],[budget]] &amp; "\"""</f>
        <v>\"budget\" : \"na\"</v>
      </c>
      <c r="BJ26"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\"connections\":[{\"source\":\"alias://ff5136ad023a66644c4f4a8e2a495bb34689/alias\",\"target\":\"alias://0e65bd3a974ed1d7c195f94055c93537827f/alias\",\"label\":\"f0186f0d-c862-4ee3-9c09-b850a9d745a7\"}],\"jobPostContent\":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6" s="43" t="str">
        <f>"""uid"" : """&amp;demoPosts[[#This Row],[uid]]&amp;""", "</f>
        <v xml:space="preserve">"uid" : "80ed0252-ebb6-4e2a-a648-e0de71222247", </v>
      </c>
      <c r="BM26" t="str">
        <f>"""src"" : """&amp;demoPosts[[#This Row],[Source]]&amp;""", "</f>
        <v xml:space="preserve">"src" : "89cbeaaf-bb58-48a4-8bdf-2917d6ae110d", </v>
      </c>
      <c r="BN26" t="str">
        <f>"""trgts"" : ["""&amp;demoPosts[[#This Row],[trgt1]]&amp;"""], "</f>
        <v xml:space="preserve">"trgts" : ["eeeeeeee-eeee-eeee-eeee-eeeeeeeeeeee"], </v>
      </c>
      <c r="BO26" t="str">
        <f>"""label"" : ""each([Bitcoin],[Ethereum],[" &amp; demoPosts[[#This Row],[Message Type GUID Label]]&amp;"])"", "</f>
        <v xml:space="preserve">"label" : "each([Bitcoin],[Ethereum],[3b5d7868-38ff-4404-9ea9-13cd2541924a])", </v>
      </c>
      <c r="BP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"each([Bitcoin],[Ethereum],[3b5d7868-38ff-4404-9ea9-13cd2541924a])", "uid" : "80ed0252-ebb6-4e2a-a648-e0de71222247", "value" : "{\"uid\"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\"connections\":[{\"source\":\"alias://ff5136ad023a66644c4f4a8e2a495bb34689/alias\",\"target\":\"alias://0e65bd3a974ed1d7c195f94055c93537827f/alias\",\"label\":\"f0186f0d-c862-4ee3-9c09-b850a9d745a7\"}],\"jobPostContent\":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7" spans="2:68" x14ac:dyDescent="0.25">
      <c r="B27" t="s">
        <v>1969</v>
      </c>
      <c r="C27" t="s">
        <v>2031</v>
      </c>
      <c r="D27" s="3" t="s">
        <v>2237</v>
      </c>
      <c r="E27" t="s">
        <v>2245</v>
      </c>
      <c r="F27"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7" s="57" t="s">
        <v>2251</v>
      </c>
      <c r="H27" s="57" t="s">
        <v>2241</v>
      </c>
      <c r="I27" s="57" t="s">
        <v>2238</v>
      </c>
      <c r="J27" s="57"/>
      <c r="K27" s="57" t="s">
        <v>2027</v>
      </c>
      <c r="L27" s="57"/>
      <c r="M27" s="121" t="s">
        <v>2522</v>
      </c>
      <c r="N27" s="121" t="s">
        <v>2522</v>
      </c>
      <c r="O27" s="121" t="s">
        <v>2522</v>
      </c>
      <c r="P27" s="121" t="s">
        <v>2522</v>
      </c>
      <c r="Q27" s="120" t="s">
        <v>2238</v>
      </c>
      <c r="R27" s="120" t="s">
        <v>2238</v>
      </c>
      <c r="S27" s="120" t="s">
        <v>2238</v>
      </c>
      <c r="T27" s="120" t="s">
        <v>2238</v>
      </c>
      <c r="U27" s="121" t="s">
        <v>2522</v>
      </c>
      <c r="V27" s="121" t="s">
        <v>2522</v>
      </c>
      <c r="W27" s="120" t="s">
        <v>2271</v>
      </c>
      <c r="X27" s="121" t="s">
        <v>2522</v>
      </c>
      <c r="Y27" s="121" t="s">
        <v>2522</v>
      </c>
      <c r="Z27" s="120">
        <v>1</v>
      </c>
      <c r="AA27" s="122" t="s">
        <v>2321</v>
      </c>
      <c r="AB27" s="120" t="s">
        <v>2321</v>
      </c>
      <c r="AC27" s="121" t="s">
        <v>2522</v>
      </c>
      <c r="AD27" s="121" t="s">
        <v>2522</v>
      </c>
      <c r="AE27" s="121" t="s">
        <v>2522</v>
      </c>
      <c r="AF27" s="58" t="str">
        <f>"\""uid\"" : \"""&amp;demoPosts[[#This Row],[uid]]&amp;"\"", "</f>
        <v xml:space="preserve">\"uid\" : \"2776d18b-2bd1-48d6-9f35-e133e4c0287f\", </v>
      </c>
      <c r="AG27" s="57" t="str">
        <f>"\""text\"" : \""" &amp;demoPosts[[#This Row],[text]] &amp; "\"", "</f>
        <v xml:space="preserve">\"text\" : \"hi sellerProfile\", </v>
      </c>
      <c r="AH27" s="57" t="str">
        <f t="shared" si="0"/>
        <v xml:space="preserve">\"type\" : \"TEXT\", </v>
      </c>
      <c r="AI27" s="57" t="str">
        <f t="shared" si="1"/>
        <v xml:space="preserve">\"created\" : \"2015-12-05 20:31:57\", </v>
      </c>
      <c r="AJ27" s="57" t="str">
        <f t="shared" si="2"/>
        <v xml:space="preserve">\"modified\" : \"2015-12-05 20:31:57\", </v>
      </c>
      <c r="AK27" s="57" t="str">
        <f>"\""createdDate\"" : \""" &amp; demoPosts[[#This Row],[createdDate]] &amp; "\"", "</f>
        <v xml:space="preserve">\"createdDate\" : \"2002-05-30T09:30:10Z\", </v>
      </c>
      <c r="AL27" s="57" t="str">
        <f>"\""modifiedDate\"" : \""" &amp; demoPosts[[#This Row],[modifiedDate]] &amp; "\"", "</f>
        <v xml:space="preserve">\"modifiedDate\" : \"\", </v>
      </c>
      <c r="AM27" s="57" t="str">
        <f>"\""labels\"" : \""each([Bitcoin],[Ethereum],[" &amp; demoPosts[[#This Row],[Message Type GUID Label]]&amp;"])\"", "</f>
        <v xml:space="preserve">\"labels\" : \"each([Bitcoin],[Ethereum],[574d0bd0-c372-4f1b-830e-f4df44ca11b7])\", </v>
      </c>
      <c r="AN27" s="57" t="str">
        <f t="shared" si="3"/>
        <v>\"connections\":[{\"source\":\"alias://ff5136ad023a66644c4f4a8e2a495bb34689/alias\",\"target\":\"alias://0e65bd3a974ed1d7c195f94055c93537827f/alias\",\"label\":\"f0186f0d-c862-4ee3-9c09-b850a9d745a7\"}],</v>
      </c>
      <c r="AO27" s="57" t="str">
        <f>"\""versionedPostId\"" : \""" &amp; demoPosts[[#This Row],[versionedPost.id]] &amp; "\"", "</f>
        <v xml:space="preserve">\"versionedPostId\" : \"23e47ef8-a07d-4784-8baf-0bb8cf785d1a\", </v>
      </c>
      <c r="AP27" s="57" t="str">
        <f>"\""versionedPostPredecessorId\"" : \""" &amp; demoPosts[[#This Row],[versionedPost.predecessorID]] &amp; "\"", "</f>
        <v xml:space="preserve">\"versionedPostPredecessorId\" : \"\", </v>
      </c>
      <c r="AQ27" s="121" t="str">
        <f>"\""jobPostType\"" : \""" &amp; demoPosts[[#This Row],[jobPostType]] &amp; "\"", "</f>
        <v xml:space="preserve">\"jobPostType\" : \"na\", </v>
      </c>
      <c r="AR27" s="121" t="str">
        <f>"\""summary\"" : \""" &amp; demoPosts[[#This Row],[summary]] &amp; "\"", "</f>
        <v xml:space="preserve">\"summary\" : \"na\", </v>
      </c>
      <c r="AS27" s="121" t="str">
        <f>"\""description\"" : \""" &amp; demoPosts[[#This Row],[description]] &amp; "\"", "</f>
        <v xml:space="preserve">\"description\" : \"na\", </v>
      </c>
      <c r="AT27" s="121" t="str">
        <f>"\""message\"" : \""" &amp; demoPosts[[#This Row],[message]] &amp; "\"", "</f>
        <v xml:space="preserve">\"message\" : \"na\", </v>
      </c>
      <c r="AU27" s="121" t="str">
        <f>"\""postedDate\"" : \""" &amp; demoPosts[[#This Row],[message]] &amp; "\"", "</f>
        <v xml:space="preserve">\"postedDate\" : \"na\", </v>
      </c>
      <c r="AV27" s="121" t="str">
        <f>"\""broadcastDate\"" : \""" &amp; demoPosts[[#This Row],[broadcastDate]] &amp; "\"", "</f>
        <v xml:space="preserve">\"broadcastDate\" : \"2002-05-30T09:30:10Z\", </v>
      </c>
      <c r="AW27" s="121" t="str">
        <f>"\""jobStartDate\"" : \""" &amp; demoPosts[[#This Row],[jobStartDate]] &amp; "\"", "</f>
        <v xml:space="preserve">\"jobStartDate\" : \"2002-05-30T09:30:10Z\", </v>
      </c>
      <c r="AX27" s="121" t="str">
        <f>"\""jobEndDate\"" : \""" &amp; demoPosts[[#This Row],[jobEndDate]] &amp; "\"", "</f>
        <v xml:space="preserve">\"jobEndDate\" : \"2002-05-30T09:30:10Z\", </v>
      </c>
      <c r="AY27" s="121" t="str">
        <f>"\""currency\"" : \""" &amp; demoPosts[[#This Row],[currency]] &amp; "\"", "</f>
        <v xml:space="preserve">\"currency\" : \"na\", </v>
      </c>
      <c r="AZ27" s="121" t="str">
        <f>"\""workLocation\"" : \""" &amp; demoPosts[[#This Row],[workLocation]] &amp; "\"", "</f>
        <v xml:space="preserve">\"workLocation\" : \"na\", </v>
      </c>
      <c r="BA27" s="121" t="str">
        <f>"\""isPayoutInPieces\"" : \""" &amp; demoPosts[[#This Row],[isPayoutInPieces]] &amp; "\"", "</f>
        <v xml:space="preserve">\"isPayoutInPieces\" : \"false\", </v>
      </c>
      <c r="BB27" s="121" t="str">
        <f t="shared" si="4"/>
        <v xml:space="preserve">\"skills\" : \"\", </v>
      </c>
      <c r="BC27" s="121" t="str">
        <f>"\""posterId\"" : \""" &amp; demoPosts[[#This Row],[posterId]] &amp; "\"", "</f>
        <v xml:space="preserve">\"posterId\" : \"na\", </v>
      </c>
      <c r="BD27" s="121" t="str">
        <f>"\""versionNumber\"" : \""" &amp; demoPosts[[#This Row],[versionNumber]] &amp; "\"", "</f>
        <v xml:space="preserve">\"versionNumber\" : \"1\", </v>
      </c>
      <c r="BE27" s="121" t="str">
        <f>"\""allowFormatting\"" : \""" &amp; demoPosts[[#This Row],[allowFormatting]] &amp; "\"", "</f>
        <v xml:space="preserve">\"allowFormatting\" : \"true\", </v>
      </c>
      <c r="BF27" s="121" t="str">
        <f>"\""canForward\"" : \""" &amp; demoPosts[[#This Row],[canForward]] &amp; "\"", "</f>
        <v xml:space="preserve">\"canForward\" : \"true\", </v>
      </c>
      <c r="BG27" s="121" t="str">
        <f t="shared" si="5"/>
        <v xml:space="preserve">\"referents\" : \"\", </v>
      </c>
      <c r="BH27" s="121" t="str">
        <f>"\""contractType\"" : \""" &amp; demoPosts[[#This Row],[ContentType]] &amp; "\"", "</f>
        <v xml:space="preserve">\"contractType\" : \"message\", </v>
      </c>
      <c r="BI27" s="121" t="str">
        <f>"\""budget\"" : \""" &amp; demoPosts[[#This Row],[budget]] &amp; "\"""</f>
        <v>\"budget\" : \"na\"</v>
      </c>
      <c r="BJ27"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\"connections\":[{\"source\":\"alias://ff5136ad023a66644c4f4a8e2a495bb34689/alias\",\"target\":\"alias://0e65bd3a974ed1d7c195f94055c93537827f/alias\",\"label\":\"f0186f0d-c862-4ee3-9c09-b850a9d745a7\"}],\"jobPostContent\":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7" s="58" t="str">
        <f>"""uid"" : """&amp;demoPosts[[#This Row],[uid]]&amp;""", "</f>
        <v xml:space="preserve">"uid" : "2776d18b-2bd1-48d6-9f35-e133e4c0287f", </v>
      </c>
      <c r="BM27" t="str">
        <f>"""src"" : """&amp;demoPosts[[#This Row],[Source]]&amp;""", "</f>
        <v xml:space="preserve">"src" : "8ce7d7d3-4c83-48a5-b3b5-1eb0400f0408", </v>
      </c>
      <c r="BN27" t="str">
        <f>"""trgts"" : ["""&amp;demoPosts[[#This Row],[trgt1]]&amp;"""], "</f>
        <v xml:space="preserve">"trgts" : ["eeeeeeee-eeee-eeee-eeee-eeeeeeeeeeee"], </v>
      </c>
      <c r="BO27" t="str">
        <f>"""label"" : ""each([Bitcoin],[Ethereum],[" &amp; demoPosts[[#This Row],[Message Type GUID Label]]&amp;"])"", "</f>
        <v xml:space="preserve">"label" : "each([Bitcoin],[Ethereum],[574d0bd0-c372-4f1b-830e-f4df44ca11b7])", </v>
      </c>
      <c r="BP27"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"each([Bitcoin],[Ethereum],[574d0bd0-c372-4f1b-830e-f4df44ca11b7])", "uid" : "2776d18b-2bd1-48d6-9f35-e133e4c0287f", "value" : "{\"uid\"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\"connections\":[{\"source\":\"alias://ff5136ad023a66644c4f4a8e2a495bb34689/alias\",\"target\":\"alias://0e65bd3a974ed1d7c195f94055c93537827f/alias\",\"label\":\"f0186f0d-c862-4ee3-9c09-b850a9d745a7\"}],\"jobPostContent\":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8" spans="2:68" x14ac:dyDescent="0.25">
      <c r="B28" t="s">
        <v>1970</v>
      </c>
      <c r="C28" t="s">
        <v>2031</v>
      </c>
      <c r="D28" s="3" t="s">
        <v>2237</v>
      </c>
      <c r="E28" t="s">
        <v>2245</v>
      </c>
      <c r="F2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8" s="57" t="s">
        <v>2250</v>
      </c>
      <c r="H28" s="57" t="s">
        <v>2241</v>
      </c>
      <c r="I28" s="57" t="s">
        <v>2238</v>
      </c>
      <c r="J28" s="57"/>
      <c r="K28" s="57" t="s">
        <v>2028</v>
      </c>
      <c r="L28" s="57" t="str">
        <f>+K27</f>
        <v>23e47ef8-a07d-4784-8baf-0bb8cf785d1a</v>
      </c>
      <c r="M28" s="121" t="s">
        <v>2522</v>
      </c>
      <c r="N28" s="121" t="s">
        <v>2522</v>
      </c>
      <c r="O28" s="121" t="s">
        <v>2522</v>
      </c>
      <c r="P28" s="121" t="s">
        <v>2522</v>
      </c>
      <c r="Q28" s="120" t="s">
        <v>2238</v>
      </c>
      <c r="R28" s="120" t="s">
        <v>2238</v>
      </c>
      <c r="S28" s="120" t="s">
        <v>2238</v>
      </c>
      <c r="T28" s="120" t="s">
        <v>2238</v>
      </c>
      <c r="U28" s="121" t="s">
        <v>2522</v>
      </c>
      <c r="V28" s="121" t="s">
        <v>2522</v>
      </c>
      <c r="W28" s="120" t="s">
        <v>2271</v>
      </c>
      <c r="X28" s="121" t="s">
        <v>2522</v>
      </c>
      <c r="Y28" s="121" t="s">
        <v>2522</v>
      </c>
      <c r="Z28" s="120">
        <v>1</v>
      </c>
      <c r="AA28" s="122" t="s">
        <v>2321</v>
      </c>
      <c r="AB28" s="120" t="s">
        <v>2321</v>
      </c>
      <c r="AC28" s="121" t="s">
        <v>2522</v>
      </c>
      <c r="AD28" s="121" t="s">
        <v>2522</v>
      </c>
      <c r="AE28" s="121" t="s">
        <v>2522</v>
      </c>
      <c r="AF28" s="58" t="str">
        <f>"\""uid\"" : \"""&amp;demoPosts[[#This Row],[uid]]&amp;"\"", "</f>
        <v xml:space="preserve">\"uid\" : \"622fa125-de3d-4402-a026-556267a06041\", </v>
      </c>
      <c r="AG28" s="57" t="str">
        <f>"\""text\"" : \""" &amp;demoPosts[[#This Row],[text]] &amp; "\"", "</f>
        <v xml:space="preserve">\"text\" : \"hi sellerProfile revised\", </v>
      </c>
      <c r="AH28" s="57" t="str">
        <f t="shared" si="0"/>
        <v xml:space="preserve">\"type\" : \"TEXT\", </v>
      </c>
      <c r="AI28" s="57" t="str">
        <f t="shared" si="1"/>
        <v xml:space="preserve">\"created\" : \"2015-12-05 20:31:57\", </v>
      </c>
      <c r="AJ28" s="57" t="str">
        <f t="shared" si="2"/>
        <v xml:space="preserve">\"modified\" : \"2015-12-05 20:31:57\", </v>
      </c>
      <c r="AK28" s="57" t="str">
        <f>"\""createdDate\"" : \""" &amp; demoPosts[[#This Row],[createdDate]] &amp; "\"", "</f>
        <v xml:space="preserve">\"createdDate\" : \"2002-05-30T09:30:10Z\", </v>
      </c>
      <c r="AL28" s="57" t="str">
        <f>"\""modifiedDate\"" : \""" &amp; demoPosts[[#This Row],[modifiedDate]] &amp; "\"", "</f>
        <v xml:space="preserve">\"modifiedDate\" : \"\", </v>
      </c>
      <c r="AM28" s="57" t="str">
        <f>"\""labels\"" : \""each([Bitcoin],[Ethereum],[" &amp; demoPosts[[#This Row],[Message Type GUID Label]]&amp;"])\"", "</f>
        <v xml:space="preserve">\"labels\" : \"each([Bitcoin],[Ethereum],[574d0bd0-c372-4f1b-830e-f4df44ca11b7])\", </v>
      </c>
      <c r="AN28" s="57" t="str">
        <f t="shared" si="3"/>
        <v>\"connections\":[{\"source\":\"alias://ff5136ad023a66644c4f4a8e2a495bb34689/alias\",\"target\":\"alias://0e65bd3a974ed1d7c195f94055c93537827f/alias\",\"label\":\"f0186f0d-c862-4ee3-9c09-b850a9d745a7\"}],</v>
      </c>
      <c r="AO28" s="57" t="str">
        <f>"\""versionedPostId\"" : \""" &amp; demoPosts[[#This Row],[versionedPost.id]] &amp; "\"", "</f>
        <v xml:space="preserve">\"versionedPostId\" : \"3759419c-5cf5-4588-96d8-2db808fc8795\", </v>
      </c>
      <c r="AP28" s="57" t="str">
        <f>"\""versionedPostPredecessorId\"" : \""" &amp; demoPosts[[#This Row],[versionedPost.predecessorID]] &amp; "\"", "</f>
        <v xml:space="preserve">\"versionedPostPredecessorId\" : \"23e47ef8-a07d-4784-8baf-0bb8cf785d1a\", </v>
      </c>
      <c r="AQ28" s="121" t="str">
        <f>"\""jobPostType\"" : \""" &amp; demoPosts[[#This Row],[jobPostType]] &amp; "\"", "</f>
        <v xml:space="preserve">\"jobPostType\" : \"na\", </v>
      </c>
      <c r="AR28" s="121" t="str">
        <f>"\""summary\"" : \""" &amp; demoPosts[[#This Row],[summary]] &amp; "\"", "</f>
        <v xml:space="preserve">\"summary\" : \"na\", </v>
      </c>
      <c r="AS28" s="121" t="str">
        <f>"\""description\"" : \""" &amp; demoPosts[[#This Row],[description]] &amp; "\"", "</f>
        <v xml:space="preserve">\"description\" : \"na\", </v>
      </c>
      <c r="AT28" s="121" t="str">
        <f>"\""message\"" : \""" &amp; demoPosts[[#This Row],[message]] &amp; "\"", "</f>
        <v xml:space="preserve">\"message\" : \"na\", </v>
      </c>
      <c r="AU28" s="121" t="str">
        <f>"\""postedDate\"" : \""" &amp; demoPosts[[#This Row],[message]] &amp; "\"", "</f>
        <v xml:space="preserve">\"postedDate\" : \"na\", </v>
      </c>
      <c r="AV28" s="121" t="str">
        <f>"\""broadcastDate\"" : \""" &amp; demoPosts[[#This Row],[broadcastDate]] &amp; "\"", "</f>
        <v xml:space="preserve">\"broadcastDate\" : \"2002-05-30T09:30:10Z\", </v>
      </c>
      <c r="AW28" s="121" t="str">
        <f>"\""jobStartDate\"" : \""" &amp; demoPosts[[#This Row],[jobStartDate]] &amp; "\"", "</f>
        <v xml:space="preserve">\"jobStartDate\" : \"2002-05-30T09:30:10Z\", </v>
      </c>
      <c r="AX28" s="121" t="str">
        <f>"\""jobEndDate\"" : \""" &amp; demoPosts[[#This Row],[jobEndDate]] &amp; "\"", "</f>
        <v xml:space="preserve">\"jobEndDate\" : \"2002-05-30T09:30:10Z\", </v>
      </c>
      <c r="AY28" s="121" t="str">
        <f>"\""currency\"" : \""" &amp; demoPosts[[#This Row],[currency]] &amp; "\"", "</f>
        <v xml:space="preserve">\"currency\" : \"na\", </v>
      </c>
      <c r="AZ28" s="121" t="str">
        <f>"\""workLocation\"" : \""" &amp; demoPosts[[#This Row],[workLocation]] &amp; "\"", "</f>
        <v xml:space="preserve">\"workLocation\" : \"na\", </v>
      </c>
      <c r="BA28" s="121" t="str">
        <f>"\""isPayoutInPieces\"" : \""" &amp; demoPosts[[#This Row],[isPayoutInPieces]] &amp; "\"", "</f>
        <v xml:space="preserve">\"isPayoutInPieces\" : \"false\", </v>
      </c>
      <c r="BB28" s="121" t="str">
        <f t="shared" si="4"/>
        <v xml:space="preserve">\"skills\" : \"\", </v>
      </c>
      <c r="BC28" s="121" t="str">
        <f>"\""posterId\"" : \""" &amp; demoPosts[[#This Row],[posterId]] &amp; "\"", "</f>
        <v xml:space="preserve">\"posterId\" : \"na\", </v>
      </c>
      <c r="BD28" s="121" t="str">
        <f>"\""versionNumber\"" : \""" &amp; demoPosts[[#This Row],[versionNumber]] &amp; "\"", "</f>
        <v xml:space="preserve">\"versionNumber\" : \"1\", </v>
      </c>
      <c r="BE28" s="121" t="str">
        <f>"\""allowFormatting\"" : \""" &amp; demoPosts[[#This Row],[allowFormatting]] &amp; "\"", "</f>
        <v xml:space="preserve">\"allowFormatting\" : \"true\", </v>
      </c>
      <c r="BF28" s="121" t="str">
        <f>"\""canForward\"" : \""" &amp; demoPosts[[#This Row],[canForward]] &amp; "\"", "</f>
        <v xml:space="preserve">\"canForward\" : \"true\", </v>
      </c>
      <c r="BG28" s="121" t="str">
        <f t="shared" si="5"/>
        <v xml:space="preserve">\"referents\" : \"\", </v>
      </c>
      <c r="BH28" s="121" t="str">
        <f>"\""contractType\"" : \""" &amp; demoPosts[[#This Row],[ContentType]] &amp; "\"", "</f>
        <v xml:space="preserve">\"contractType\" : \"message\", </v>
      </c>
      <c r="BI28" s="121" t="str">
        <f>"\""budget\"" : \""" &amp; demoPosts[[#This Row],[budget]] &amp; "\"""</f>
        <v>\"budget\" : \"na\"</v>
      </c>
      <c r="BJ28" s="121" t="str">
        <f>"\""jobPostContent\"":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\"jobPostContent\":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Row],[jobPostContentJson]]&amp;"}"</f>
        <v>{\"uid\"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\"connections\":[{\"source\":\"alias://ff5136ad023a66644c4f4a8e2a495bb34689/alias\",\"target\":\"alias://0e65bd3a974ed1d7c195f94055c93537827f/alias\",\"label\":\"f0186f0d-c862-4ee3-9c09-b850a9d745a7\"}],\"jobPostContent\":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8" s="58" t="str">
        <f>"""uid"" : """&amp;demoPosts[[#This Row],[uid]]&amp;""", "</f>
        <v xml:space="preserve">"uid" : "622fa125-de3d-4402-a026-556267a06041", </v>
      </c>
      <c r="BM28" t="str">
        <f>"""src"" : """&amp;demoPosts[[#This Row],[Source]]&amp;""", "</f>
        <v xml:space="preserve">"src" : "8ce7d7d3-4c83-48a5-b3b5-1eb0400f0408", </v>
      </c>
      <c r="BN28" t="str">
        <f>"""trgts"" : ["""&amp;demoPosts[[#This Row],[trgt1]]&amp;"""], "</f>
        <v xml:space="preserve">"trgts" : ["eeeeeeee-eeee-eeee-eeee-eeeeeeeeeeee"], </v>
      </c>
      <c r="BO28" t="str">
        <f>"""label"" : ""each([Bitcoin],[Ethereum],[" &amp; demoPosts[[#This Row],[Message Type GUID Label]]&amp;"])"", "</f>
        <v xml:space="preserve">"label" : "each([Bitcoin],[Ethereum],[574d0bd0-c372-4f1b-830e-f4df44ca11b7])", </v>
      </c>
      <c r="BP28" t="str">
        <f ca="1">"{"&amp;demoPosts[[#This Row],[src]] &amp;demoPosts[[#This Row],[trgts]]&amp; demoPosts[[#This Row],[outterLabels]] &amp; demoPosts[[#This Row],[uid2]] &amp; """value"" : """ &amp; demoPosts[[#This Row],[valueJson]] &amp; """}" &amp; IF(LEN(OFFSET(demoPosts[[#This Row],[Source]],1,0))&gt;0," , ","")</f>
        <v>{"src" : "8ce7d7d3-4c83-48a5-b3b5-1eb0400f0408", "trgts" : ["eeeeeeee-eeee-eeee-eeee-eeeeeeeeeeee"], "label" : "each([Bitcoin],[Ethereum],[574d0bd0-c372-4f1b-830e-f4df44ca11b7])", "uid" : "622fa125-de3d-4402-a026-556267a06041", "value" : "{\"uid\"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\"connections\":[{\"source\":\"alias://ff5136ad023a66644c4f4a8e2a495bb34689/alias\",\"target\":\"alias://0e65bd3a974ed1d7c195f94055c93537827f/alias\",\"label\":\"f0186f0d-c862-4ee3-9c09-b850a9d745a7\"}],\"jobPostContent\":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2473</v>
      </c>
    </row>
    <row r="2" spans="1:3" x14ac:dyDescent="0.25">
      <c r="B2" t="s">
        <v>2407</v>
      </c>
    </row>
    <row r="3" spans="1:3" x14ac:dyDescent="0.25">
      <c r="C3" t="s">
        <v>255</v>
      </c>
    </row>
    <row r="4" spans="1:3" x14ac:dyDescent="0.25">
      <c r="C4" t="s">
        <v>2409</v>
      </c>
    </row>
    <row r="5" spans="1:3" x14ac:dyDescent="0.25">
      <c r="B5" t="s">
        <v>2410</v>
      </c>
    </row>
    <row r="6" spans="1:3" x14ac:dyDescent="0.25">
      <c r="C6" t="s">
        <v>255</v>
      </c>
    </row>
    <row r="7" spans="1:3" x14ac:dyDescent="0.25">
      <c r="C7" t="s">
        <v>2408</v>
      </c>
    </row>
    <row r="8" spans="1:3" x14ac:dyDescent="0.25">
      <c r="B8" t="s">
        <v>2124</v>
      </c>
    </row>
    <row r="9" spans="1:3" x14ac:dyDescent="0.25">
      <c r="C9" t="s">
        <v>255</v>
      </c>
    </row>
    <row r="10" spans="1:3" x14ac:dyDescent="0.25">
      <c r="C10" t="s">
        <v>2408</v>
      </c>
    </row>
    <row r="11" spans="1:3" x14ac:dyDescent="0.25">
      <c r="B11" t="s">
        <v>2411</v>
      </c>
    </row>
    <row r="12" spans="1:3" x14ac:dyDescent="0.25">
      <c r="C12" t="s">
        <v>255</v>
      </c>
    </row>
    <row r="13" spans="1:3" x14ac:dyDescent="0.25">
      <c r="C13" t="s">
        <v>2408</v>
      </c>
    </row>
    <row r="14" spans="1:3" x14ac:dyDescent="0.25">
      <c r="B14" t="s">
        <v>2412</v>
      </c>
    </row>
    <row r="16" spans="1:3" x14ac:dyDescent="0.25">
      <c r="B16" t="s">
        <v>2428</v>
      </c>
    </row>
    <row r="17" spans="1:5" x14ac:dyDescent="0.25">
      <c r="C17" t="s">
        <v>2413</v>
      </c>
    </row>
    <row r="18" spans="1:5" x14ac:dyDescent="0.25">
      <c r="D18" t="s">
        <v>2414</v>
      </c>
    </row>
    <row r="19" spans="1:5" x14ac:dyDescent="0.25">
      <c r="D19" t="s">
        <v>256</v>
      </c>
    </row>
    <row r="20" spans="1:5" x14ac:dyDescent="0.25">
      <c r="D20" t="s">
        <v>2415</v>
      </c>
      <c r="E20" t="s">
        <v>2416</v>
      </c>
    </row>
    <row r="21" spans="1:5" x14ac:dyDescent="0.25">
      <c r="D21" t="s">
        <v>2417</v>
      </c>
    </row>
    <row r="22" spans="1:5" x14ac:dyDescent="0.25">
      <c r="B22" t="s">
        <v>2418</v>
      </c>
    </row>
    <row r="23" spans="1:5" x14ac:dyDescent="0.25">
      <c r="D23" t="s">
        <v>2415</v>
      </c>
      <c r="E23" t="s">
        <v>2416</v>
      </c>
    </row>
    <row r="24" spans="1:5" x14ac:dyDescent="0.25">
      <c r="D24" t="s">
        <v>2417</v>
      </c>
    </row>
    <row r="26" spans="1:5" x14ac:dyDescent="0.25">
      <c r="A26" t="s">
        <v>2472</v>
      </c>
    </row>
    <row r="27" spans="1:5" x14ac:dyDescent="0.25">
      <c r="B27" t="s">
        <v>2415</v>
      </c>
    </row>
    <row r="28" spans="1:5" x14ac:dyDescent="0.25">
      <c r="B28" t="s">
        <v>2419</v>
      </c>
    </row>
    <row r="29" spans="1:5" x14ac:dyDescent="0.25">
      <c r="B29" t="s">
        <v>2420</v>
      </c>
    </row>
    <row r="30" spans="1:5" x14ac:dyDescent="0.25">
      <c r="B30" t="s">
        <v>2421</v>
      </c>
    </row>
    <row r="31" spans="1:5" x14ac:dyDescent="0.25">
      <c r="C31" t="s">
        <v>2422</v>
      </c>
    </row>
    <row r="32" spans="1:5" x14ac:dyDescent="0.25">
      <c r="C32" t="s">
        <v>2423</v>
      </c>
    </row>
    <row r="33" spans="1:6" x14ac:dyDescent="0.25">
      <c r="B33" t="s">
        <v>2424</v>
      </c>
    </row>
    <row r="34" spans="1:6" x14ac:dyDescent="0.25">
      <c r="C34" t="s">
        <v>2425</v>
      </c>
    </row>
    <row r="35" spans="1:6" x14ac:dyDescent="0.25">
      <c r="B35" t="s">
        <v>2427</v>
      </c>
    </row>
    <row r="36" spans="1:6" x14ac:dyDescent="0.25">
      <c r="C36" t="s">
        <v>2426</v>
      </c>
    </row>
    <row r="37" spans="1:6" x14ac:dyDescent="0.25">
      <c r="D37" t="s">
        <v>2429</v>
      </c>
      <c r="F37" t="s">
        <v>2430</v>
      </c>
    </row>
    <row r="38" spans="1:6" x14ac:dyDescent="0.25">
      <c r="D38" t="s">
        <v>2431</v>
      </c>
    </row>
    <row r="39" spans="1:6" x14ac:dyDescent="0.25">
      <c r="D39" t="s">
        <v>2432</v>
      </c>
    </row>
    <row r="40" spans="1:6" x14ac:dyDescent="0.25">
      <c r="B40" t="s">
        <v>2433</v>
      </c>
    </row>
    <row r="41" spans="1:6" x14ac:dyDescent="0.25">
      <c r="B41" t="s">
        <v>2434</v>
      </c>
    </row>
    <row r="42" spans="1:6" x14ac:dyDescent="0.25">
      <c r="C42" t="s">
        <v>2435</v>
      </c>
    </row>
    <row r="43" spans="1:6" x14ac:dyDescent="0.25">
      <c r="C43" t="s">
        <v>2436</v>
      </c>
    </row>
    <row r="44" spans="1:6" x14ac:dyDescent="0.25">
      <c r="C44" t="s">
        <v>2437</v>
      </c>
    </row>
    <row r="45" spans="1:6" x14ac:dyDescent="0.25">
      <c r="C45" t="s">
        <v>2438</v>
      </c>
    </row>
    <row r="46" spans="1:6" x14ac:dyDescent="0.25">
      <c r="A46" t="s">
        <v>2439</v>
      </c>
    </row>
    <row r="47" spans="1:6" x14ac:dyDescent="0.25">
      <c r="B47" t="s">
        <v>2440</v>
      </c>
    </row>
    <row r="48" spans="1:6" x14ac:dyDescent="0.25">
      <c r="C48" t="s">
        <v>2441</v>
      </c>
    </row>
    <row r="49" spans="2:4" x14ac:dyDescent="0.25">
      <c r="D49" t="s">
        <v>2442</v>
      </c>
    </row>
    <row r="50" spans="2:4" x14ac:dyDescent="0.25">
      <c r="D50" t="s">
        <v>2443</v>
      </c>
    </row>
    <row r="51" spans="2:4" x14ac:dyDescent="0.25">
      <c r="D51" t="s">
        <v>2444</v>
      </c>
    </row>
    <row r="52" spans="2:4" x14ac:dyDescent="0.25">
      <c r="D52" t="s">
        <v>2445</v>
      </c>
    </row>
    <row r="53" spans="2:4" x14ac:dyDescent="0.25">
      <c r="D53" t="s">
        <v>2446</v>
      </c>
    </row>
    <row r="54" spans="2:4" x14ac:dyDescent="0.25">
      <c r="B54" t="s">
        <v>2447</v>
      </c>
    </row>
    <row r="55" spans="2:4" x14ac:dyDescent="0.25">
      <c r="C55" t="s">
        <v>2448</v>
      </c>
    </row>
    <row r="56" spans="2:4" x14ac:dyDescent="0.25">
      <c r="D56" t="s">
        <v>2449</v>
      </c>
    </row>
    <row r="57" spans="2:4" x14ac:dyDescent="0.25">
      <c r="D57" t="s">
        <v>2310</v>
      </c>
    </row>
    <row r="58" spans="2:4" x14ac:dyDescent="0.25">
      <c r="D58" t="s">
        <v>2450</v>
      </c>
    </row>
    <row r="59" spans="2:4" x14ac:dyDescent="0.25">
      <c r="D59" t="s">
        <v>2451</v>
      </c>
    </row>
    <row r="60" spans="2:4" x14ac:dyDescent="0.25">
      <c r="D60" t="s">
        <v>2452</v>
      </c>
    </row>
    <row r="61" spans="2:4" x14ac:dyDescent="0.25">
      <c r="B61" t="s">
        <v>2453</v>
      </c>
    </row>
    <row r="62" spans="2:4" x14ac:dyDescent="0.25">
      <c r="C62" t="s">
        <v>2241</v>
      </c>
    </row>
    <row r="63" spans="2:4" x14ac:dyDescent="0.25">
      <c r="D63" t="s">
        <v>2454</v>
      </c>
    </row>
    <row r="64" spans="2:4" x14ac:dyDescent="0.25">
      <c r="D64" t="s">
        <v>2455</v>
      </c>
    </row>
    <row r="65" spans="1:6" x14ac:dyDescent="0.25">
      <c r="D65" t="s">
        <v>2456</v>
      </c>
    </row>
    <row r="66" spans="1:6" x14ac:dyDescent="0.25">
      <c r="D66" t="s">
        <v>2457</v>
      </c>
    </row>
    <row r="67" spans="1:6" x14ac:dyDescent="0.25">
      <c r="A67" t="s">
        <v>2458</v>
      </c>
    </row>
    <row r="68" spans="1:6" x14ac:dyDescent="0.25">
      <c r="B68" t="s">
        <v>2464</v>
      </c>
    </row>
    <row r="69" spans="1:6" x14ac:dyDescent="0.25">
      <c r="C69" t="s">
        <v>2465</v>
      </c>
      <c r="E69" t="s">
        <v>2466</v>
      </c>
    </row>
    <row r="70" spans="1:6" x14ac:dyDescent="0.25">
      <c r="C70" t="s">
        <v>2459</v>
      </c>
    </row>
    <row r="71" spans="1:6" x14ac:dyDescent="0.25">
      <c r="D71" t="s">
        <v>2460</v>
      </c>
    </row>
    <row r="72" spans="1:6" x14ac:dyDescent="0.25">
      <c r="E72" t="s">
        <v>2461</v>
      </c>
    </row>
    <row r="73" spans="1:6" x14ac:dyDescent="0.25">
      <c r="F73" t="s">
        <v>2462</v>
      </c>
    </row>
    <row r="74" spans="1:6" x14ac:dyDescent="0.25">
      <c r="F74" t="s">
        <v>2444</v>
      </c>
    </row>
    <row r="75" spans="1:6" x14ac:dyDescent="0.25">
      <c r="F75" t="s">
        <v>2463</v>
      </c>
    </row>
    <row r="76" spans="1:6" x14ac:dyDescent="0.25">
      <c r="C76" t="s">
        <v>2468</v>
      </c>
    </row>
    <row r="77" spans="1:6" x14ac:dyDescent="0.25">
      <c r="D77" t="s">
        <v>2467</v>
      </c>
    </row>
    <row r="78" spans="1:6" x14ac:dyDescent="0.25">
      <c r="E78" t="s">
        <v>2462</v>
      </c>
    </row>
    <row r="79" spans="1:6" x14ac:dyDescent="0.25">
      <c r="E79" t="s">
        <v>2444</v>
      </c>
    </row>
    <row r="80" spans="1:6" x14ac:dyDescent="0.25">
      <c r="E80" t="s">
        <v>2463</v>
      </c>
    </row>
    <row r="81" spans="3:4" x14ac:dyDescent="0.25">
      <c r="C81" t="s">
        <v>2469</v>
      </c>
    </row>
    <row r="82" spans="3:4" x14ac:dyDescent="0.25">
      <c r="D82" t="s">
        <v>2299</v>
      </c>
    </row>
    <row r="83" spans="3:4" x14ac:dyDescent="0.25">
      <c r="D83" t="s">
        <v>2470</v>
      </c>
    </row>
    <row r="84" spans="3:4" x14ac:dyDescent="0.25">
      <c r="D84" t="s">
        <v>2471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2322</v>
      </c>
    </row>
    <row r="2" spans="1:11" x14ac:dyDescent="0.25">
      <c r="A2" t="s">
        <v>2323</v>
      </c>
      <c r="G2" s="11" t="s">
        <v>2353</v>
      </c>
      <c r="K2" t="s">
        <v>2356</v>
      </c>
    </row>
    <row r="3" spans="1:11" x14ac:dyDescent="0.25">
      <c r="A3" t="s">
        <v>2324</v>
      </c>
      <c r="G3" t="s">
        <v>2358</v>
      </c>
      <c r="K3" t="s">
        <v>2357</v>
      </c>
    </row>
    <row r="4" spans="1:11" x14ac:dyDescent="0.25">
      <c r="G4" t="s">
        <v>2359</v>
      </c>
    </row>
    <row r="5" spans="1:11" x14ac:dyDescent="0.25">
      <c r="A5" t="s">
        <v>2325</v>
      </c>
      <c r="G5" t="s">
        <v>2354</v>
      </c>
    </row>
    <row r="6" spans="1:11" x14ac:dyDescent="0.25">
      <c r="A6" t="s">
        <v>2326</v>
      </c>
      <c r="G6" t="s">
        <v>2352</v>
      </c>
    </row>
    <row r="7" spans="1:11" x14ac:dyDescent="0.25">
      <c r="A7" t="s">
        <v>2327</v>
      </c>
      <c r="G7" t="s">
        <v>2361</v>
      </c>
    </row>
    <row r="8" spans="1:11" x14ac:dyDescent="0.25">
      <c r="A8" t="s">
        <v>2328</v>
      </c>
      <c r="G8" t="s">
        <v>2360</v>
      </c>
    </row>
    <row r="9" spans="1:11" x14ac:dyDescent="0.25">
      <c r="G9" t="s">
        <v>2364</v>
      </c>
    </row>
    <row r="11" spans="1:11" x14ac:dyDescent="0.25">
      <c r="A11" t="s">
        <v>2329</v>
      </c>
      <c r="G11" t="s">
        <v>2362</v>
      </c>
    </row>
    <row r="12" spans="1:11" x14ac:dyDescent="0.25">
      <c r="A12" t="s">
        <v>2330</v>
      </c>
      <c r="G12" t="s">
        <v>2355</v>
      </c>
    </row>
    <row r="13" spans="1:11" x14ac:dyDescent="0.25">
      <c r="A13" t="s">
        <v>2331</v>
      </c>
      <c r="G13" t="s">
        <v>2340</v>
      </c>
    </row>
    <row r="14" spans="1:11" x14ac:dyDescent="0.25">
      <c r="A14" t="s">
        <v>2332</v>
      </c>
      <c r="G14" t="s">
        <v>2363</v>
      </c>
    </row>
    <row r="15" spans="1:11" x14ac:dyDescent="0.25">
      <c r="A15" t="s">
        <v>286</v>
      </c>
    </row>
    <row r="16" spans="1:11" x14ac:dyDescent="0.25">
      <c r="A16" t="s">
        <v>2333</v>
      </c>
    </row>
    <row r="17" spans="1:1" x14ac:dyDescent="0.25">
      <c r="A17" t="s">
        <v>2334</v>
      </c>
    </row>
    <row r="18" spans="1:1" x14ac:dyDescent="0.25">
      <c r="A18" t="s">
        <v>2335</v>
      </c>
    </row>
    <row r="19" spans="1:1" x14ac:dyDescent="0.25">
      <c r="A19" t="s">
        <v>2336</v>
      </c>
    </row>
    <row r="20" spans="1:1" x14ac:dyDescent="0.25">
      <c r="A20" t="s">
        <v>2337</v>
      </c>
    </row>
    <row r="21" spans="1:1" x14ac:dyDescent="0.25">
      <c r="A21" t="s">
        <v>2338</v>
      </c>
    </row>
    <row r="22" spans="1:1" x14ac:dyDescent="0.25">
      <c r="A22" t="s">
        <v>2339</v>
      </c>
    </row>
    <row r="23" spans="1:1" x14ac:dyDescent="0.25">
      <c r="A23" t="s">
        <v>2340</v>
      </c>
    </row>
    <row r="24" spans="1:1" x14ac:dyDescent="0.25">
      <c r="A24" t="s">
        <v>2341</v>
      </c>
    </row>
    <row r="25" spans="1:1" x14ac:dyDescent="0.25">
      <c r="A25" t="s">
        <v>2342</v>
      </c>
    </row>
    <row r="26" spans="1:1" x14ac:dyDescent="0.25">
      <c r="A26" t="s">
        <v>2343</v>
      </c>
    </row>
    <row r="27" spans="1:1" x14ac:dyDescent="0.25">
      <c r="A27" t="s">
        <v>2344</v>
      </c>
    </row>
    <row r="28" spans="1:1" x14ac:dyDescent="0.25">
      <c r="A28" t="s">
        <v>2345</v>
      </c>
    </row>
    <row r="29" spans="1:1" x14ac:dyDescent="0.25">
      <c r="A29" t="s">
        <v>2346</v>
      </c>
    </row>
    <row r="30" spans="1:1" x14ac:dyDescent="0.25">
      <c r="A30" t="s">
        <v>2347</v>
      </c>
    </row>
    <row r="31" spans="1:1" x14ac:dyDescent="0.25">
      <c r="A31" t="s">
        <v>2348</v>
      </c>
    </row>
    <row r="32" spans="1:1" x14ac:dyDescent="0.25">
      <c r="A32" t="s">
        <v>2349</v>
      </c>
    </row>
    <row r="33" spans="1:1" x14ac:dyDescent="0.25">
      <c r="A33" t="s">
        <v>329</v>
      </c>
    </row>
    <row r="34" spans="1:1" x14ac:dyDescent="0.25">
      <c r="A34" t="s">
        <v>2350</v>
      </c>
    </row>
    <row r="35" spans="1:1" x14ac:dyDescent="0.25">
      <c r="A35" t="s">
        <v>2351</v>
      </c>
    </row>
    <row r="36" spans="1:1" x14ac:dyDescent="0.25">
      <c r="A36" t="s">
        <v>2352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6" customWidth="1"/>
    <col min="8" max="8" width="13.5703125" customWidth="1"/>
  </cols>
  <sheetData>
    <row r="3" spans="2:16" ht="22.5" customHeight="1" x14ac:dyDescent="0.25">
      <c r="B3" s="93" t="s">
        <v>2365</v>
      </c>
    </row>
    <row r="4" spans="2:16" s="100" customFormat="1" ht="22.5" customHeight="1" x14ac:dyDescent="0.25">
      <c r="B4" s="98" t="s">
        <v>2366</v>
      </c>
      <c r="C4" s="99"/>
      <c r="D4" s="99"/>
      <c r="E4" s="99"/>
      <c r="F4" s="99"/>
      <c r="G4" s="99"/>
    </row>
    <row r="5" spans="2:16" ht="22.5" customHeight="1" x14ac:dyDescent="0.25">
      <c r="B5" s="93" t="s">
        <v>2367</v>
      </c>
    </row>
    <row r="6" spans="2:16" s="100" customFormat="1" ht="22.5" customHeight="1" x14ac:dyDescent="0.25">
      <c r="B6" s="98" t="s">
        <v>2368</v>
      </c>
      <c r="C6" s="99"/>
      <c r="D6" s="99"/>
      <c r="E6" s="99"/>
      <c r="F6" s="99"/>
      <c r="G6" s="99"/>
    </row>
    <row r="7" spans="2:16" ht="22.5" customHeight="1" x14ac:dyDescent="0.25">
      <c r="B7" s="93" t="s">
        <v>2369</v>
      </c>
    </row>
    <row r="8" spans="2:16" s="100" customFormat="1" ht="33.75" customHeight="1" x14ac:dyDescent="0.25">
      <c r="B8" s="98" t="s">
        <v>2370</v>
      </c>
      <c r="C8" s="99"/>
      <c r="D8" s="99"/>
      <c r="E8" s="99"/>
      <c r="F8" s="99"/>
      <c r="G8" s="99"/>
    </row>
    <row r="9" spans="2:16" ht="22.5" customHeight="1" x14ac:dyDescent="0.25">
      <c r="B9" s="93" t="s">
        <v>2371</v>
      </c>
    </row>
    <row r="10" spans="2:16" s="100" customFormat="1" ht="22.5" customHeight="1" x14ac:dyDescent="0.25">
      <c r="B10" s="98"/>
      <c r="C10" s="108" t="s">
        <v>2386</v>
      </c>
      <c r="D10" s="137" t="s">
        <v>2373</v>
      </c>
      <c r="E10" s="138"/>
      <c r="F10" s="138"/>
      <c r="G10" s="138"/>
      <c r="H10" s="139"/>
    </row>
    <row r="11" spans="2:16" s="100" customFormat="1" ht="49.5" customHeight="1" x14ac:dyDescent="0.25">
      <c r="B11" s="101" t="s">
        <v>2372</v>
      </c>
      <c r="C11" s="109"/>
      <c r="D11" s="104" t="s">
        <v>2388</v>
      </c>
      <c r="E11" s="104" t="s">
        <v>2380</v>
      </c>
      <c r="F11" s="104" t="s">
        <v>2381</v>
      </c>
      <c r="G11" s="104" t="s">
        <v>2382</v>
      </c>
      <c r="H11" s="104" t="s">
        <v>2383</v>
      </c>
    </row>
    <row r="12" spans="2:16" ht="22.5" customHeight="1" x14ac:dyDescent="0.25">
      <c r="B12" s="94" t="s">
        <v>2375</v>
      </c>
      <c r="C12" s="106" t="s">
        <v>2387</v>
      </c>
      <c r="D12" s="97" t="s">
        <v>2374</v>
      </c>
      <c r="E12" s="97" t="s">
        <v>2374</v>
      </c>
      <c r="F12" s="97" t="s">
        <v>2374</v>
      </c>
      <c r="G12" s="97" t="s">
        <v>2374</v>
      </c>
      <c r="H12" s="97" t="s">
        <v>2374</v>
      </c>
    </row>
    <row r="13" spans="2:16" s="100" customFormat="1" ht="22.5" customHeight="1" x14ac:dyDescent="0.25">
      <c r="B13" s="102" t="s">
        <v>2376</v>
      </c>
      <c r="C13" s="107" t="s">
        <v>2387</v>
      </c>
      <c r="D13" s="103" t="s">
        <v>2374</v>
      </c>
      <c r="E13" s="103" t="s">
        <v>2374</v>
      </c>
      <c r="F13" s="103" t="s">
        <v>2374</v>
      </c>
      <c r="G13" s="103" t="s">
        <v>2374</v>
      </c>
      <c r="H13" s="103" t="s">
        <v>2374</v>
      </c>
      <c r="P13" s="100" t="s">
        <v>2385</v>
      </c>
    </row>
    <row r="14" spans="2:16" ht="22.5" customHeight="1" x14ac:dyDescent="0.25">
      <c r="B14" s="95" t="s">
        <v>2377</v>
      </c>
      <c r="C14" s="106" t="s">
        <v>2387</v>
      </c>
      <c r="D14" s="97" t="s">
        <v>2374</v>
      </c>
      <c r="E14" s="97" t="s">
        <v>2374</v>
      </c>
      <c r="F14" s="97" t="s">
        <v>2374</v>
      </c>
      <c r="G14" s="97" t="s">
        <v>2374</v>
      </c>
      <c r="H14" s="97" t="s">
        <v>2374</v>
      </c>
    </row>
    <row r="15" spans="2:16" s="100" customFormat="1" ht="22.5" customHeight="1" x14ac:dyDescent="0.25">
      <c r="B15" s="102" t="s">
        <v>2378</v>
      </c>
      <c r="C15" s="107" t="s">
        <v>2387</v>
      </c>
      <c r="D15" s="103" t="s">
        <v>2374</v>
      </c>
      <c r="E15" s="103" t="s">
        <v>2374</v>
      </c>
      <c r="F15" s="103" t="s">
        <v>2374</v>
      </c>
      <c r="G15" s="103" t="s">
        <v>2374</v>
      </c>
      <c r="H15" s="103" t="s">
        <v>2374</v>
      </c>
    </row>
    <row r="16" spans="2:16" ht="22.5" customHeight="1" x14ac:dyDescent="0.25">
      <c r="B16" s="95" t="s">
        <v>2379</v>
      </c>
      <c r="C16" s="106" t="s">
        <v>2387</v>
      </c>
      <c r="D16" s="97" t="s">
        <v>2374</v>
      </c>
      <c r="E16" s="97" t="s">
        <v>2374</v>
      </c>
      <c r="F16" s="97" t="s">
        <v>2374</v>
      </c>
      <c r="G16" s="97" t="s">
        <v>2374</v>
      </c>
      <c r="H16" s="97" t="s">
        <v>2374</v>
      </c>
    </row>
    <row r="17" spans="2:7" s="100" customFormat="1" ht="78.75" customHeight="1" x14ac:dyDescent="0.25">
      <c r="B17" s="105" t="s">
        <v>2384</v>
      </c>
      <c r="C17" s="99"/>
      <c r="D17" s="99"/>
      <c r="E17" s="99"/>
      <c r="F17" s="99"/>
      <c r="G17" s="99"/>
    </row>
    <row r="18" spans="2:7" ht="22.5" customHeight="1" x14ac:dyDescent="0.25">
      <c r="B18" s="92"/>
    </row>
    <row r="19" spans="2:7" ht="22.5" customHeight="1" x14ac:dyDescent="0.25">
      <c r="B19" s="92"/>
    </row>
    <row r="20" spans="2:7" ht="22.5" customHeight="1" x14ac:dyDescent="0.25">
      <c r="B20" s="92"/>
    </row>
    <row r="21" spans="2:7" ht="22.5" customHeight="1" x14ac:dyDescent="0.25">
      <c r="B21" s="92"/>
    </row>
    <row r="22" spans="2:7" ht="22.5" customHeight="1" x14ac:dyDescent="0.25">
      <c r="B22" s="92"/>
    </row>
    <row r="23" spans="2:7" ht="22.5" customHeight="1" x14ac:dyDescent="0.25"/>
  </sheetData>
  <mergeCells count="1">
    <mergeCell ref="D10:H10"/>
  </mergeCell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3"/>
  <sheetViews>
    <sheetView topLeftCell="A1298" workbookViewId="0">
      <selection activeCell="A1313" sqref="A1298:A1313"/>
    </sheetView>
  </sheetViews>
  <sheetFormatPr defaultRowHeight="15" x14ac:dyDescent="0.25"/>
  <cols>
    <col min="1" max="1" width="56.42578125" customWidth="1"/>
  </cols>
  <sheetData>
    <row r="1" spans="1:1" x14ac:dyDescent="0.25">
      <c r="A1" t="s">
        <v>656</v>
      </c>
    </row>
    <row r="2" spans="1:1" x14ac:dyDescent="0.25">
      <c r="A2" t="s">
        <v>657</v>
      </c>
    </row>
    <row r="3" spans="1:1" x14ac:dyDescent="0.25">
      <c r="A3" t="s">
        <v>658</v>
      </c>
    </row>
    <row r="4" spans="1:1" x14ac:dyDescent="0.25">
      <c r="A4" t="s">
        <v>659</v>
      </c>
    </row>
    <row r="5" spans="1:1" x14ac:dyDescent="0.25">
      <c r="A5" t="s">
        <v>660</v>
      </c>
    </row>
    <row r="6" spans="1:1" x14ac:dyDescent="0.25">
      <c r="A6" t="s">
        <v>661</v>
      </c>
    </row>
    <row r="7" spans="1:1" x14ac:dyDescent="0.25">
      <c r="A7" t="s">
        <v>662</v>
      </c>
    </row>
    <row r="8" spans="1:1" x14ac:dyDescent="0.25">
      <c r="A8" t="s">
        <v>663</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680</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 x14ac:dyDescent="0.25">
      <c r="A33" t="s">
        <v>688</v>
      </c>
    </row>
    <row r="34" spans="1:1" x14ac:dyDescent="0.25">
      <c r="A34" t="s">
        <v>689</v>
      </c>
    </row>
    <row r="35" spans="1:1" x14ac:dyDescent="0.25">
      <c r="A35" t="s">
        <v>690</v>
      </c>
    </row>
    <row r="36" spans="1:1" x14ac:dyDescent="0.25">
      <c r="A36" t="s">
        <v>691</v>
      </c>
    </row>
    <row r="37" spans="1:1" x14ac:dyDescent="0.25">
      <c r="A37" t="s">
        <v>692</v>
      </c>
    </row>
    <row r="38" spans="1:1" x14ac:dyDescent="0.25">
      <c r="A38" t="s">
        <v>693</v>
      </c>
    </row>
    <row r="39" spans="1:1" x14ac:dyDescent="0.25">
      <c r="A39" t="s">
        <v>694</v>
      </c>
    </row>
    <row r="40" spans="1:1" x14ac:dyDescent="0.25">
      <c r="A40" t="s">
        <v>695</v>
      </c>
    </row>
    <row r="41" spans="1:1" x14ac:dyDescent="0.25">
      <c r="A41" t="s">
        <v>696</v>
      </c>
    </row>
    <row r="42" spans="1:1" x14ac:dyDescent="0.25">
      <c r="A42" t="s">
        <v>697</v>
      </c>
    </row>
    <row r="43" spans="1:1" x14ac:dyDescent="0.25">
      <c r="A43" t="s">
        <v>698</v>
      </c>
    </row>
    <row r="44" spans="1:1" x14ac:dyDescent="0.25">
      <c r="A44" t="s">
        <v>699</v>
      </c>
    </row>
    <row r="45" spans="1:1" x14ac:dyDescent="0.25">
      <c r="A45" t="s">
        <v>700</v>
      </c>
    </row>
    <row r="46" spans="1:1" x14ac:dyDescent="0.25">
      <c r="A46" t="s">
        <v>701</v>
      </c>
    </row>
    <row r="47" spans="1:1" x14ac:dyDescent="0.25">
      <c r="A47" t="s">
        <v>702</v>
      </c>
    </row>
    <row r="48" spans="1:1" x14ac:dyDescent="0.25">
      <c r="A48" t="s">
        <v>703</v>
      </c>
    </row>
    <row r="49" spans="1:1" x14ac:dyDescent="0.25">
      <c r="A49" t="s">
        <v>704</v>
      </c>
    </row>
    <row r="50" spans="1:1" x14ac:dyDescent="0.25">
      <c r="A50" t="s">
        <v>705</v>
      </c>
    </row>
    <row r="51" spans="1:1" x14ac:dyDescent="0.25">
      <c r="A51" t="s">
        <v>706</v>
      </c>
    </row>
    <row r="52" spans="1:1" x14ac:dyDescent="0.25">
      <c r="A52" t="s">
        <v>707</v>
      </c>
    </row>
    <row r="53" spans="1:1" x14ac:dyDescent="0.25">
      <c r="A53" t="s">
        <v>708</v>
      </c>
    </row>
    <row r="54" spans="1:1" x14ac:dyDescent="0.25">
      <c r="A54" t="s">
        <v>709</v>
      </c>
    </row>
    <row r="55" spans="1:1" x14ac:dyDescent="0.25">
      <c r="A55" t="s">
        <v>710</v>
      </c>
    </row>
    <row r="56" spans="1:1" x14ac:dyDescent="0.25">
      <c r="A56" t="s">
        <v>711</v>
      </c>
    </row>
    <row r="57" spans="1:1" x14ac:dyDescent="0.25">
      <c r="A57" t="s">
        <v>712</v>
      </c>
    </row>
    <row r="58" spans="1:1" x14ac:dyDescent="0.25">
      <c r="A58" t="s">
        <v>713</v>
      </c>
    </row>
    <row r="59" spans="1:1" x14ac:dyDescent="0.25">
      <c r="A59" t="s">
        <v>714</v>
      </c>
    </row>
    <row r="60" spans="1:1" x14ac:dyDescent="0.25">
      <c r="A60" t="s">
        <v>715</v>
      </c>
    </row>
    <row r="61" spans="1:1" x14ac:dyDescent="0.25">
      <c r="A61" t="s">
        <v>716</v>
      </c>
    </row>
    <row r="62" spans="1:1" x14ac:dyDescent="0.25">
      <c r="A62" t="s">
        <v>717</v>
      </c>
    </row>
    <row r="63" spans="1:1" x14ac:dyDescent="0.25">
      <c r="A63" t="s">
        <v>718</v>
      </c>
    </row>
    <row r="64" spans="1:1" x14ac:dyDescent="0.25">
      <c r="A64" t="s">
        <v>719</v>
      </c>
    </row>
    <row r="65" spans="1:1" x14ac:dyDescent="0.25">
      <c r="A65" t="s">
        <v>720</v>
      </c>
    </row>
    <row r="66" spans="1:1" x14ac:dyDescent="0.25">
      <c r="A66" t="s">
        <v>721</v>
      </c>
    </row>
    <row r="67" spans="1:1" x14ac:dyDescent="0.25">
      <c r="A67" t="s">
        <v>722</v>
      </c>
    </row>
    <row r="68" spans="1:1" x14ac:dyDescent="0.25">
      <c r="A68" t="s">
        <v>723</v>
      </c>
    </row>
    <row r="69" spans="1:1" x14ac:dyDescent="0.25">
      <c r="A69" t="s">
        <v>724</v>
      </c>
    </row>
    <row r="70" spans="1:1" x14ac:dyDescent="0.25">
      <c r="A70" t="s">
        <v>725</v>
      </c>
    </row>
    <row r="71" spans="1:1" x14ac:dyDescent="0.25">
      <c r="A71" t="s">
        <v>726</v>
      </c>
    </row>
    <row r="72" spans="1:1" x14ac:dyDescent="0.25">
      <c r="A72" t="s">
        <v>727</v>
      </c>
    </row>
    <row r="73" spans="1:1" x14ac:dyDescent="0.25">
      <c r="A73" t="s">
        <v>728</v>
      </c>
    </row>
    <row r="74" spans="1:1" x14ac:dyDescent="0.25">
      <c r="A74" t="s">
        <v>729</v>
      </c>
    </row>
    <row r="75" spans="1:1" x14ac:dyDescent="0.25">
      <c r="A75" t="s">
        <v>730</v>
      </c>
    </row>
    <row r="76" spans="1:1" x14ac:dyDescent="0.25">
      <c r="A76" t="s">
        <v>731</v>
      </c>
    </row>
    <row r="77" spans="1:1" x14ac:dyDescent="0.25">
      <c r="A77" t="s">
        <v>732</v>
      </c>
    </row>
    <row r="78" spans="1:1" x14ac:dyDescent="0.25">
      <c r="A78" t="s">
        <v>733</v>
      </c>
    </row>
    <row r="79" spans="1:1" x14ac:dyDescent="0.25">
      <c r="A79" t="s">
        <v>734</v>
      </c>
    </row>
    <row r="80" spans="1:1" x14ac:dyDescent="0.25">
      <c r="A80" t="s">
        <v>735</v>
      </c>
    </row>
    <row r="81" spans="1:1" x14ac:dyDescent="0.25">
      <c r="A81" t="s">
        <v>736</v>
      </c>
    </row>
    <row r="82" spans="1:1" x14ac:dyDescent="0.25">
      <c r="A82" t="s">
        <v>737</v>
      </c>
    </row>
    <row r="83" spans="1:1" x14ac:dyDescent="0.25">
      <c r="A83" t="s">
        <v>738</v>
      </c>
    </row>
    <row r="84" spans="1:1" x14ac:dyDescent="0.25">
      <c r="A84" t="s">
        <v>739</v>
      </c>
    </row>
    <row r="85" spans="1:1" x14ac:dyDescent="0.25">
      <c r="A85" t="s">
        <v>740</v>
      </c>
    </row>
    <row r="86" spans="1:1" x14ac:dyDescent="0.25">
      <c r="A86" t="s">
        <v>741</v>
      </c>
    </row>
    <row r="87" spans="1:1" x14ac:dyDescent="0.25">
      <c r="A87" t="s">
        <v>742</v>
      </c>
    </row>
    <row r="88" spans="1:1" x14ac:dyDescent="0.25">
      <c r="A88" t="s">
        <v>743</v>
      </c>
    </row>
    <row r="89" spans="1:1" x14ac:dyDescent="0.25">
      <c r="A89" t="s">
        <v>744</v>
      </c>
    </row>
    <row r="90" spans="1:1" x14ac:dyDescent="0.25">
      <c r="A90" t="s">
        <v>745</v>
      </c>
    </row>
    <row r="91" spans="1:1" x14ac:dyDescent="0.25">
      <c r="A91" t="s">
        <v>746</v>
      </c>
    </row>
    <row r="92" spans="1:1" x14ac:dyDescent="0.25">
      <c r="A92" t="s">
        <v>747</v>
      </c>
    </row>
    <row r="93" spans="1:1" x14ac:dyDescent="0.25">
      <c r="A93" t="s">
        <v>748</v>
      </c>
    </row>
    <row r="94" spans="1:1" x14ac:dyDescent="0.25">
      <c r="A94" t="s">
        <v>749</v>
      </c>
    </row>
    <row r="95" spans="1:1" x14ac:dyDescent="0.25">
      <c r="A95" t="s">
        <v>750</v>
      </c>
    </row>
    <row r="96" spans="1:1" x14ac:dyDescent="0.25">
      <c r="A96" t="s">
        <v>751</v>
      </c>
    </row>
    <row r="97" spans="1:1" x14ac:dyDescent="0.25">
      <c r="A97" t="s">
        <v>752</v>
      </c>
    </row>
    <row r="98" spans="1:1" x14ac:dyDescent="0.25">
      <c r="A98" t="s">
        <v>753</v>
      </c>
    </row>
    <row r="99" spans="1:1" x14ac:dyDescent="0.25">
      <c r="A99" t="s">
        <v>754</v>
      </c>
    </row>
    <row r="100" spans="1:1" x14ac:dyDescent="0.25">
      <c r="A100" t="s">
        <v>755</v>
      </c>
    </row>
    <row r="101" spans="1:1" x14ac:dyDescent="0.25">
      <c r="A101" t="s">
        <v>756</v>
      </c>
    </row>
    <row r="102" spans="1:1" x14ac:dyDescent="0.25">
      <c r="A102" t="s">
        <v>757</v>
      </c>
    </row>
    <row r="103" spans="1:1" x14ac:dyDescent="0.25">
      <c r="A103" t="s">
        <v>758</v>
      </c>
    </row>
    <row r="104" spans="1:1" x14ac:dyDescent="0.25">
      <c r="A104" t="s">
        <v>759</v>
      </c>
    </row>
    <row r="105" spans="1:1" x14ac:dyDescent="0.25">
      <c r="A105" t="s">
        <v>760</v>
      </c>
    </row>
    <row r="106" spans="1:1" x14ac:dyDescent="0.25">
      <c r="A106" t="s">
        <v>761</v>
      </c>
    </row>
    <row r="107" spans="1:1" x14ac:dyDescent="0.25">
      <c r="A107" t="s">
        <v>762</v>
      </c>
    </row>
    <row r="108" spans="1:1" x14ac:dyDescent="0.25">
      <c r="A108" t="s">
        <v>763</v>
      </c>
    </row>
    <row r="109" spans="1:1" x14ac:dyDescent="0.25">
      <c r="A109" t="s">
        <v>764</v>
      </c>
    </row>
    <row r="110" spans="1:1" x14ac:dyDescent="0.25">
      <c r="A110" t="s">
        <v>765</v>
      </c>
    </row>
    <row r="111" spans="1:1" x14ac:dyDescent="0.25">
      <c r="A111" t="s">
        <v>766</v>
      </c>
    </row>
    <row r="112" spans="1:1" x14ac:dyDescent="0.25">
      <c r="A112" t="s">
        <v>767</v>
      </c>
    </row>
    <row r="113" spans="1:1" x14ac:dyDescent="0.25">
      <c r="A113" t="s">
        <v>768</v>
      </c>
    </row>
    <row r="114" spans="1:1" x14ac:dyDescent="0.25">
      <c r="A114" t="s">
        <v>769</v>
      </c>
    </row>
    <row r="115" spans="1:1" x14ac:dyDescent="0.25">
      <c r="A115" t="s">
        <v>770</v>
      </c>
    </row>
    <row r="116" spans="1:1" x14ac:dyDescent="0.25">
      <c r="A116" t="s">
        <v>771</v>
      </c>
    </row>
    <row r="117" spans="1:1" x14ac:dyDescent="0.25">
      <c r="A117" t="s">
        <v>772</v>
      </c>
    </row>
    <row r="118" spans="1:1" x14ac:dyDescent="0.25">
      <c r="A118" t="s">
        <v>773</v>
      </c>
    </row>
    <row r="119" spans="1:1" x14ac:dyDescent="0.25">
      <c r="A119" t="s">
        <v>774</v>
      </c>
    </row>
    <row r="120" spans="1:1" x14ac:dyDescent="0.25">
      <c r="A120" t="s">
        <v>775</v>
      </c>
    </row>
    <row r="121" spans="1:1" x14ac:dyDescent="0.25">
      <c r="A121" t="s">
        <v>776</v>
      </c>
    </row>
    <row r="122" spans="1:1" x14ac:dyDescent="0.25">
      <c r="A122" t="s">
        <v>777</v>
      </c>
    </row>
    <row r="123" spans="1:1" x14ac:dyDescent="0.25">
      <c r="A123" t="s">
        <v>778</v>
      </c>
    </row>
    <row r="124" spans="1:1" x14ac:dyDescent="0.25">
      <c r="A124" t="s">
        <v>779</v>
      </c>
    </row>
    <row r="125" spans="1:1" x14ac:dyDescent="0.25">
      <c r="A125" t="s">
        <v>780</v>
      </c>
    </row>
    <row r="126" spans="1:1" x14ac:dyDescent="0.25">
      <c r="A126" t="s">
        <v>781</v>
      </c>
    </row>
    <row r="127" spans="1:1" x14ac:dyDescent="0.25">
      <c r="A127" t="s">
        <v>782</v>
      </c>
    </row>
    <row r="128" spans="1:1" x14ac:dyDescent="0.25">
      <c r="A128" t="s">
        <v>783</v>
      </c>
    </row>
    <row r="129" spans="1:1" x14ac:dyDescent="0.25">
      <c r="A129" t="s">
        <v>784</v>
      </c>
    </row>
    <row r="130" spans="1:1" x14ac:dyDescent="0.25">
      <c r="A130" t="s">
        <v>785</v>
      </c>
    </row>
    <row r="131" spans="1:1" x14ac:dyDescent="0.25">
      <c r="A131" t="s">
        <v>786</v>
      </c>
    </row>
    <row r="132" spans="1:1" x14ac:dyDescent="0.25">
      <c r="A132" t="s">
        <v>787</v>
      </c>
    </row>
    <row r="133" spans="1:1" x14ac:dyDescent="0.25">
      <c r="A133" t="s">
        <v>788</v>
      </c>
    </row>
    <row r="134" spans="1:1" x14ac:dyDescent="0.25">
      <c r="A134" t="s">
        <v>789</v>
      </c>
    </row>
    <row r="135" spans="1:1" x14ac:dyDescent="0.25">
      <c r="A135" t="s">
        <v>790</v>
      </c>
    </row>
    <row r="136" spans="1:1" x14ac:dyDescent="0.25">
      <c r="A136" t="s">
        <v>791</v>
      </c>
    </row>
    <row r="137" spans="1:1" x14ac:dyDescent="0.25">
      <c r="A137" t="s">
        <v>792</v>
      </c>
    </row>
    <row r="138" spans="1:1" x14ac:dyDescent="0.25">
      <c r="A138" t="s">
        <v>793</v>
      </c>
    </row>
    <row r="139" spans="1:1" x14ac:dyDescent="0.25">
      <c r="A139" t="s">
        <v>794</v>
      </c>
    </row>
    <row r="140" spans="1:1" x14ac:dyDescent="0.25">
      <c r="A140" t="s">
        <v>795</v>
      </c>
    </row>
    <row r="141" spans="1:1" x14ac:dyDescent="0.25">
      <c r="A141" t="s">
        <v>796</v>
      </c>
    </row>
    <row r="142" spans="1:1" x14ac:dyDescent="0.25">
      <c r="A142" t="s">
        <v>797</v>
      </c>
    </row>
    <row r="143" spans="1:1" x14ac:dyDescent="0.25">
      <c r="A143" t="s">
        <v>798</v>
      </c>
    </row>
    <row r="144" spans="1:1" x14ac:dyDescent="0.25">
      <c r="A144" t="s">
        <v>799</v>
      </c>
    </row>
    <row r="145" spans="1:1" x14ac:dyDescent="0.25">
      <c r="A145" t="s">
        <v>800</v>
      </c>
    </row>
    <row r="146" spans="1:1" x14ac:dyDescent="0.25">
      <c r="A146" t="s">
        <v>801</v>
      </c>
    </row>
    <row r="147" spans="1:1" x14ac:dyDescent="0.25">
      <c r="A147" t="s">
        <v>802</v>
      </c>
    </row>
    <row r="148" spans="1:1" x14ac:dyDescent="0.25">
      <c r="A148" t="s">
        <v>803</v>
      </c>
    </row>
    <row r="149" spans="1:1" x14ac:dyDescent="0.25">
      <c r="A149" t="s">
        <v>804</v>
      </c>
    </row>
    <row r="150" spans="1:1" x14ac:dyDescent="0.25">
      <c r="A150" t="s">
        <v>805</v>
      </c>
    </row>
    <row r="151" spans="1:1" x14ac:dyDescent="0.25">
      <c r="A151" t="s">
        <v>806</v>
      </c>
    </row>
    <row r="152" spans="1:1" x14ac:dyDescent="0.25">
      <c r="A152" t="s">
        <v>807</v>
      </c>
    </row>
    <row r="153" spans="1:1" x14ac:dyDescent="0.25">
      <c r="A153" t="s">
        <v>808</v>
      </c>
    </row>
    <row r="154" spans="1:1" x14ac:dyDescent="0.25">
      <c r="A154" t="s">
        <v>809</v>
      </c>
    </row>
    <row r="155" spans="1:1" x14ac:dyDescent="0.25">
      <c r="A155" t="s">
        <v>810</v>
      </c>
    </row>
    <row r="156" spans="1:1" x14ac:dyDescent="0.25">
      <c r="A156" t="s">
        <v>811</v>
      </c>
    </row>
    <row r="157" spans="1:1" x14ac:dyDescent="0.25">
      <c r="A157" t="s">
        <v>812</v>
      </c>
    </row>
    <row r="158" spans="1:1" x14ac:dyDescent="0.25">
      <c r="A158" t="s">
        <v>813</v>
      </c>
    </row>
    <row r="159" spans="1:1" x14ac:dyDescent="0.25">
      <c r="A159" t="s">
        <v>814</v>
      </c>
    </row>
    <row r="160" spans="1:1" x14ac:dyDescent="0.25">
      <c r="A160" t="s">
        <v>815</v>
      </c>
    </row>
    <row r="161" spans="1:1" x14ac:dyDescent="0.25">
      <c r="A161" t="s">
        <v>816</v>
      </c>
    </row>
    <row r="162" spans="1:1" x14ac:dyDescent="0.25">
      <c r="A162" t="s">
        <v>817</v>
      </c>
    </row>
    <row r="163" spans="1:1" x14ac:dyDescent="0.25">
      <c r="A163" t="s">
        <v>818</v>
      </c>
    </row>
    <row r="164" spans="1:1" x14ac:dyDescent="0.25">
      <c r="A164" t="s">
        <v>819</v>
      </c>
    </row>
    <row r="165" spans="1:1" x14ac:dyDescent="0.25">
      <c r="A165" t="s">
        <v>820</v>
      </c>
    </row>
    <row r="166" spans="1:1" x14ac:dyDescent="0.25">
      <c r="A166" t="s">
        <v>821</v>
      </c>
    </row>
    <row r="167" spans="1:1" x14ac:dyDescent="0.25">
      <c r="A167" t="s">
        <v>822</v>
      </c>
    </row>
    <row r="168" spans="1:1" x14ac:dyDescent="0.25">
      <c r="A168" t="s">
        <v>823</v>
      </c>
    </row>
    <row r="169" spans="1:1" x14ac:dyDescent="0.25">
      <c r="A169" t="s">
        <v>824</v>
      </c>
    </row>
    <row r="170" spans="1:1" x14ac:dyDescent="0.25">
      <c r="A170" t="s">
        <v>825</v>
      </c>
    </row>
    <row r="171" spans="1:1" x14ac:dyDescent="0.25">
      <c r="A171" t="s">
        <v>826</v>
      </c>
    </row>
    <row r="172" spans="1:1" x14ac:dyDescent="0.25">
      <c r="A172" t="s">
        <v>827</v>
      </c>
    </row>
    <row r="173" spans="1:1" x14ac:dyDescent="0.25">
      <c r="A173" t="s">
        <v>828</v>
      </c>
    </row>
    <row r="174" spans="1:1" x14ac:dyDescent="0.25">
      <c r="A174" t="s">
        <v>829</v>
      </c>
    </row>
    <row r="175" spans="1:1" x14ac:dyDescent="0.25">
      <c r="A175" t="s">
        <v>830</v>
      </c>
    </row>
    <row r="176" spans="1:1" x14ac:dyDescent="0.25">
      <c r="A176" t="s">
        <v>831</v>
      </c>
    </row>
    <row r="177" spans="1:1" x14ac:dyDescent="0.25">
      <c r="A177" t="s">
        <v>832</v>
      </c>
    </row>
    <row r="178" spans="1:1" x14ac:dyDescent="0.25">
      <c r="A178" t="s">
        <v>833</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843</v>
      </c>
    </row>
    <row r="189" spans="1:1" x14ac:dyDescent="0.25">
      <c r="A189" t="s">
        <v>844</v>
      </c>
    </row>
    <row r="190" spans="1:1" x14ac:dyDescent="0.25">
      <c r="A190" t="s">
        <v>845</v>
      </c>
    </row>
    <row r="191" spans="1:1" x14ac:dyDescent="0.25">
      <c r="A191" t="s">
        <v>846</v>
      </c>
    </row>
    <row r="192" spans="1:1" x14ac:dyDescent="0.25">
      <c r="A192" t="s">
        <v>847</v>
      </c>
    </row>
    <row r="193" spans="1:1" x14ac:dyDescent="0.25">
      <c r="A193" t="s">
        <v>848</v>
      </c>
    </row>
    <row r="194" spans="1:1" x14ac:dyDescent="0.25">
      <c r="A194" t="s">
        <v>849</v>
      </c>
    </row>
    <row r="195" spans="1:1" x14ac:dyDescent="0.25">
      <c r="A195" t="s">
        <v>850</v>
      </c>
    </row>
    <row r="196" spans="1:1" x14ac:dyDescent="0.25">
      <c r="A196" t="s">
        <v>851</v>
      </c>
    </row>
    <row r="197" spans="1:1" x14ac:dyDescent="0.25">
      <c r="A197" t="s">
        <v>852</v>
      </c>
    </row>
    <row r="198" spans="1:1" x14ac:dyDescent="0.25">
      <c r="A198" t="s">
        <v>853</v>
      </c>
    </row>
    <row r="199" spans="1:1" x14ac:dyDescent="0.25">
      <c r="A199" t="s">
        <v>854</v>
      </c>
    </row>
    <row r="200" spans="1:1" x14ac:dyDescent="0.25">
      <c r="A200" t="s">
        <v>855</v>
      </c>
    </row>
    <row r="201" spans="1:1" x14ac:dyDescent="0.25">
      <c r="A201" t="s">
        <v>856</v>
      </c>
    </row>
    <row r="202" spans="1:1" x14ac:dyDescent="0.25">
      <c r="A202" t="s">
        <v>857</v>
      </c>
    </row>
    <row r="203" spans="1:1" x14ac:dyDescent="0.25">
      <c r="A203" t="s">
        <v>858</v>
      </c>
    </row>
    <row r="204" spans="1:1" x14ac:dyDescent="0.25">
      <c r="A204" t="s">
        <v>859</v>
      </c>
    </row>
    <row r="205" spans="1:1" x14ac:dyDescent="0.25">
      <c r="A205" t="s">
        <v>860</v>
      </c>
    </row>
    <row r="206" spans="1:1" x14ac:dyDescent="0.25">
      <c r="A206" t="s">
        <v>861</v>
      </c>
    </row>
    <row r="207" spans="1:1" x14ac:dyDescent="0.25">
      <c r="A207" t="s">
        <v>862</v>
      </c>
    </row>
    <row r="208" spans="1:1" x14ac:dyDescent="0.25">
      <c r="A208" t="s">
        <v>863</v>
      </c>
    </row>
    <row r="209" spans="1:1" x14ac:dyDescent="0.25">
      <c r="A209" t="s">
        <v>864</v>
      </c>
    </row>
    <row r="210" spans="1:1" x14ac:dyDescent="0.25">
      <c r="A210" t="s">
        <v>865</v>
      </c>
    </row>
    <row r="211" spans="1:1" x14ac:dyDescent="0.25">
      <c r="A211" t="s">
        <v>866</v>
      </c>
    </row>
    <row r="212" spans="1:1" x14ac:dyDescent="0.25">
      <c r="A212" t="s">
        <v>867</v>
      </c>
    </row>
    <row r="213" spans="1:1" x14ac:dyDescent="0.25">
      <c r="A213" t="s">
        <v>868</v>
      </c>
    </row>
    <row r="214" spans="1:1" x14ac:dyDescent="0.25">
      <c r="A214" t="s">
        <v>869</v>
      </c>
    </row>
    <row r="215" spans="1:1" x14ac:dyDescent="0.25">
      <c r="A215" t="s">
        <v>870</v>
      </c>
    </row>
    <row r="216" spans="1:1" x14ac:dyDescent="0.25">
      <c r="A216" t="s">
        <v>871</v>
      </c>
    </row>
    <row r="217" spans="1:1" x14ac:dyDescent="0.25">
      <c r="A217" t="s">
        <v>872</v>
      </c>
    </row>
    <row r="218" spans="1:1" x14ac:dyDescent="0.25">
      <c r="A218" t="s">
        <v>873</v>
      </c>
    </row>
    <row r="219" spans="1:1" x14ac:dyDescent="0.25">
      <c r="A219" t="s">
        <v>874</v>
      </c>
    </row>
    <row r="220" spans="1:1" x14ac:dyDescent="0.25">
      <c r="A220" t="s">
        <v>875</v>
      </c>
    </row>
    <row r="221" spans="1:1" x14ac:dyDescent="0.25">
      <c r="A221" t="s">
        <v>876</v>
      </c>
    </row>
    <row r="222" spans="1:1" x14ac:dyDescent="0.25">
      <c r="A222" t="s">
        <v>877</v>
      </c>
    </row>
    <row r="223" spans="1:1" x14ac:dyDescent="0.25">
      <c r="A223" t="s">
        <v>878</v>
      </c>
    </row>
    <row r="224" spans="1:1" x14ac:dyDescent="0.25">
      <c r="A224" t="s">
        <v>879</v>
      </c>
    </row>
    <row r="225" spans="1:1" x14ac:dyDescent="0.25">
      <c r="A225" t="s">
        <v>880</v>
      </c>
    </row>
    <row r="226" spans="1:1" x14ac:dyDescent="0.25">
      <c r="A226" t="s">
        <v>881</v>
      </c>
    </row>
    <row r="227" spans="1:1" x14ac:dyDescent="0.25">
      <c r="A227" t="s">
        <v>882</v>
      </c>
    </row>
    <row r="228" spans="1:1" x14ac:dyDescent="0.25">
      <c r="A228" t="s">
        <v>883</v>
      </c>
    </row>
    <row r="229" spans="1:1" x14ac:dyDescent="0.25">
      <c r="A229" t="s">
        <v>884</v>
      </c>
    </row>
    <row r="230" spans="1:1" x14ac:dyDescent="0.25">
      <c r="A230" t="s">
        <v>885</v>
      </c>
    </row>
    <row r="231" spans="1:1" x14ac:dyDescent="0.25">
      <c r="A231" t="s">
        <v>886</v>
      </c>
    </row>
    <row r="232" spans="1:1" x14ac:dyDescent="0.25">
      <c r="A232" t="s">
        <v>887</v>
      </c>
    </row>
    <row r="233" spans="1:1" x14ac:dyDescent="0.25">
      <c r="A233" t="s">
        <v>888</v>
      </c>
    </row>
    <row r="234" spans="1:1" x14ac:dyDescent="0.25">
      <c r="A234" t="s">
        <v>889</v>
      </c>
    </row>
    <row r="235" spans="1:1" x14ac:dyDescent="0.25">
      <c r="A235" t="s">
        <v>890</v>
      </c>
    </row>
    <row r="236" spans="1:1" x14ac:dyDescent="0.25">
      <c r="A236" t="s">
        <v>891</v>
      </c>
    </row>
    <row r="237" spans="1:1" x14ac:dyDescent="0.25">
      <c r="A237" t="s">
        <v>892</v>
      </c>
    </row>
    <row r="238" spans="1:1" x14ac:dyDescent="0.25">
      <c r="A238" t="s">
        <v>893</v>
      </c>
    </row>
    <row r="239" spans="1:1" x14ac:dyDescent="0.25">
      <c r="A239" t="s">
        <v>894</v>
      </c>
    </row>
    <row r="240" spans="1:1" x14ac:dyDescent="0.25">
      <c r="A240" t="s">
        <v>895</v>
      </c>
    </row>
    <row r="241" spans="1:1" x14ac:dyDescent="0.25">
      <c r="A241" t="s">
        <v>896</v>
      </c>
    </row>
    <row r="242" spans="1:1" x14ac:dyDescent="0.25">
      <c r="A242" t="s">
        <v>897</v>
      </c>
    </row>
    <row r="243" spans="1:1" x14ac:dyDescent="0.25">
      <c r="A243" t="s">
        <v>898</v>
      </c>
    </row>
    <row r="244" spans="1:1" x14ac:dyDescent="0.25">
      <c r="A244" t="s">
        <v>899</v>
      </c>
    </row>
    <row r="245" spans="1:1" x14ac:dyDescent="0.25">
      <c r="A245" t="s">
        <v>900</v>
      </c>
    </row>
    <row r="246" spans="1:1" x14ac:dyDescent="0.25">
      <c r="A246" t="s">
        <v>901</v>
      </c>
    </row>
    <row r="247" spans="1:1" x14ac:dyDescent="0.25">
      <c r="A247" t="s">
        <v>902</v>
      </c>
    </row>
    <row r="248" spans="1:1" x14ac:dyDescent="0.25">
      <c r="A248" t="s">
        <v>903</v>
      </c>
    </row>
    <row r="249" spans="1:1" x14ac:dyDescent="0.25">
      <c r="A249" t="s">
        <v>904</v>
      </c>
    </row>
    <row r="250" spans="1:1" x14ac:dyDescent="0.25">
      <c r="A250" t="s">
        <v>905</v>
      </c>
    </row>
    <row r="251" spans="1:1" x14ac:dyDescent="0.25">
      <c r="A251" t="s">
        <v>906</v>
      </c>
    </row>
    <row r="252" spans="1:1" x14ac:dyDescent="0.25">
      <c r="A252" t="s">
        <v>907</v>
      </c>
    </row>
    <row r="253" spans="1:1" x14ac:dyDescent="0.25">
      <c r="A253" t="s">
        <v>908</v>
      </c>
    </row>
    <row r="254" spans="1:1" x14ac:dyDescent="0.25">
      <c r="A254" t="s">
        <v>909</v>
      </c>
    </row>
    <row r="255" spans="1:1" x14ac:dyDescent="0.25">
      <c r="A255" t="s">
        <v>910</v>
      </c>
    </row>
    <row r="256" spans="1:1" x14ac:dyDescent="0.25">
      <c r="A256" t="s">
        <v>911</v>
      </c>
    </row>
    <row r="257" spans="1:1" x14ac:dyDescent="0.25">
      <c r="A257" t="s">
        <v>912</v>
      </c>
    </row>
    <row r="258" spans="1:1" x14ac:dyDescent="0.25">
      <c r="A258" t="s">
        <v>913</v>
      </c>
    </row>
    <row r="259" spans="1:1" x14ac:dyDescent="0.25">
      <c r="A259" t="s">
        <v>914</v>
      </c>
    </row>
    <row r="260" spans="1:1" x14ac:dyDescent="0.25">
      <c r="A260" t="s">
        <v>915</v>
      </c>
    </row>
    <row r="261" spans="1:1" x14ac:dyDescent="0.25">
      <c r="A261" t="s">
        <v>916</v>
      </c>
    </row>
    <row r="262" spans="1:1" x14ac:dyDescent="0.25">
      <c r="A262" t="s">
        <v>917</v>
      </c>
    </row>
    <row r="263" spans="1:1" x14ac:dyDescent="0.25">
      <c r="A263" t="s">
        <v>918</v>
      </c>
    </row>
    <row r="264" spans="1:1" x14ac:dyDescent="0.25">
      <c r="A264" t="s">
        <v>919</v>
      </c>
    </row>
    <row r="265" spans="1:1" x14ac:dyDescent="0.25">
      <c r="A265" t="s">
        <v>920</v>
      </c>
    </row>
    <row r="266" spans="1:1" x14ac:dyDescent="0.25">
      <c r="A266" t="s">
        <v>921</v>
      </c>
    </row>
    <row r="267" spans="1:1" x14ac:dyDescent="0.25">
      <c r="A267" t="s">
        <v>922</v>
      </c>
    </row>
    <row r="268" spans="1:1" x14ac:dyDescent="0.25">
      <c r="A268" t="s">
        <v>923</v>
      </c>
    </row>
    <row r="269" spans="1:1" x14ac:dyDescent="0.25">
      <c r="A269" t="s">
        <v>924</v>
      </c>
    </row>
    <row r="270" spans="1:1" x14ac:dyDescent="0.25">
      <c r="A270" t="s">
        <v>925</v>
      </c>
    </row>
    <row r="271" spans="1:1" x14ac:dyDescent="0.25">
      <c r="A271" t="s">
        <v>926</v>
      </c>
    </row>
    <row r="272" spans="1:1" x14ac:dyDescent="0.25">
      <c r="A272" t="s">
        <v>927</v>
      </c>
    </row>
    <row r="273" spans="1:1" x14ac:dyDescent="0.25">
      <c r="A273" t="s">
        <v>928</v>
      </c>
    </row>
    <row r="274" spans="1:1" x14ac:dyDescent="0.25">
      <c r="A274" t="s">
        <v>929</v>
      </c>
    </row>
    <row r="275" spans="1:1" x14ac:dyDescent="0.25">
      <c r="A275" t="s">
        <v>930</v>
      </c>
    </row>
    <row r="276" spans="1:1" x14ac:dyDescent="0.25">
      <c r="A276" t="s">
        <v>931</v>
      </c>
    </row>
    <row r="277" spans="1:1" x14ac:dyDescent="0.25">
      <c r="A277" t="s">
        <v>932</v>
      </c>
    </row>
    <row r="278" spans="1:1" x14ac:dyDescent="0.25">
      <c r="A278" t="s">
        <v>933</v>
      </c>
    </row>
    <row r="279" spans="1:1" x14ac:dyDescent="0.25">
      <c r="A279" t="s">
        <v>934</v>
      </c>
    </row>
    <row r="280" spans="1:1" x14ac:dyDescent="0.25">
      <c r="A280" t="s">
        <v>935</v>
      </c>
    </row>
    <row r="281" spans="1:1" x14ac:dyDescent="0.25">
      <c r="A281" t="s">
        <v>936</v>
      </c>
    </row>
    <row r="282" spans="1:1" x14ac:dyDescent="0.25">
      <c r="A282" t="s">
        <v>937</v>
      </c>
    </row>
    <row r="283" spans="1:1" x14ac:dyDescent="0.25">
      <c r="A283" t="s">
        <v>938</v>
      </c>
    </row>
    <row r="284" spans="1:1" x14ac:dyDescent="0.25">
      <c r="A284" t="s">
        <v>939</v>
      </c>
    </row>
    <row r="285" spans="1:1" x14ac:dyDescent="0.25">
      <c r="A285" t="s">
        <v>940</v>
      </c>
    </row>
    <row r="286" spans="1:1" x14ac:dyDescent="0.25">
      <c r="A286" t="s">
        <v>941</v>
      </c>
    </row>
    <row r="287" spans="1:1" x14ac:dyDescent="0.25">
      <c r="A287" t="s">
        <v>942</v>
      </c>
    </row>
    <row r="288" spans="1:1" x14ac:dyDescent="0.25">
      <c r="A288" t="s">
        <v>943</v>
      </c>
    </row>
    <row r="289" spans="1:1" x14ac:dyDescent="0.25">
      <c r="A289" t="s">
        <v>944</v>
      </c>
    </row>
    <row r="290" spans="1:1" x14ac:dyDescent="0.25">
      <c r="A290" t="s">
        <v>945</v>
      </c>
    </row>
    <row r="291" spans="1:1" x14ac:dyDescent="0.25">
      <c r="A291" t="s">
        <v>946</v>
      </c>
    </row>
    <row r="292" spans="1:1" x14ac:dyDescent="0.25">
      <c r="A292" t="s">
        <v>947</v>
      </c>
    </row>
    <row r="293" spans="1:1" x14ac:dyDescent="0.25">
      <c r="A293" t="s">
        <v>948</v>
      </c>
    </row>
    <row r="294" spans="1:1" x14ac:dyDescent="0.25">
      <c r="A294" t="s">
        <v>949</v>
      </c>
    </row>
    <row r="295" spans="1:1" x14ac:dyDescent="0.25">
      <c r="A295" t="s">
        <v>950</v>
      </c>
    </row>
    <row r="296" spans="1:1" x14ac:dyDescent="0.25">
      <c r="A296" t="s">
        <v>951</v>
      </c>
    </row>
    <row r="297" spans="1:1" x14ac:dyDescent="0.25">
      <c r="A297" t="s">
        <v>952</v>
      </c>
    </row>
    <row r="298" spans="1:1" x14ac:dyDescent="0.25">
      <c r="A298" t="s">
        <v>953</v>
      </c>
    </row>
    <row r="299" spans="1:1" x14ac:dyDescent="0.25">
      <c r="A299" t="s">
        <v>954</v>
      </c>
    </row>
    <row r="300" spans="1:1" x14ac:dyDescent="0.25">
      <c r="A300" t="s">
        <v>955</v>
      </c>
    </row>
    <row r="301" spans="1:1" x14ac:dyDescent="0.25">
      <c r="A301" t="s">
        <v>956</v>
      </c>
    </row>
    <row r="302" spans="1:1" x14ac:dyDescent="0.25">
      <c r="A302" t="s">
        <v>957</v>
      </c>
    </row>
    <row r="303" spans="1:1" x14ac:dyDescent="0.25">
      <c r="A303" t="s">
        <v>958</v>
      </c>
    </row>
    <row r="304" spans="1:1" x14ac:dyDescent="0.25">
      <c r="A304" t="s">
        <v>959</v>
      </c>
    </row>
    <row r="305" spans="1:1" x14ac:dyDescent="0.25">
      <c r="A305" t="s">
        <v>960</v>
      </c>
    </row>
    <row r="306" spans="1:1" x14ac:dyDescent="0.25">
      <c r="A306" t="s">
        <v>961</v>
      </c>
    </row>
    <row r="307" spans="1:1" x14ac:dyDescent="0.25">
      <c r="A307" t="s">
        <v>962</v>
      </c>
    </row>
    <row r="308" spans="1:1" x14ac:dyDescent="0.25">
      <c r="A308" t="s">
        <v>963</v>
      </c>
    </row>
    <row r="309" spans="1:1" x14ac:dyDescent="0.25">
      <c r="A309" t="s">
        <v>964</v>
      </c>
    </row>
    <row r="310" spans="1:1" x14ac:dyDescent="0.25">
      <c r="A310" t="s">
        <v>965</v>
      </c>
    </row>
    <row r="311" spans="1:1" x14ac:dyDescent="0.25">
      <c r="A311" t="s">
        <v>966</v>
      </c>
    </row>
    <row r="312" spans="1:1" x14ac:dyDescent="0.25">
      <c r="A312" t="s">
        <v>967</v>
      </c>
    </row>
    <row r="313" spans="1:1" x14ac:dyDescent="0.25">
      <c r="A313" t="s">
        <v>968</v>
      </c>
    </row>
    <row r="314" spans="1:1" x14ac:dyDescent="0.25">
      <c r="A314" t="s">
        <v>969</v>
      </c>
    </row>
    <row r="315" spans="1:1" x14ac:dyDescent="0.25">
      <c r="A315" t="s">
        <v>970</v>
      </c>
    </row>
    <row r="316" spans="1:1" x14ac:dyDescent="0.25">
      <c r="A316" t="s">
        <v>971</v>
      </c>
    </row>
    <row r="317" spans="1:1" x14ac:dyDescent="0.25">
      <c r="A317" t="s">
        <v>972</v>
      </c>
    </row>
    <row r="318" spans="1:1" x14ac:dyDescent="0.25">
      <c r="A318" t="s">
        <v>973</v>
      </c>
    </row>
    <row r="319" spans="1:1" x14ac:dyDescent="0.25">
      <c r="A319" t="s">
        <v>974</v>
      </c>
    </row>
    <row r="320" spans="1:1" x14ac:dyDescent="0.25">
      <c r="A320" t="s">
        <v>975</v>
      </c>
    </row>
    <row r="321" spans="1:1" x14ac:dyDescent="0.25">
      <c r="A321" t="s">
        <v>976</v>
      </c>
    </row>
    <row r="322" spans="1:1" x14ac:dyDescent="0.25">
      <c r="A322" t="s">
        <v>977</v>
      </c>
    </row>
    <row r="323" spans="1:1" x14ac:dyDescent="0.25">
      <c r="A323" t="s">
        <v>978</v>
      </c>
    </row>
    <row r="324" spans="1:1" x14ac:dyDescent="0.25">
      <c r="A324" t="s">
        <v>979</v>
      </c>
    </row>
    <row r="325" spans="1:1" x14ac:dyDescent="0.25">
      <c r="A325" t="s">
        <v>980</v>
      </c>
    </row>
    <row r="326" spans="1:1" x14ac:dyDescent="0.25">
      <c r="A326" t="s">
        <v>981</v>
      </c>
    </row>
    <row r="327" spans="1:1" x14ac:dyDescent="0.25">
      <c r="A327" t="s">
        <v>982</v>
      </c>
    </row>
    <row r="328" spans="1:1" x14ac:dyDescent="0.25">
      <c r="A328" t="s">
        <v>983</v>
      </c>
    </row>
    <row r="329" spans="1:1" x14ac:dyDescent="0.25">
      <c r="A329" t="s">
        <v>984</v>
      </c>
    </row>
    <row r="330" spans="1:1" x14ac:dyDescent="0.25">
      <c r="A330" t="s">
        <v>985</v>
      </c>
    </row>
    <row r="331" spans="1:1" x14ac:dyDescent="0.25">
      <c r="A331" t="s">
        <v>986</v>
      </c>
    </row>
    <row r="332" spans="1:1" x14ac:dyDescent="0.25">
      <c r="A332" t="s">
        <v>987</v>
      </c>
    </row>
    <row r="333" spans="1:1" x14ac:dyDescent="0.25">
      <c r="A333" t="s">
        <v>988</v>
      </c>
    </row>
    <row r="334" spans="1:1" x14ac:dyDescent="0.25">
      <c r="A334" t="s">
        <v>989</v>
      </c>
    </row>
    <row r="335" spans="1:1" x14ac:dyDescent="0.25">
      <c r="A335" t="s">
        <v>990</v>
      </c>
    </row>
    <row r="336" spans="1:1" x14ac:dyDescent="0.25">
      <c r="A336" t="s">
        <v>991</v>
      </c>
    </row>
    <row r="337" spans="1:1" x14ac:dyDescent="0.25">
      <c r="A337" t="s">
        <v>992</v>
      </c>
    </row>
    <row r="338" spans="1:1" x14ac:dyDescent="0.25">
      <c r="A338" t="s">
        <v>993</v>
      </c>
    </row>
    <row r="339" spans="1:1" x14ac:dyDescent="0.25">
      <c r="A339" t="s">
        <v>994</v>
      </c>
    </row>
    <row r="340" spans="1:1" x14ac:dyDescent="0.25">
      <c r="A340" t="s">
        <v>995</v>
      </c>
    </row>
    <row r="341" spans="1:1" x14ac:dyDescent="0.25">
      <c r="A341" t="s">
        <v>996</v>
      </c>
    </row>
    <row r="342" spans="1:1" x14ac:dyDescent="0.25">
      <c r="A342" t="s">
        <v>997</v>
      </c>
    </row>
    <row r="343" spans="1:1" x14ac:dyDescent="0.25">
      <c r="A343" t="s">
        <v>998</v>
      </c>
    </row>
    <row r="344" spans="1:1" x14ac:dyDescent="0.25">
      <c r="A344" t="s">
        <v>999</v>
      </c>
    </row>
    <row r="345" spans="1:1" x14ac:dyDescent="0.25">
      <c r="A345" t="s">
        <v>1000</v>
      </c>
    </row>
    <row r="346" spans="1:1" x14ac:dyDescent="0.25">
      <c r="A346" t="s">
        <v>1001</v>
      </c>
    </row>
    <row r="347" spans="1:1" x14ac:dyDescent="0.25">
      <c r="A347" t="s">
        <v>1002</v>
      </c>
    </row>
    <row r="348" spans="1:1" x14ac:dyDescent="0.25">
      <c r="A348" t="s">
        <v>1003</v>
      </c>
    </row>
    <row r="349" spans="1:1" x14ac:dyDescent="0.25">
      <c r="A349" t="s">
        <v>1004</v>
      </c>
    </row>
    <row r="350" spans="1:1" x14ac:dyDescent="0.25">
      <c r="A350" t="s">
        <v>1005</v>
      </c>
    </row>
    <row r="351" spans="1:1" x14ac:dyDescent="0.25">
      <c r="A351" t="s">
        <v>1006</v>
      </c>
    </row>
    <row r="352" spans="1:1" x14ac:dyDescent="0.25">
      <c r="A352" t="s">
        <v>1007</v>
      </c>
    </row>
    <row r="353" spans="1:1" x14ac:dyDescent="0.25">
      <c r="A353" t="s">
        <v>1008</v>
      </c>
    </row>
    <row r="354" spans="1:1" x14ac:dyDescent="0.25">
      <c r="A354" t="s">
        <v>1009</v>
      </c>
    </row>
    <row r="355" spans="1:1" x14ac:dyDescent="0.25">
      <c r="A355" t="s">
        <v>1010</v>
      </c>
    </row>
    <row r="356" spans="1:1" x14ac:dyDescent="0.25">
      <c r="A356" t="s">
        <v>1011</v>
      </c>
    </row>
    <row r="357" spans="1:1" x14ac:dyDescent="0.25">
      <c r="A357" t="s">
        <v>1012</v>
      </c>
    </row>
    <row r="358" spans="1:1" x14ac:dyDescent="0.25">
      <c r="A358" t="s">
        <v>1013</v>
      </c>
    </row>
    <row r="359" spans="1:1" x14ac:dyDescent="0.25">
      <c r="A359" t="s">
        <v>1014</v>
      </c>
    </row>
    <row r="360" spans="1:1" x14ac:dyDescent="0.25">
      <c r="A360" t="s">
        <v>1015</v>
      </c>
    </row>
    <row r="361" spans="1:1" x14ac:dyDescent="0.25">
      <c r="A361" t="s">
        <v>1016</v>
      </c>
    </row>
    <row r="362" spans="1:1" x14ac:dyDescent="0.25">
      <c r="A362" t="s">
        <v>1017</v>
      </c>
    </row>
    <row r="363" spans="1:1" x14ac:dyDescent="0.25">
      <c r="A363" t="s">
        <v>1018</v>
      </c>
    </row>
    <row r="364" spans="1:1" x14ac:dyDescent="0.25">
      <c r="A364" t="s">
        <v>1019</v>
      </c>
    </row>
    <row r="365" spans="1:1" x14ac:dyDescent="0.25">
      <c r="A365" t="s">
        <v>1020</v>
      </c>
    </row>
    <row r="366" spans="1:1" x14ac:dyDescent="0.25">
      <c r="A366" t="s">
        <v>1021</v>
      </c>
    </row>
    <row r="367" spans="1:1" x14ac:dyDescent="0.25">
      <c r="A367" t="s">
        <v>1022</v>
      </c>
    </row>
    <row r="368" spans="1:1" x14ac:dyDescent="0.25">
      <c r="A368" t="s">
        <v>1023</v>
      </c>
    </row>
    <row r="369" spans="1:1" x14ac:dyDescent="0.25">
      <c r="A369" t="s">
        <v>1024</v>
      </c>
    </row>
    <row r="370" spans="1:1" x14ac:dyDescent="0.25">
      <c r="A370" t="s">
        <v>1025</v>
      </c>
    </row>
    <row r="371" spans="1:1" x14ac:dyDescent="0.25">
      <c r="A371" t="s">
        <v>1026</v>
      </c>
    </row>
    <row r="372" spans="1:1" x14ac:dyDescent="0.25">
      <c r="A372" t="s">
        <v>1027</v>
      </c>
    </row>
    <row r="373" spans="1:1" x14ac:dyDescent="0.25">
      <c r="A373" t="s">
        <v>1028</v>
      </c>
    </row>
    <row r="374" spans="1:1" x14ac:dyDescent="0.25">
      <c r="A374" t="s">
        <v>1029</v>
      </c>
    </row>
    <row r="375" spans="1:1" x14ac:dyDescent="0.25">
      <c r="A375" t="s">
        <v>1030</v>
      </c>
    </row>
    <row r="376" spans="1:1" x14ac:dyDescent="0.25">
      <c r="A376" t="s">
        <v>1031</v>
      </c>
    </row>
    <row r="377" spans="1:1" x14ac:dyDescent="0.25">
      <c r="A377" t="s">
        <v>1032</v>
      </c>
    </row>
    <row r="378" spans="1:1" x14ac:dyDescent="0.25">
      <c r="A378" t="s">
        <v>1033</v>
      </c>
    </row>
    <row r="379" spans="1:1" x14ac:dyDescent="0.25">
      <c r="A379" t="s">
        <v>1034</v>
      </c>
    </row>
    <row r="380" spans="1:1" x14ac:dyDescent="0.25">
      <c r="A380" t="s">
        <v>1035</v>
      </c>
    </row>
    <row r="381" spans="1:1" x14ac:dyDescent="0.25">
      <c r="A381" t="s">
        <v>1036</v>
      </c>
    </row>
    <row r="382" spans="1:1" x14ac:dyDescent="0.25">
      <c r="A382" t="s">
        <v>1037</v>
      </c>
    </row>
    <row r="383" spans="1:1" x14ac:dyDescent="0.25">
      <c r="A383" t="s">
        <v>1038</v>
      </c>
    </row>
    <row r="384" spans="1:1" x14ac:dyDescent="0.25">
      <c r="A384" t="s">
        <v>1039</v>
      </c>
    </row>
    <row r="385" spans="1:1" x14ac:dyDescent="0.25">
      <c r="A385" t="s">
        <v>1040</v>
      </c>
    </row>
    <row r="386" spans="1:1" x14ac:dyDescent="0.25">
      <c r="A386" t="s">
        <v>1041</v>
      </c>
    </row>
    <row r="387" spans="1:1" x14ac:dyDescent="0.25">
      <c r="A387" t="s">
        <v>1042</v>
      </c>
    </row>
    <row r="388" spans="1:1" x14ac:dyDescent="0.25">
      <c r="A388" t="s">
        <v>1043</v>
      </c>
    </row>
    <row r="389" spans="1:1" x14ac:dyDescent="0.25">
      <c r="A389" t="s">
        <v>1044</v>
      </c>
    </row>
    <row r="390" spans="1:1" x14ac:dyDescent="0.25">
      <c r="A390" t="s">
        <v>1045</v>
      </c>
    </row>
    <row r="391" spans="1:1" x14ac:dyDescent="0.25">
      <c r="A391" t="s">
        <v>1046</v>
      </c>
    </row>
    <row r="392" spans="1:1" x14ac:dyDescent="0.25">
      <c r="A392" t="s">
        <v>1047</v>
      </c>
    </row>
    <row r="393" spans="1:1" x14ac:dyDescent="0.25">
      <c r="A393" t="s">
        <v>1048</v>
      </c>
    </row>
    <row r="394" spans="1:1" x14ac:dyDescent="0.25">
      <c r="A394" t="s">
        <v>1049</v>
      </c>
    </row>
    <row r="395" spans="1:1" x14ac:dyDescent="0.25">
      <c r="A395" t="s">
        <v>1050</v>
      </c>
    </row>
    <row r="396" spans="1:1" x14ac:dyDescent="0.25">
      <c r="A396" t="s">
        <v>1051</v>
      </c>
    </row>
    <row r="397" spans="1:1" x14ac:dyDescent="0.25">
      <c r="A397" t="s">
        <v>1052</v>
      </c>
    </row>
    <row r="398" spans="1:1" x14ac:dyDescent="0.25">
      <c r="A398" t="s">
        <v>1053</v>
      </c>
    </row>
    <row r="399" spans="1:1" x14ac:dyDescent="0.25">
      <c r="A399" t="s">
        <v>1054</v>
      </c>
    </row>
    <row r="400" spans="1:1" x14ac:dyDescent="0.25">
      <c r="A400" t="s">
        <v>1055</v>
      </c>
    </row>
    <row r="401" spans="1:1" x14ac:dyDescent="0.25">
      <c r="A401" t="s">
        <v>1056</v>
      </c>
    </row>
    <row r="402" spans="1:1" x14ac:dyDescent="0.25">
      <c r="A402" t="s">
        <v>1057</v>
      </c>
    </row>
    <row r="403" spans="1:1" x14ac:dyDescent="0.25">
      <c r="A403" t="s">
        <v>1058</v>
      </c>
    </row>
    <row r="404" spans="1:1" x14ac:dyDescent="0.25">
      <c r="A404" t="s">
        <v>1059</v>
      </c>
    </row>
    <row r="405" spans="1:1" x14ac:dyDescent="0.25">
      <c r="A405" t="s">
        <v>1060</v>
      </c>
    </row>
    <row r="406" spans="1:1" x14ac:dyDescent="0.25">
      <c r="A406" t="s">
        <v>1061</v>
      </c>
    </row>
    <row r="407" spans="1:1" x14ac:dyDescent="0.25">
      <c r="A407" t="s">
        <v>1062</v>
      </c>
    </row>
    <row r="408" spans="1:1" x14ac:dyDescent="0.25">
      <c r="A408" t="s">
        <v>1063</v>
      </c>
    </row>
    <row r="409" spans="1:1" x14ac:dyDescent="0.25">
      <c r="A409" t="s">
        <v>1064</v>
      </c>
    </row>
    <row r="410" spans="1:1" x14ac:dyDescent="0.25">
      <c r="A410" t="s">
        <v>1065</v>
      </c>
    </row>
    <row r="411" spans="1:1" x14ac:dyDescent="0.25">
      <c r="A411" t="s">
        <v>1066</v>
      </c>
    </row>
    <row r="412" spans="1:1" x14ac:dyDescent="0.25">
      <c r="A412" t="s">
        <v>1067</v>
      </c>
    </row>
    <row r="413" spans="1:1" x14ac:dyDescent="0.25">
      <c r="A413" t="s">
        <v>1068</v>
      </c>
    </row>
    <row r="414" spans="1:1" x14ac:dyDescent="0.25">
      <c r="A414" t="s">
        <v>1069</v>
      </c>
    </row>
    <row r="415" spans="1:1" x14ac:dyDescent="0.25">
      <c r="A415" t="s">
        <v>1070</v>
      </c>
    </row>
    <row r="416" spans="1:1" x14ac:dyDescent="0.25">
      <c r="A416" t="s">
        <v>1071</v>
      </c>
    </row>
    <row r="417" spans="1:1" x14ac:dyDescent="0.25">
      <c r="A417" t="s">
        <v>1072</v>
      </c>
    </row>
    <row r="418" spans="1:1" x14ac:dyDescent="0.25">
      <c r="A418" t="s">
        <v>1073</v>
      </c>
    </row>
    <row r="419" spans="1:1" x14ac:dyDescent="0.25">
      <c r="A419" t="s">
        <v>1074</v>
      </c>
    </row>
    <row r="420" spans="1:1" x14ac:dyDescent="0.25">
      <c r="A420" t="s">
        <v>1075</v>
      </c>
    </row>
    <row r="421" spans="1:1" x14ac:dyDescent="0.25">
      <c r="A421" t="s">
        <v>1076</v>
      </c>
    </row>
    <row r="422" spans="1:1" x14ac:dyDescent="0.25">
      <c r="A422" t="s">
        <v>1077</v>
      </c>
    </row>
    <row r="423" spans="1:1" x14ac:dyDescent="0.25">
      <c r="A423" t="s">
        <v>1078</v>
      </c>
    </row>
    <row r="424" spans="1:1" x14ac:dyDescent="0.25">
      <c r="A424" t="s">
        <v>1079</v>
      </c>
    </row>
    <row r="425" spans="1:1" x14ac:dyDescent="0.25">
      <c r="A425" t="s">
        <v>1080</v>
      </c>
    </row>
    <row r="426" spans="1:1" x14ac:dyDescent="0.25">
      <c r="A426" t="s">
        <v>1081</v>
      </c>
    </row>
    <row r="427" spans="1:1" x14ac:dyDescent="0.25">
      <c r="A427" t="s">
        <v>1082</v>
      </c>
    </row>
    <row r="428" spans="1:1" x14ac:dyDescent="0.25">
      <c r="A428" t="s">
        <v>1083</v>
      </c>
    </row>
    <row r="429" spans="1:1" x14ac:dyDescent="0.25">
      <c r="A429" t="s">
        <v>1084</v>
      </c>
    </row>
    <row r="430" spans="1:1" x14ac:dyDescent="0.25">
      <c r="A430" t="s">
        <v>1085</v>
      </c>
    </row>
    <row r="431" spans="1:1" x14ac:dyDescent="0.25">
      <c r="A431" t="s">
        <v>1086</v>
      </c>
    </row>
    <row r="432" spans="1:1" x14ac:dyDescent="0.25">
      <c r="A432" t="s">
        <v>1087</v>
      </c>
    </row>
    <row r="433" spans="1:1" x14ac:dyDescent="0.25">
      <c r="A433" t="s">
        <v>1088</v>
      </c>
    </row>
    <row r="434" spans="1:1" x14ac:dyDescent="0.25">
      <c r="A434" t="s">
        <v>1089</v>
      </c>
    </row>
    <row r="435" spans="1:1" x14ac:dyDescent="0.25">
      <c r="A435" t="s">
        <v>1090</v>
      </c>
    </row>
    <row r="436" spans="1:1" x14ac:dyDescent="0.25">
      <c r="A436" t="s">
        <v>1091</v>
      </c>
    </row>
    <row r="437" spans="1:1" x14ac:dyDescent="0.25">
      <c r="A437" t="s">
        <v>1092</v>
      </c>
    </row>
    <row r="438" spans="1:1" x14ac:dyDescent="0.25">
      <c r="A438" t="s">
        <v>1093</v>
      </c>
    </row>
    <row r="439" spans="1:1" x14ac:dyDescent="0.25">
      <c r="A439" t="s">
        <v>1094</v>
      </c>
    </row>
    <row r="440" spans="1:1" x14ac:dyDescent="0.25">
      <c r="A440" t="s">
        <v>1095</v>
      </c>
    </row>
    <row r="441" spans="1:1" x14ac:dyDescent="0.25">
      <c r="A441" t="s">
        <v>1096</v>
      </c>
    </row>
    <row r="442" spans="1:1" x14ac:dyDescent="0.25">
      <c r="A442" t="s">
        <v>1097</v>
      </c>
    </row>
    <row r="443" spans="1:1" x14ac:dyDescent="0.25">
      <c r="A443" t="s">
        <v>1098</v>
      </c>
    </row>
    <row r="444" spans="1:1" x14ac:dyDescent="0.25">
      <c r="A444" t="s">
        <v>1099</v>
      </c>
    </row>
    <row r="445" spans="1:1" x14ac:dyDescent="0.25">
      <c r="A445" t="s">
        <v>1100</v>
      </c>
    </row>
    <row r="446" spans="1:1" x14ac:dyDescent="0.25">
      <c r="A446" t="s">
        <v>1101</v>
      </c>
    </row>
    <row r="447" spans="1:1" x14ac:dyDescent="0.25">
      <c r="A447" t="s">
        <v>1102</v>
      </c>
    </row>
    <row r="448" spans="1:1" x14ac:dyDescent="0.25">
      <c r="A448" t="s">
        <v>1103</v>
      </c>
    </row>
    <row r="449" spans="1:1" x14ac:dyDescent="0.25">
      <c r="A449" t="s">
        <v>1104</v>
      </c>
    </row>
    <row r="450" spans="1:1" x14ac:dyDescent="0.25">
      <c r="A450" t="s">
        <v>1105</v>
      </c>
    </row>
    <row r="451" spans="1:1" x14ac:dyDescent="0.25">
      <c r="A451" t="s">
        <v>1106</v>
      </c>
    </row>
    <row r="452" spans="1:1" x14ac:dyDescent="0.25">
      <c r="A452" t="s">
        <v>1107</v>
      </c>
    </row>
    <row r="453" spans="1:1" x14ac:dyDescent="0.25">
      <c r="A453" t="s">
        <v>1108</v>
      </c>
    </row>
    <row r="454" spans="1:1" x14ac:dyDescent="0.25">
      <c r="A454" t="s">
        <v>1109</v>
      </c>
    </row>
    <row r="455" spans="1:1" x14ac:dyDescent="0.25">
      <c r="A455" t="s">
        <v>1110</v>
      </c>
    </row>
    <row r="456" spans="1:1" x14ac:dyDescent="0.25">
      <c r="A456" t="s">
        <v>1111</v>
      </c>
    </row>
    <row r="457" spans="1:1" x14ac:dyDescent="0.25">
      <c r="A457" t="s">
        <v>1112</v>
      </c>
    </row>
    <row r="458" spans="1:1" x14ac:dyDescent="0.25">
      <c r="A458" t="s">
        <v>1113</v>
      </c>
    </row>
    <row r="459" spans="1:1" x14ac:dyDescent="0.25">
      <c r="A459" t="s">
        <v>1114</v>
      </c>
    </row>
    <row r="460" spans="1:1" x14ac:dyDescent="0.25">
      <c r="A460" t="s">
        <v>1115</v>
      </c>
    </row>
    <row r="461" spans="1:1" x14ac:dyDescent="0.25">
      <c r="A461" t="s">
        <v>1116</v>
      </c>
    </row>
    <row r="462" spans="1:1" x14ac:dyDescent="0.25">
      <c r="A462" t="s">
        <v>1117</v>
      </c>
    </row>
    <row r="463" spans="1:1" x14ac:dyDescent="0.25">
      <c r="A463" t="s">
        <v>1118</v>
      </c>
    </row>
    <row r="464" spans="1:1" x14ac:dyDescent="0.25">
      <c r="A464" t="s">
        <v>1119</v>
      </c>
    </row>
    <row r="465" spans="1:1" x14ac:dyDescent="0.25">
      <c r="A465" t="s">
        <v>1120</v>
      </c>
    </row>
    <row r="466" spans="1:1" x14ac:dyDescent="0.25">
      <c r="A466" t="s">
        <v>1121</v>
      </c>
    </row>
    <row r="467" spans="1:1" x14ac:dyDescent="0.25">
      <c r="A467" t="s">
        <v>1122</v>
      </c>
    </row>
    <row r="468" spans="1:1" x14ac:dyDescent="0.25">
      <c r="A468" t="s">
        <v>1123</v>
      </c>
    </row>
    <row r="469" spans="1:1" x14ac:dyDescent="0.25">
      <c r="A469" t="s">
        <v>1124</v>
      </c>
    </row>
    <row r="470" spans="1:1" x14ac:dyDescent="0.25">
      <c r="A470" t="s">
        <v>1125</v>
      </c>
    </row>
    <row r="471" spans="1:1" x14ac:dyDescent="0.25">
      <c r="A471" t="s">
        <v>1126</v>
      </c>
    </row>
    <row r="472" spans="1:1" x14ac:dyDescent="0.25">
      <c r="A472" t="s">
        <v>1127</v>
      </c>
    </row>
    <row r="473" spans="1:1" x14ac:dyDescent="0.25">
      <c r="A473" t="s">
        <v>1128</v>
      </c>
    </row>
    <row r="474" spans="1:1" x14ac:dyDescent="0.25">
      <c r="A474" t="s">
        <v>1129</v>
      </c>
    </row>
    <row r="475" spans="1:1" x14ac:dyDescent="0.25">
      <c r="A475" t="s">
        <v>1130</v>
      </c>
    </row>
    <row r="476" spans="1:1" x14ac:dyDescent="0.25">
      <c r="A476" t="s">
        <v>1131</v>
      </c>
    </row>
    <row r="477" spans="1:1" x14ac:dyDescent="0.25">
      <c r="A477" t="s">
        <v>1132</v>
      </c>
    </row>
    <row r="478" spans="1:1" x14ac:dyDescent="0.25">
      <c r="A478" t="s">
        <v>1133</v>
      </c>
    </row>
    <row r="479" spans="1:1" x14ac:dyDescent="0.25">
      <c r="A479" t="s">
        <v>1134</v>
      </c>
    </row>
    <row r="480" spans="1:1" x14ac:dyDescent="0.25">
      <c r="A480" t="s">
        <v>1135</v>
      </c>
    </row>
    <row r="481" spans="1:1" x14ac:dyDescent="0.25">
      <c r="A481" t="s">
        <v>1136</v>
      </c>
    </row>
    <row r="482" spans="1:1" x14ac:dyDescent="0.25">
      <c r="A482" t="s">
        <v>1137</v>
      </c>
    </row>
    <row r="483" spans="1:1" x14ac:dyDescent="0.25">
      <c r="A483" t="s">
        <v>1138</v>
      </c>
    </row>
    <row r="484" spans="1:1" x14ac:dyDescent="0.25">
      <c r="A484" t="s">
        <v>1139</v>
      </c>
    </row>
    <row r="485" spans="1:1" x14ac:dyDescent="0.25">
      <c r="A485" t="s">
        <v>1140</v>
      </c>
    </row>
    <row r="486" spans="1:1" x14ac:dyDescent="0.25">
      <c r="A486" t="s">
        <v>1141</v>
      </c>
    </row>
    <row r="487" spans="1:1" x14ac:dyDescent="0.25">
      <c r="A487" t="s">
        <v>1142</v>
      </c>
    </row>
    <row r="488" spans="1:1" x14ac:dyDescent="0.25">
      <c r="A488" t="s">
        <v>1143</v>
      </c>
    </row>
    <row r="489" spans="1:1" x14ac:dyDescent="0.25">
      <c r="A489" t="s">
        <v>1144</v>
      </c>
    </row>
    <row r="490" spans="1:1" x14ac:dyDescent="0.25">
      <c r="A490" t="s">
        <v>1145</v>
      </c>
    </row>
    <row r="491" spans="1:1" x14ac:dyDescent="0.25">
      <c r="A491" t="s">
        <v>1146</v>
      </c>
    </row>
    <row r="492" spans="1:1" x14ac:dyDescent="0.25">
      <c r="A492" t="s">
        <v>1147</v>
      </c>
    </row>
    <row r="493" spans="1:1" x14ac:dyDescent="0.25">
      <c r="A493" t="s">
        <v>1148</v>
      </c>
    </row>
    <row r="494" spans="1:1" x14ac:dyDescent="0.25">
      <c r="A494" t="s">
        <v>1149</v>
      </c>
    </row>
    <row r="495" spans="1:1" x14ac:dyDescent="0.25">
      <c r="A495" t="s">
        <v>1150</v>
      </c>
    </row>
    <row r="496" spans="1:1" x14ac:dyDescent="0.25">
      <c r="A496" t="s">
        <v>1151</v>
      </c>
    </row>
    <row r="497" spans="1:1" x14ac:dyDescent="0.25">
      <c r="A497" t="s">
        <v>1152</v>
      </c>
    </row>
    <row r="498" spans="1:1" x14ac:dyDescent="0.25">
      <c r="A498" t="s">
        <v>1153</v>
      </c>
    </row>
    <row r="499" spans="1:1" x14ac:dyDescent="0.25">
      <c r="A499" t="s">
        <v>1154</v>
      </c>
    </row>
    <row r="500" spans="1:1" x14ac:dyDescent="0.25">
      <c r="A500" t="s">
        <v>1155</v>
      </c>
    </row>
    <row r="501" spans="1:1" x14ac:dyDescent="0.25">
      <c r="A501" t="s">
        <v>1156</v>
      </c>
    </row>
    <row r="502" spans="1:1" x14ac:dyDescent="0.25">
      <c r="A502" t="s">
        <v>1157</v>
      </c>
    </row>
    <row r="503" spans="1:1" x14ac:dyDescent="0.25">
      <c r="A503" t="s">
        <v>1158</v>
      </c>
    </row>
    <row r="504" spans="1:1" x14ac:dyDescent="0.25">
      <c r="A504" t="s">
        <v>1159</v>
      </c>
    </row>
    <row r="505" spans="1:1" x14ac:dyDescent="0.25">
      <c r="A505" t="s">
        <v>1160</v>
      </c>
    </row>
    <row r="506" spans="1:1" x14ac:dyDescent="0.25">
      <c r="A506" t="s">
        <v>1161</v>
      </c>
    </row>
    <row r="507" spans="1:1" x14ac:dyDescent="0.25">
      <c r="A507" t="s">
        <v>1162</v>
      </c>
    </row>
    <row r="508" spans="1:1" x14ac:dyDescent="0.25">
      <c r="A508" t="s">
        <v>1163</v>
      </c>
    </row>
    <row r="509" spans="1:1" x14ac:dyDescent="0.25">
      <c r="A509" t="s">
        <v>1164</v>
      </c>
    </row>
    <row r="510" spans="1:1" x14ac:dyDescent="0.25">
      <c r="A510" t="s">
        <v>1165</v>
      </c>
    </row>
    <row r="511" spans="1:1" x14ac:dyDescent="0.25">
      <c r="A511" t="s">
        <v>1166</v>
      </c>
    </row>
    <row r="512" spans="1:1" x14ac:dyDescent="0.25">
      <c r="A512" t="s">
        <v>1167</v>
      </c>
    </row>
    <row r="513" spans="1:1" x14ac:dyDescent="0.25">
      <c r="A513" t="s">
        <v>1168</v>
      </c>
    </row>
    <row r="514" spans="1:1" x14ac:dyDescent="0.25">
      <c r="A514" t="s">
        <v>1169</v>
      </c>
    </row>
    <row r="515" spans="1:1" x14ac:dyDescent="0.25">
      <c r="A515" t="s">
        <v>1170</v>
      </c>
    </row>
    <row r="516" spans="1:1" x14ac:dyDescent="0.25">
      <c r="A516" t="s">
        <v>1171</v>
      </c>
    </row>
    <row r="517" spans="1:1" x14ac:dyDescent="0.25">
      <c r="A517" t="s">
        <v>1172</v>
      </c>
    </row>
    <row r="518" spans="1:1" x14ac:dyDescent="0.25">
      <c r="A518" t="s">
        <v>1173</v>
      </c>
    </row>
    <row r="519" spans="1:1" x14ac:dyDescent="0.25">
      <c r="A519" t="s">
        <v>1174</v>
      </c>
    </row>
    <row r="520" spans="1:1" x14ac:dyDescent="0.25">
      <c r="A520" t="s">
        <v>1175</v>
      </c>
    </row>
    <row r="521" spans="1:1" x14ac:dyDescent="0.25">
      <c r="A521" t="s">
        <v>1176</v>
      </c>
    </row>
    <row r="522" spans="1:1" x14ac:dyDescent="0.25">
      <c r="A522" t="s">
        <v>1177</v>
      </c>
    </row>
    <row r="523" spans="1:1" x14ac:dyDescent="0.25">
      <c r="A523" t="s">
        <v>1178</v>
      </c>
    </row>
    <row r="524" spans="1:1" x14ac:dyDescent="0.25">
      <c r="A524" t="s">
        <v>1179</v>
      </c>
    </row>
    <row r="525" spans="1:1" x14ac:dyDescent="0.25">
      <c r="A525" t="s">
        <v>1180</v>
      </c>
    </row>
    <row r="526" spans="1:1" x14ac:dyDescent="0.25">
      <c r="A526" t="s">
        <v>1181</v>
      </c>
    </row>
    <row r="527" spans="1:1" x14ac:dyDescent="0.25">
      <c r="A527" t="s">
        <v>1182</v>
      </c>
    </row>
    <row r="528" spans="1:1" x14ac:dyDescent="0.25">
      <c r="A528" t="s">
        <v>1183</v>
      </c>
    </row>
    <row r="529" spans="1:1" x14ac:dyDescent="0.25">
      <c r="A529" t="s">
        <v>1184</v>
      </c>
    </row>
    <row r="530" spans="1:1" x14ac:dyDescent="0.25">
      <c r="A530" t="s">
        <v>1185</v>
      </c>
    </row>
    <row r="531" spans="1:1" x14ac:dyDescent="0.25">
      <c r="A531" t="s">
        <v>1186</v>
      </c>
    </row>
    <row r="532" spans="1:1" x14ac:dyDescent="0.25">
      <c r="A532" t="s">
        <v>1187</v>
      </c>
    </row>
    <row r="533" spans="1:1" x14ac:dyDescent="0.25">
      <c r="A533" t="s">
        <v>1188</v>
      </c>
    </row>
    <row r="534" spans="1:1" x14ac:dyDescent="0.25">
      <c r="A534" t="s">
        <v>1189</v>
      </c>
    </row>
    <row r="535" spans="1:1" x14ac:dyDescent="0.25">
      <c r="A535" t="s">
        <v>1190</v>
      </c>
    </row>
    <row r="536" spans="1:1" x14ac:dyDescent="0.25">
      <c r="A536" t="s">
        <v>1191</v>
      </c>
    </row>
    <row r="537" spans="1:1" x14ac:dyDescent="0.25">
      <c r="A537" t="s">
        <v>1192</v>
      </c>
    </row>
    <row r="538" spans="1:1" x14ac:dyDescent="0.25">
      <c r="A538" t="s">
        <v>1193</v>
      </c>
    </row>
    <row r="539" spans="1:1" x14ac:dyDescent="0.25">
      <c r="A539" t="s">
        <v>1194</v>
      </c>
    </row>
    <row r="540" spans="1:1" x14ac:dyDescent="0.25">
      <c r="A540" t="s">
        <v>1195</v>
      </c>
    </row>
    <row r="541" spans="1:1" x14ac:dyDescent="0.25">
      <c r="A541" t="s">
        <v>1196</v>
      </c>
    </row>
    <row r="542" spans="1:1" x14ac:dyDescent="0.25">
      <c r="A542" t="s">
        <v>1197</v>
      </c>
    </row>
    <row r="543" spans="1:1" x14ac:dyDescent="0.25">
      <c r="A543" t="s">
        <v>1198</v>
      </c>
    </row>
    <row r="544" spans="1:1" x14ac:dyDescent="0.25">
      <c r="A544" t="s">
        <v>1199</v>
      </c>
    </row>
    <row r="545" spans="1:1" x14ac:dyDescent="0.25">
      <c r="A545" t="s">
        <v>1200</v>
      </c>
    </row>
    <row r="546" spans="1:1" x14ac:dyDescent="0.25">
      <c r="A546" t="s">
        <v>1201</v>
      </c>
    </row>
    <row r="547" spans="1:1" x14ac:dyDescent="0.25">
      <c r="A547" t="s">
        <v>1202</v>
      </c>
    </row>
    <row r="548" spans="1:1" x14ac:dyDescent="0.25">
      <c r="A548" t="s">
        <v>1203</v>
      </c>
    </row>
    <row r="549" spans="1:1" x14ac:dyDescent="0.25">
      <c r="A549" t="s">
        <v>1204</v>
      </c>
    </row>
    <row r="550" spans="1:1" x14ac:dyDescent="0.25">
      <c r="A550" t="s">
        <v>1205</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1214</v>
      </c>
    </row>
    <row r="560" spans="1:1" x14ac:dyDescent="0.25">
      <c r="A560" t="s">
        <v>1215</v>
      </c>
    </row>
    <row r="561" spans="1:1" x14ac:dyDescent="0.25">
      <c r="A561" t="s">
        <v>1216</v>
      </c>
    </row>
    <row r="562" spans="1:1" x14ac:dyDescent="0.25">
      <c r="A562" t="s">
        <v>1217</v>
      </c>
    </row>
    <row r="563" spans="1:1" x14ac:dyDescent="0.25">
      <c r="A563" t="s">
        <v>1218</v>
      </c>
    </row>
    <row r="564" spans="1:1" x14ac:dyDescent="0.25">
      <c r="A564" t="s">
        <v>1219</v>
      </c>
    </row>
    <row r="565" spans="1:1" x14ac:dyDescent="0.25">
      <c r="A565" t="s">
        <v>1220</v>
      </c>
    </row>
    <row r="566" spans="1:1" x14ac:dyDescent="0.25">
      <c r="A566" t="s">
        <v>1221</v>
      </c>
    </row>
    <row r="567" spans="1:1" x14ac:dyDescent="0.25">
      <c r="A567" t="s">
        <v>1222</v>
      </c>
    </row>
    <row r="568" spans="1:1" x14ac:dyDescent="0.25">
      <c r="A568" t="s">
        <v>1223</v>
      </c>
    </row>
    <row r="569" spans="1:1" x14ac:dyDescent="0.25">
      <c r="A569" t="s">
        <v>1224</v>
      </c>
    </row>
    <row r="570" spans="1:1" x14ac:dyDescent="0.25">
      <c r="A570" t="s">
        <v>1225</v>
      </c>
    </row>
    <row r="571" spans="1:1" x14ac:dyDescent="0.25">
      <c r="A571" t="s">
        <v>1226</v>
      </c>
    </row>
    <row r="572" spans="1:1" x14ac:dyDescent="0.25">
      <c r="A572" t="s">
        <v>1227</v>
      </c>
    </row>
    <row r="573" spans="1:1" x14ac:dyDescent="0.25">
      <c r="A573" t="s">
        <v>1228</v>
      </c>
    </row>
    <row r="574" spans="1:1" x14ac:dyDescent="0.25">
      <c r="A574" t="s">
        <v>1229</v>
      </c>
    </row>
    <row r="575" spans="1:1" x14ac:dyDescent="0.25">
      <c r="A575" t="s">
        <v>1230</v>
      </c>
    </row>
    <row r="576" spans="1:1" x14ac:dyDescent="0.25">
      <c r="A576" t="s">
        <v>1231</v>
      </c>
    </row>
    <row r="577" spans="1:1" x14ac:dyDescent="0.25">
      <c r="A577" t="s">
        <v>1232</v>
      </c>
    </row>
    <row r="578" spans="1:1" x14ac:dyDescent="0.25">
      <c r="A578" t="s">
        <v>1233</v>
      </c>
    </row>
    <row r="579" spans="1:1" x14ac:dyDescent="0.25">
      <c r="A579" t="s">
        <v>1234</v>
      </c>
    </row>
    <row r="580" spans="1:1" x14ac:dyDescent="0.25">
      <c r="A580" t="s">
        <v>1235</v>
      </c>
    </row>
    <row r="581" spans="1:1" x14ac:dyDescent="0.25">
      <c r="A581" t="s">
        <v>1236</v>
      </c>
    </row>
    <row r="582" spans="1:1" x14ac:dyDescent="0.25">
      <c r="A582" t="s">
        <v>1237</v>
      </c>
    </row>
    <row r="583" spans="1:1" x14ac:dyDescent="0.25">
      <c r="A583" t="s">
        <v>1238</v>
      </c>
    </row>
    <row r="584" spans="1:1" x14ac:dyDescent="0.25">
      <c r="A584" t="s">
        <v>1239</v>
      </c>
    </row>
    <row r="585" spans="1:1" x14ac:dyDescent="0.25">
      <c r="A585" t="s">
        <v>1240</v>
      </c>
    </row>
    <row r="586" spans="1:1" x14ac:dyDescent="0.25">
      <c r="A586" t="s">
        <v>1241</v>
      </c>
    </row>
    <row r="587" spans="1:1" x14ac:dyDescent="0.25">
      <c r="A587" t="s">
        <v>1242</v>
      </c>
    </row>
    <row r="588" spans="1:1" x14ac:dyDescent="0.25">
      <c r="A588" t="s">
        <v>1243</v>
      </c>
    </row>
    <row r="589" spans="1:1" x14ac:dyDescent="0.25">
      <c r="A589" t="s">
        <v>1244</v>
      </c>
    </row>
    <row r="590" spans="1:1" x14ac:dyDescent="0.25">
      <c r="A590" t="s">
        <v>1245</v>
      </c>
    </row>
    <row r="591" spans="1:1" x14ac:dyDescent="0.25">
      <c r="A591" t="s">
        <v>1246</v>
      </c>
    </row>
    <row r="592" spans="1:1" x14ac:dyDescent="0.25">
      <c r="A592" t="s">
        <v>1247</v>
      </c>
    </row>
    <row r="593" spans="1:1" x14ac:dyDescent="0.25">
      <c r="A593" t="s">
        <v>1248</v>
      </c>
    </row>
    <row r="594" spans="1:1" x14ac:dyDescent="0.25">
      <c r="A594" t="s">
        <v>1249</v>
      </c>
    </row>
    <row r="595" spans="1:1" x14ac:dyDescent="0.25">
      <c r="A595" t="s">
        <v>1250</v>
      </c>
    </row>
    <row r="596" spans="1:1" x14ac:dyDescent="0.25">
      <c r="A596" t="s">
        <v>1251</v>
      </c>
    </row>
    <row r="597" spans="1:1" x14ac:dyDescent="0.25">
      <c r="A597" t="s">
        <v>1252</v>
      </c>
    </row>
    <row r="598" spans="1:1" x14ac:dyDescent="0.25">
      <c r="A598" t="s">
        <v>1253</v>
      </c>
    </row>
    <row r="599" spans="1:1" x14ac:dyDescent="0.25">
      <c r="A599" t="s">
        <v>1254</v>
      </c>
    </row>
    <row r="600" spans="1:1" x14ac:dyDescent="0.25">
      <c r="A600" t="s">
        <v>1255</v>
      </c>
    </row>
    <row r="601" spans="1:1" x14ac:dyDescent="0.25">
      <c r="A601" t="s">
        <v>1256</v>
      </c>
    </row>
    <row r="602" spans="1:1" x14ac:dyDescent="0.25">
      <c r="A602" t="s">
        <v>1257</v>
      </c>
    </row>
    <row r="603" spans="1:1" x14ac:dyDescent="0.25">
      <c r="A603" t="s">
        <v>1258</v>
      </c>
    </row>
    <row r="604" spans="1:1" x14ac:dyDescent="0.25">
      <c r="A604" t="s">
        <v>1259</v>
      </c>
    </row>
    <row r="605" spans="1:1" x14ac:dyDescent="0.25">
      <c r="A605" t="s">
        <v>1260</v>
      </c>
    </row>
    <row r="606" spans="1:1" x14ac:dyDescent="0.25">
      <c r="A606" t="s">
        <v>1261</v>
      </c>
    </row>
    <row r="607" spans="1:1" x14ac:dyDescent="0.25">
      <c r="A607" t="s">
        <v>1262</v>
      </c>
    </row>
    <row r="608" spans="1:1" x14ac:dyDescent="0.25">
      <c r="A608" t="s">
        <v>1263</v>
      </c>
    </row>
    <row r="609" spans="1:1" x14ac:dyDescent="0.25">
      <c r="A609" t="s">
        <v>1264</v>
      </c>
    </row>
    <row r="610" spans="1:1" x14ac:dyDescent="0.25">
      <c r="A610" t="s">
        <v>1265</v>
      </c>
    </row>
    <row r="611" spans="1:1" x14ac:dyDescent="0.25">
      <c r="A611" t="s">
        <v>1266</v>
      </c>
    </row>
    <row r="612" spans="1:1" x14ac:dyDescent="0.25">
      <c r="A612" t="s">
        <v>1267</v>
      </c>
    </row>
    <row r="613" spans="1:1" x14ac:dyDescent="0.25">
      <c r="A613" t="s">
        <v>1268</v>
      </c>
    </row>
    <row r="614" spans="1:1" x14ac:dyDescent="0.25">
      <c r="A614" t="s">
        <v>1269</v>
      </c>
    </row>
    <row r="615" spans="1:1" x14ac:dyDescent="0.25">
      <c r="A615" t="s">
        <v>1270</v>
      </c>
    </row>
    <row r="616" spans="1:1" x14ac:dyDescent="0.25">
      <c r="A616" t="s">
        <v>1271</v>
      </c>
    </row>
    <row r="617" spans="1:1" x14ac:dyDescent="0.25">
      <c r="A617" t="s">
        <v>1272</v>
      </c>
    </row>
    <row r="618" spans="1:1" x14ac:dyDescent="0.25">
      <c r="A618" t="s">
        <v>1273</v>
      </c>
    </row>
    <row r="619" spans="1:1" x14ac:dyDescent="0.25">
      <c r="A619" t="s">
        <v>1274</v>
      </c>
    </row>
    <row r="620" spans="1:1" x14ac:dyDescent="0.25">
      <c r="A620" t="s">
        <v>1275</v>
      </c>
    </row>
    <row r="621" spans="1:1" x14ac:dyDescent="0.25">
      <c r="A621" t="s">
        <v>1276</v>
      </c>
    </row>
    <row r="622" spans="1:1" x14ac:dyDescent="0.25">
      <c r="A622" t="s">
        <v>1277</v>
      </c>
    </row>
    <row r="623" spans="1:1" x14ac:dyDescent="0.25">
      <c r="A623" t="s">
        <v>1278</v>
      </c>
    </row>
    <row r="624" spans="1:1" x14ac:dyDescent="0.25">
      <c r="A624" t="s">
        <v>1279</v>
      </c>
    </row>
    <row r="625" spans="1:1" x14ac:dyDescent="0.25">
      <c r="A625" t="s">
        <v>1280</v>
      </c>
    </row>
    <row r="626" spans="1:1" x14ac:dyDescent="0.25">
      <c r="A626" t="s">
        <v>1281</v>
      </c>
    </row>
    <row r="627" spans="1:1" x14ac:dyDescent="0.25">
      <c r="A627" t="s">
        <v>1282</v>
      </c>
    </row>
    <row r="628" spans="1:1" x14ac:dyDescent="0.25">
      <c r="A628" t="s">
        <v>1283</v>
      </c>
    </row>
    <row r="629" spans="1:1" x14ac:dyDescent="0.25">
      <c r="A629" t="s">
        <v>1284</v>
      </c>
    </row>
    <row r="630" spans="1:1" x14ac:dyDescent="0.25">
      <c r="A630" t="s">
        <v>1285</v>
      </c>
    </row>
    <row r="631" spans="1:1" x14ac:dyDescent="0.25">
      <c r="A631" t="s">
        <v>1286</v>
      </c>
    </row>
    <row r="632" spans="1:1" x14ac:dyDescent="0.25">
      <c r="A632" t="s">
        <v>1287</v>
      </c>
    </row>
    <row r="633" spans="1:1" x14ac:dyDescent="0.25">
      <c r="A633" t="s">
        <v>1288</v>
      </c>
    </row>
    <row r="634" spans="1:1" x14ac:dyDescent="0.25">
      <c r="A634" t="s">
        <v>1289</v>
      </c>
    </row>
    <row r="635" spans="1:1" x14ac:dyDescent="0.25">
      <c r="A635" t="s">
        <v>1290</v>
      </c>
    </row>
    <row r="636" spans="1:1" x14ac:dyDescent="0.25">
      <c r="A636" t="s">
        <v>1291</v>
      </c>
    </row>
    <row r="637" spans="1:1" x14ac:dyDescent="0.25">
      <c r="A637" t="s">
        <v>1292</v>
      </c>
    </row>
    <row r="638" spans="1:1" x14ac:dyDescent="0.25">
      <c r="A638" t="s">
        <v>1293</v>
      </c>
    </row>
    <row r="639" spans="1:1" x14ac:dyDescent="0.25">
      <c r="A639" t="s">
        <v>1294</v>
      </c>
    </row>
    <row r="640" spans="1:1" x14ac:dyDescent="0.25">
      <c r="A640" t="s">
        <v>1295</v>
      </c>
    </row>
    <row r="641" spans="1:1" x14ac:dyDescent="0.25">
      <c r="A641" t="s">
        <v>1296</v>
      </c>
    </row>
    <row r="642" spans="1:1" x14ac:dyDescent="0.25">
      <c r="A642" t="s">
        <v>1297</v>
      </c>
    </row>
    <row r="643" spans="1:1" x14ac:dyDescent="0.25">
      <c r="A643" t="s">
        <v>1298</v>
      </c>
    </row>
    <row r="644" spans="1:1" x14ac:dyDescent="0.25">
      <c r="A644" t="s">
        <v>1299</v>
      </c>
    </row>
    <row r="645" spans="1:1" x14ac:dyDescent="0.25">
      <c r="A645" t="s">
        <v>1300</v>
      </c>
    </row>
    <row r="646" spans="1:1" x14ac:dyDescent="0.25">
      <c r="A646" t="s">
        <v>1301</v>
      </c>
    </row>
    <row r="647" spans="1:1" x14ac:dyDescent="0.25">
      <c r="A647" t="s">
        <v>1302</v>
      </c>
    </row>
    <row r="648" spans="1:1" x14ac:dyDescent="0.25">
      <c r="A648" t="s">
        <v>1303</v>
      </c>
    </row>
    <row r="649" spans="1:1" x14ac:dyDescent="0.25">
      <c r="A649" t="s">
        <v>1304</v>
      </c>
    </row>
    <row r="650" spans="1:1" x14ac:dyDescent="0.25">
      <c r="A650" t="s">
        <v>1305</v>
      </c>
    </row>
    <row r="651" spans="1:1" x14ac:dyDescent="0.25">
      <c r="A651" t="s">
        <v>1306</v>
      </c>
    </row>
    <row r="652" spans="1:1" x14ac:dyDescent="0.25">
      <c r="A652" t="s">
        <v>1307</v>
      </c>
    </row>
    <row r="653" spans="1:1" x14ac:dyDescent="0.25">
      <c r="A653" t="s">
        <v>1308</v>
      </c>
    </row>
    <row r="654" spans="1:1" x14ac:dyDescent="0.25">
      <c r="A654" t="s">
        <v>1309</v>
      </c>
    </row>
    <row r="655" spans="1:1" x14ac:dyDescent="0.25">
      <c r="A655" t="s">
        <v>1310</v>
      </c>
    </row>
    <row r="656" spans="1:1" x14ac:dyDescent="0.25">
      <c r="A656" t="s">
        <v>1311</v>
      </c>
    </row>
    <row r="657" spans="1:1" x14ac:dyDescent="0.25">
      <c r="A657" t="s">
        <v>1312</v>
      </c>
    </row>
    <row r="658" spans="1:1" x14ac:dyDescent="0.25">
      <c r="A658" t="s">
        <v>1313</v>
      </c>
    </row>
    <row r="659" spans="1:1" x14ac:dyDescent="0.25">
      <c r="A659" t="s">
        <v>1314</v>
      </c>
    </row>
    <row r="660" spans="1:1" x14ac:dyDescent="0.25">
      <c r="A660" t="s">
        <v>1315</v>
      </c>
    </row>
    <row r="661" spans="1:1" x14ac:dyDescent="0.25">
      <c r="A661" t="s">
        <v>1316</v>
      </c>
    </row>
    <row r="662" spans="1:1" x14ac:dyDescent="0.25">
      <c r="A662" t="s">
        <v>1317</v>
      </c>
    </row>
    <row r="663" spans="1:1" x14ac:dyDescent="0.25">
      <c r="A663" t="s">
        <v>1318</v>
      </c>
    </row>
    <row r="664" spans="1:1" x14ac:dyDescent="0.25">
      <c r="A664" t="s">
        <v>1319</v>
      </c>
    </row>
    <row r="665" spans="1:1" x14ac:dyDescent="0.25">
      <c r="A665" t="s">
        <v>1320</v>
      </c>
    </row>
    <row r="666" spans="1:1" x14ac:dyDescent="0.25">
      <c r="A666" t="s">
        <v>1321</v>
      </c>
    </row>
    <row r="667" spans="1:1" x14ac:dyDescent="0.25">
      <c r="A667" t="s">
        <v>1322</v>
      </c>
    </row>
    <row r="668" spans="1:1" x14ac:dyDescent="0.25">
      <c r="A668" t="s">
        <v>1323</v>
      </c>
    </row>
    <row r="669" spans="1:1" x14ac:dyDescent="0.25">
      <c r="A669" t="s">
        <v>1324</v>
      </c>
    </row>
    <row r="670" spans="1:1" x14ac:dyDescent="0.25">
      <c r="A670" t="s">
        <v>1325</v>
      </c>
    </row>
    <row r="671" spans="1:1" x14ac:dyDescent="0.25">
      <c r="A671" t="s">
        <v>1326</v>
      </c>
    </row>
    <row r="672" spans="1:1" x14ac:dyDescent="0.25">
      <c r="A672" t="s">
        <v>1327</v>
      </c>
    </row>
    <row r="673" spans="1:1" x14ac:dyDescent="0.25">
      <c r="A673" t="s">
        <v>1328</v>
      </c>
    </row>
    <row r="674" spans="1:1" x14ac:dyDescent="0.25">
      <c r="A674" t="s">
        <v>1329</v>
      </c>
    </row>
    <row r="675" spans="1:1" x14ac:dyDescent="0.25">
      <c r="A675" t="s">
        <v>1330</v>
      </c>
    </row>
    <row r="676" spans="1:1" x14ac:dyDescent="0.25">
      <c r="A676" t="s">
        <v>1331</v>
      </c>
    </row>
    <row r="677" spans="1:1" x14ac:dyDescent="0.25">
      <c r="A677" t="s">
        <v>1332</v>
      </c>
    </row>
    <row r="678" spans="1:1" x14ac:dyDescent="0.25">
      <c r="A678" t="s">
        <v>1333</v>
      </c>
    </row>
    <row r="679" spans="1:1" x14ac:dyDescent="0.25">
      <c r="A679" t="s">
        <v>1334</v>
      </c>
    </row>
    <row r="680" spans="1:1" x14ac:dyDescent="0.25">
      <c r="A680" t="s">
        <v>1335</v>
      </c>
    </row>
    <row r="681" spans="1:1" x14ac:dyDescent="0.25">
      <c r="A681" t="s">
        <v>1336</v>
      </c>
    </row>
    <row r="682" spans="1:1" x14ac:dyDescent="0.25">
      <c r="A682" t="s">
        <v>1337</v>
      </c>
    </row>
    <row r="683" spans="1:1" x14ac:dyDescent="0.25">
      <c r="A683" t="s">
        <v>1338</v>
      </c>
    </row>
    <row r="684" spans="1:1" x14ac:dyDescent="0.25">
      <c r="A684" t="s">
        <v>1339</v>
      </c>
    </row>
    <row r="685" spans="1:1" x14ac:dyDescent="0.25">
      <c r="A685" t="s">
        <v>1340</v>
      </c>
    </row>
    <row r="686" spans="1:1" x14ac:dyDescent="0.25">
      <c r="A686" t="s">
        <v>1341</v>
      </c>
    </row>
    <row r="687" spans="1:1" x14ac:dyDescent="0.25">
      <c r="A687" t="s">
        <v>1342</v>
      </c>
    </row>
    <row r="688" spans="1:1" x14ac:dyDescent="0.25">
      <c r="A688" t="s">
        <v>1343</v>
      </c>
    </row>
    <row r="689" spans="1:1" x14ac:dyDescent="0.25">
      <c r="A689" t="s">
        <v>1344</v>
      </c>
    </row>
    <row r="690" spans="1:1" x14ac:dyDescent="0.25">
      <c r="A690" t="s">
        <v>1345</v>
      </c>
    </row>
    <row r="691" spans="1:1" x14ac:dyDescent="0.25">
      <c r="A691" t="s">
        <v>1346</v>
      </c>
    </row>
    <row r="692" spans="1:1" x14ac:dyDescent="0.25">
      <c r="A692" t="s">
        <v>1347</v>
      </c>
    </row>
    <row r="693" spans="1:1" x14ac:dyDescent="0.25">
      <c r="A693" t="s">
        <v>1348</v>
      </c>
    </row>
    <row r="694" spans="1:1" x14ac:dyDescent="0.25">
      <c r="A694" t="s">
        <v>1349</v>
      </c>
    </row>
    <row r="695" spans="1:1" x14ac:dyDescent="0.25">
      <c r="A695" t="s">
        <v>1350</v>
      </c>
    </row>
    <row r="696" spans="1:1" x14ac:dyDescent="0.25">
      <c r="A696" t="s">
        <v>1351</v>
      </c>
    </row>
    <row r="697" spans="1:1" x14ac:dyDescent="0.25">
      <c r="A697" t="s">
        <v>1352</v>
      </c>
    </row>
    <row r="698" spans="1:1" x14ac:dyDescent="0.25">
      <c r="A698" t="s">
        <v>1353</v>
      </c>
    </row>
    <row r="699" spans="1:1" x14ac:dyDescent="0.25">
      <c r="A699" t="s">
        <v>1354</v>
      </c>
    </row>
    <row r="700" spans="1:1" x14ac:dyDescent="0.25">
      <c r="A700" t="s">
        <v>1355</v>
      </c>
    </row>
    <row r="701" spans="1:1" x14ac:dyDescent="0.25">
      <c r="A701" t="s">
        <v>1356</v>
      </c>
    </row>
    <row r="702" spans="1:1" x14ac:dyDescent="0.25">
      <c r="A702" t="s">
        <v>1357</v>
      </c>
    </row>
    <row r="703" spans="1:1" x14ac:dyDescent="0.25">
      <c r="A703" t="s">
        <v>1358</v>
      </c>
    </row>
    <row r="704" spans="1:1" x14ac:dyDescent="0.25">
      <c r="A704" t="s">
        <v>1359</v>
      </c>
    </row>
    <row r="705" spans="1:1" x14ac:dyDescent="0.25">
      <c r="A705" t="s">
        <v>1360</v>
      </c>
    </row>
    <row r="706" spans="1:1" x14ac:dyDescent="0.25">
      <c r="A706" t="s">
        <v>1361</v>
      </c>
    </row>
    <row r="707" spans="1:1" x14ac:dyDescent="0.25">
      <c r="A707" t="s">
        <v>1362</v>
      </c>
    </row>
    <row r="708" spans="1:1" x14ac:dyDescent="0.25">
      <c r="A708" t="s">
        <v>1363</v>
      </c>
    </row>
    <row r="709" spans="1:1" x14ac:dyDescent="0.25">
      <c r="A709" t="s">
        <v>1364</v>
      </c>
    </row>
    <row r="710" spans="1:1" x14ac:dyDescent="0.25">
      <c r="A710" t="s">
        <v>1365</v>
      </c>
    </row>
    <row r="711" spans="1:1" x14ac:dyDescent="0.25">
      <c r="A711" t="s">
        <v>1366</v>
      </c>
    </row>
    <row r="712" spans="1:1" x14ac:dyDescent="0.25">
      <c r="A712" t="s">
        <v>1367</v>
      </c>
    </row>
    <row r="713" spans="1:1" x14ac:dyDescent="0.25">
      <c r="A713" t="s">
        <v>1368</v>
      </c>
    </row>
    <row r="714" spans="1:1" x14ac:dyDescent="0.25">
      <c r="A714" t="s">
        <v>1369</v>
      </c>
    </row>
    <row r="715" spans="1:1" x14ac:dyDescent="0.25">
      <c r="A715" t="s">
        <v>1370</v>
      </c>
    </row>
    <row r="716" spans="1:1" x14ac:dyDescent="0.25">
      <c r="A716" t="s">
        <v>1371</v>
      </c>
    </row>
    <row r="717" spans="1:1" x14ac:dyDescent="0.25">
      <c r="A717" t="s">
        <v>1372</v>
      </c>
    </row>
    <row r="718" spans="1:1" x14ac:dyDescent="0.25">
      <c r="A718" t="s">
        <v>1373</v>
      </c>
    </row>
    <row r="719" spans="1:1" x14ac:dyDescent="0.25">
      <c r="A719" t="s">
        <v>1374</v>
      </c>
    </row>
    <row r="720" spans="1:1" x14ac:dyDescent="0.25">
      <c r="A720" t="s">
        <v>1375</v>
      </c>
    </row>
    <row r="721" spans="1:1" x14ac:dyDescent="0.25">
      <c r="A721" t="s">
        <v>1376</v>
      </c>
    </row>
    <row r="722" spans="1:1" x14ac:dyDescent="0.25">
      <c r="A722" t="s">
        <v>1377</v>
      </c>
    </row>
    <row r="723" spans="1:1" x14ac:dyDescent="0.25">
      <c r="A723" t="s">
        <v>1378</v>
      </c>
    </row>
    <row r="724" spans="1:1" x14ac:dyDescent="0.25">
      <c r="A724" t="s">
        <v>1379</v>
      </c>
    </row>
    <row r="725" spans="1:1" x14ac:dyDescent="0.25">
      <c r="A725" t="s">
        <v>1380</v>
      </c>
    </row>
    <row r="726" spans="1:1" x14ac:dyDescent="0.25">
      <c r="A726" t="s">
        <v>1381</v>
      </c>
    </row>
    <row r="727" spans="1:1" x14ac:dyDescent="0.25">
      <c r="A727" t="s">
        <v>1382</v>
      </c>
    </row>
    <row r="728" spans="1:1" x14ac:dyDescent="0.25">
      <c r="A728" t="s">
        <v>1383</v>
      </c>
    </row>
    <row r="729" spans="1:1" x14ac:dyDescent="0.25">
      <c r="A729" t="s">
        <v>1384</v>
      </c>
    </row>
    <row r="730" spans="1:1" x14ac:dyDescent="0.25">
      <c r="A730" t="s">
        <v>1385</v>
      </c>
    </row>
    <row r="731" spans="1:1" x14ac:dyDescent="0.25">
      <c r="A731" t="s">
        <v>1386</v>
      </c>
    </row>
    <row r="732" spans="1:1" x14ac:dyDescent="0.25">
      <c r="A732" t="s">
        <v>1387</v>
      </c>
    </row>
    <row r="733" spans="1:1" x14ac:dyDescent="0.25">
      <c r="A733" t="s">
        <v>1388</v>
      </c>
    </row>
    <row r="734" spans="1:1" x14ac:dyDescent="0.25">
      <c r="A734" t="s">
        <v>1389</v>
      </c>
    </row>
    <row r="735" spans="1:1" x14ac:dyDescent="0.25">
      <c r="A735" t="s">
        <v>1390</v>
      </c>
    </row>
    <row r="736" spans="1:1" x14ac:dyDescent="0.25">
      <c r="A736" t="s">
        <v>1391</v>
      </c>
    </row>
    <row r="737" spans="1:1" x14ac:dyDescent="0.25">
      <c r="A737" t="s">
        <v>1392</v>
      </c>
    </row>
    <row r="738" spans="1:1" x14ac:dyDescent="0.25">
      <c r="A738" t="s">
        <v>1393</v>
      </c>
    </row>
    <row r="739" spans="1:1" x14ac:dyDescent="0.25">
      <c r="A739" t="s">
        <v>1394</v>
      </c>
    </row>
    <row r="740" spans="1:1" x14ac:dyDescent="0.25">
      <c r="A740" t="s">
        <v>1395</v>
      </c>
    </row>
    <row r="741" spans="1:1" x14ac:dyDescent="0.25">
      <c r="A741" t="s">
        <v>1396</v>
      </c>
    </row>
    <row r="742" spans="1:1" x14ac:dyDescent="0.25">
      <c r="A742" t="s">
        <v>1397</v>
      </c>
    </row>
    <row r="743" spans="1:1" x14ac:dyDescent="0.25">
      <c r="A743" t="s">
        <v>1398</v>
      </c>
    </row>
    <row r="744" spans="1:1" x14ac:dyDescent="0.25">
      <c r="A744" t="s">
        <v>1399</v>
      </c>
    </row>
    <row r="745" spans="1:1" x14ac:dyDescent="0.25">
      <c r="A745" t="s">
        <v>1400</v>
      </c>
    </row>
    <row r="746" spans="1:1" x14ac:dyDescent="0.25">
      <c r="A746" t="s">
        <v>1401</v>
      </c>
    </row>
    <row r="747" spans="1:1" x14ac:dyDescent="0.25">
      <c r="A747" t="s">
        <v>1402</v>
      </c>
    </row>
    <row r="748" spans="1:1" x14ac:dyDescent="0.25">
      <c r="A748" t="s">
        <v>1403</v>
      </c>
    </row>
    <row r="749" spans="1:1" x14ac:dyDescent="0.25">
      <c r="A749" t="s">
        <v>1404</v>
      </c>
    </row>
    <row r="750" spans="1:1" x14ac:dyDescent="0.25">
      <c r="A750" t="s">
        <v>1405</v>
      </c>
    </row>
    <row r="751" spans="1:1" x14ac:dyDescent="0.25">
      <c r="A751" t="s">
        <v>1406</v>
      </c>
    </row>
    <row r="752" spans="1:1" x14ac:dyDescent="0.25">
      <c r="A752" t="s">
        <v>1407</v>
      </c>
    </row>
    <row r="753" spans="1:1" x14ac:dyDescent="0.25">
      <c r="A753" t="s">
        <v>1408</v>
      </c>
    </row>
    <row r="754" spans="1:1" x14ac:dyDescent="0.25">
      <c r="A754" t="s">
        <v>1409</v>
      </c>
    </row>
    <row r="755" spans="1:1" x14ac:dyDescent="0.25">
      <c r="A755" t="s">
        <v>1410</v>
      </c>
    </row>
    <row r="756" spans="1:1" x14ac:dyDescent="0.25">
      <c r="A756" t="s">
        <v>1411</v>
      </c>
    </row>
    <row r="757" spans="1:1" x14ac:dyDescent="0.25">
      <c r="A757" t="s">
        <v>1412</v>
      </c>
    </row>
    <row r="758" spans="1:1" x14ac:dyDescent="0.25">
      <c r="A758" t="s">
        <v>1413</v>
      </c>
    </row>
    <row r="759" spans="1:1" x14ac:dyDescent="0.25">
      <c r="A759" t="s">
        <v>1414</v>
      </c>
    </row>
    <row r="760" spans="1:1" x14ac:dyDescent="0.25">
      <c r="A760" t="s">
        <v>1415</v>
      </c>
    </row>
    <row r="761" spans="1:1" x14ac:dyDescent="0.25">
      <c r="A761" t="s">
        <v>1416</v>
      </c>
    </row>
    <row r="762" spans="1:1" x14ac:dyDescent="0.25">
      <c r="A762" t="s">
        <v>1417</v>
      </c>
    </row>
    <row r="763" spans="1:1" x14ac:dyDescent="0.25">
      <c r="A763" t="s">
        <v>1418</v>
      </c>
    </row>
    <row r="764" spans="1:1" x14ac:dyDescent="0.25">
      <c r="A764" t="s">
        <v>1419</v>
      </c>
    </row>
    <row r="765" spans="1:1" x14ac:dyDescent="0.25">
      <c r="A765" t="s">
        <v>1420</v>
      </c>
    </row>
    <row r="766" spans="1:1" x14ac:dyDescent="0.25">
      <c r="A766" t="s">
        <v>1421</v>
      </c>
    </row>
    <row r="767" spans="1:1" x14ac:dyDescent="0.25">
      <c r="A767" t="s">
        <v>1422</v>
      </c>
    </row>
    <row r="768" spans="1:1" x14ac:dyDescent="0.25">
      <c r="A768" t="s">
        <v>1423</v>
      </c>
    </row>
    <row r="769" spans="1:1" x14ac:dyDescent="0.25">
      <c r="A769" t="s">
        <v>1424</v>
      </c>
    </row>
    <row r="770" spans="1:1" x14ac:dyDescent="0.25">
      <c r="A770" t="s">
        <v>1425</v>
      </c>
    </row>
    <row r="771" spans="1:1" x14ac:dyDescent="0.25">
      <c r="A771" t="s">
        <v>1426</v>
      </c>
    </row>
    <row r="772" spans="1:1" x14ac:dyDescent="0.25">
      <c r="A772" t="s">
        <v>1427</v>
      </c>
    </row>
    <row r="773" spans="1:1" x14ac:dyDescent="0.25">
      <c r="A773" t="s">
        <v>1428</v>
      </c>
    </row>
    <row r="774" spans="1:1" x14ac:dyDescent="0.25">
      <c r="A774" t="s">
        <v>1429</v>
      </c>
    </row>
    <row r="775" spans="1:1" x14ac:dyDescent="0.25">
      <c r="A775" t="s">
        <v>1430</v>
      </c>
    </row>
    <row r="776" spans="1:1" x14ac:dyDescent="0.25">
      <c r="A776" t="s">
        <v>1431</v>
      </c>
    </row>
    <row r="777" spans="1:1" x14ac:dyDescent="0.25">
      <c r="A777" t="s">
        <v>1432</v>
      </c>
    </row>
    <row r="778" spans="1:1" x14ac:dyDescent="0.25">
      <c r="A778" t="s">
        <v>1433</v>
      </c>
    </row>
    <row r="779" spans="1:1" x14ac:dyDescent="0.25">
      <c r="A779" t="s">
        <v>1434</v>
      </c>
    </row>
    <row r="780" spans="1:1" x14ac:dyDescent="0.25">
      <c r="A780" t="s">
        <v>1435</v>
      </c>
    </row>
    <row r="781" spans="1:1" x14ac:dyDescent="0.25">
      <c r="A781" t="s">
        <v>1436</v>
      </c>
    </row>
    <row r="782" spans="1:1" x14ac:dyDescent="0.25">
      <c r="A782" t="s">
        <v>1437</v>
      </c>
    </row>
    <row r="783" spans="1:1" x14ac:dyDescent="0.25">
      <c r="A783" t="s">
        <v>1438</v>
      </c>
    </row>
    <row r="784" spans="1:1" x14ac:dyDescent="0.25">
      <c r="A784" t="s">
        <v>1439</v>
      </c>
    </row>
    <row r="785" spans="1:1" x14ac:dyDescent="0.25">
      <c r="A785" t="s">
        <v>1440</v>
      </c>
    </row>
    <row r="786" spans="1:1" x14ac:dyDescent="0.25">
      <c r="A786" t="s">
        <v>1441</v>
      </c>
    </row>
    <row r="787" spans="1:1" x14ac:dyDescent="0.25">
      <c r="A787" t="s">
        <v>1442</v>
      </c>
    </row>
    <row r="788" spans="1:1" x14ac:dyDescent="0.25">
      <c r="A788" t="s">
        <v>1443</v>
      </c>
    </row>
    <row r="789" spans="1:1" x14ac:dyDescent="0.25">
      <c r="A789" t="s">
        <v>1444</v>
      </c>
    </row>
    <row r="790" spans="1:1" x14ac:dyDescent="0.25">
      <c r="A790" t="s">
        <v>1445</v>
      </c>
    </row>
    <row r="791" spans="1:1" x14ac:dyDescent="0.25">
      <c r="A791" t="s">
        <v>1446</v>
      </c>
    </row>
    <row r="792" spans="1:1" x14ac:dyDescent="0.25">
      <c r="A792" t="s">
        <v>1447</v>
      </c>
    </row>
    <row r="793" spans="1:1" x14ac:dyDescent="0.25">
      <c r="A793" t="s">
        <v>1448</v>
      </c>
    </row>
    <row r="794" spans="1:1" x14ac:dyDescent="0.25">
      <c r="A794" t="s">
        <v>1449</v>
      </c>
    </row>
    <row r="795" spans="1:1" x14ac:dyDescent="0.25">
      <c r="A795" t="s">
        <v>1450</v>
      </c>
    </row>
    <row r="796" spans="1:1" x14ac:dyDescent="0.25">
      <c r="A796" t="s">
        <v>1451</v>
      </c>
    </row>
    <row r="797" spans="1:1" x14ac:dyDescent="0.25">
      <c r="A797" t="s">
        <v>1452</v>
      </c>
    </row>
    <row r="798" spans="1:1" x14ac:dyDescent="0.25">
      <c r="A798" t="s">
        <v>1453</v>
      </c>
    </row>
    <row r="799" spans="1:1" x14ac:dyDescent="0.25">
      <c r="A799" t="s">
        <v>1454</v>
      </c>
    </row>
    <row r="800" spans="1:1" x14ac:dyDescent="0.25">
      <c r="A800" t="s">
        <v>1455</v>
      </c>
    </row>
    <row r="801" spans="1:1" x14ac:dyDescent="0.25">
      <c r="A801" t="s">
        <v>1456</v>
      </c>
    </row>
    <row r="802" spans="1:1" x14ac:dyDescent="0.25">
      <c r="A802" t="s">
        <v>1457</v>
      </c>
    </row>
    <row r="803" spans="1:1" x14ac:dyDescent="0.25">
      <c r="A803" t="s">
        <v>1458</v>
      </c>
    </row>
    <row r="804" spans="1:1" x14ac:dyDescent="0.25">
      <c r="A804" t="s">
        <v>1459</v>
      </c>
    </row>
    <row r="805" spans="1:1" x14ac:dyDescent="0.25">
      <c r="A805" t="s">
        <v>1460</v>
      </c>
    </row>
    <row r="806" spans="1:1" x14ac:dyDescent="0.25">
      <c r="A806" t="s">
        <v>1461</v>
      </c>
    </row>
    <row r="807" spans="1:1" x14ac:dyDescent="0.25">
      <c r="A807" t="s">
        <v>1462</v>
      </c>
    </row>
    <row r="808" spans="1:1" x14ac:dyDescent="0.25">
      <c r="A808" t="s">
        <v>1463</v>
      </c>
    </row>
    <row r="809" spans="1:1" x14ac:dyDescent="0.25">
      <c r="A809" t="s">
        <v>1464</v>
      </c>
    </row>
    <row r="810" spans="1:1" x14ac:dyDescent="0.25">
      <c r="A810" t="s">
        <v>1465</v>
      </c>
    </row>
    <row r="811" spans="1:1" x14ac:dyDescent="0.25">
      <c r="A811" t="s">
        <v>1466</v>
      </c>
    </row>
    <row r="812" spans="1:1" x14ac:dyDescent="0.25">
      <c r="A812" t="s">
        <v>1467</v>
      </c>
    </row>
    <row r="813" spans="1:1" x14ac:dyDescent="0.25">
      <c r="A813" t="s">
        <v>1468</v>
      </c>
    </row>
    <row r="814" spans="1:1" x14ac:dyDescent="0.25">
      <c r="A814" t="s">
        <v>1469</v>
      </c>
    </row>
    <row r="815" spans="1:1" x14ac:dyDescent="0.25">
      <c r="A815" t="s">
        <v>1470</v>
      </c>
    </row>
    <row r="816" spans="1:1" x14ac:dyDescent="0.25">
      <c r="A816" t="s">
        <v>1471</v>
      </c>
    </row>
    <row r="817" spans="1:1" x14ac:dyDescent="0.25">
      <c r="A817" t="s">
        <v>1472</v>
      </c>
    </row>
    <row r="818" spans="1:1" x14ac:dyDescent="0.25">
      <c r="A818" t="s">
        <v>1473</v>
      </c>
    </row>
    <row r="819" spans="1:1" x14ac:dyDescent="0.25">
      <c r="A819" t="s">
        <v>1474</v>
      </c>
    </row>
    <row r="820" spans="1:1" x14ac:dyDescent="0.25">
      <c r="A820" t="s">
        <v>1475</v>
      </c>
    </row>
    <row r="821" spans="1:1" x14ac:dyDescent="0.25">
      <c r="A821" t="s">
        <v>1476</v>
      </c>
    </row>
    <row r="822" spans="1:1" x14ac:dyDescent="0.25">
      <c r="A822" t="s">
        <v>1477</v>
      </c>
    </row>
    <row r="823" spans="1:1" x14ac:dyDescent="0.25">
      <c r="A823" t="s">
        <v>1478</v>
      </c>
    </row>
    <row r="824" spans="1:1" x14ac:dyDescent="0.25">
      <c r="A824" t="s">
        <v>1479</v>
      </c>
    </row>
    <row r="825" spans="1:1" x14ac:dyDescent="0.25">
      <c r="A825" t="s">
        <v>1480</v>
      </c>
    </row>
    <row r="826" spans="1:1" x14ac:dyDescent="0.25">
      <c r="A826" t="s">
        <v>1481</v>
      </c>
    </row>
    <row r="827" spans="1:1" x14ac:dyDescent="0.25">
      <c r="A827" t="s">
        <v>1482</v>
      </c>
    </row>
    <row r="828" spans="1:1" x14ac:dyDescent="0.25">
      <c r="A828" t="s">
        <v>1483</v>
      </c>
    </row>
    <row r="829" spans="1:1" x14ac:dyDescent="0.25">
      <c r="A829" t="s">
        <v>1484</v>
      </c>
    </row>
    <row r="830" spans="1:1" x14ac:dyDescent="0.25">
      <c r="A830" t="s">
        <v>1485</v>
      </c>
    </row>
    <row r="831" spans="1:1" x14ac:dyDescent="0.25">
      <c r="A831" t="s">
        <v>1486</v>
      </c>
    </row>
    <row r="832" spans="1:1" x14ac:dyDescent="0.25">
      <c r="A832" t="s">
        <v>1487</v>
      </c>
    </row>
    <row r="833" spans="1:1" x14ac:dyDescent="0.25">
      <c r="A833" t="s">
        <v>1488</v>
      </c>
    </row>
    <row r="834" spans="1:1" x14ac:dyDescent="0.25">
      <c r="A834" t="s">
        <v>1489</v>
      </c>
    </row>
    <row r="835" spans="1:1" x14ac:dyDescent="0.25">
      <c r="A835" t="s">
        <v>1490</v>
      </c>
    </row>
    <row r="836" spans="1:1" x14ac:dyDescent="0.25">
      <c r="A836" t="s">
        <v>1491</v>
      </c>
    </row>
    <row r="837" spans="1:1" x14ac:dyDescent="0.25">
      <c r="A837" t="s">
        <v>1492</v>
      </c>
    </row>
    <row r="838" spans="1:1" x14ac:dyDescent="0.25">
      <c r="A838" t="s">
        <v>1493</v>
      </c>
    </row>
    <row r="839" spans="1:1" x14ac:dyDescent="0.25">
      <c r="A839" t="s">
        <v>1494</v>
      </c>
    </row>
    <row r="840" spans="1:1" x14ac:dyDescent="0.25">
      <c r="A840" t="s">
        <v>1495</v>
      </c>
    </row>
    <row r="841" spans="1:1" x14ac:dyDescent="0.25">
      <c r="A841" t="s">
        <v>1496</v>
      </c>
    </row>
    <row r="842" spans="1:1" x14ac:dyDescent="0.25">
      <c r="A842" t="s">
        <v>1497</v>
      </c>
    </row>
    <row r="843" spans="1:1" x14ac:dyDescent="0.25">
      <c r="A843" t="s">
        <v>1498</v>
      </c>
    </row>
    <row r="844" spans="1:1" x14ac:dyDescent="0.25">
      <c r="A844" t="s">
        <v>1499</v>
      </c>
    </row>
    <row r="845" spans="1:1" x14ac:dyDescent="0.25">
      <c r="A845" t="s">
        <v>1500</v>
      </c>
    </row>
    <row r="846" spans="1:1" x14ac:dyDescent="0.25">
      <c r="A846" t="s">
        <v>1501</v>
      </c>
    </row>
    <row r="847" spans="1:1" x14ac:dyDescent="0.25">
      <c r="A847" t="s">
        <v>1502</v>
      </c>
    </row>
    <row r="848" spans="1:1" x14ac:dyDescent="0.25">
      <c r="A848" t="s">
        <v>1503</v>
      </c>
    </row>
    <row r="849" spans="1:1" x14ac:dyDescent="0.25">
      <c r="A849" t="s">
        <v>1504</v>
      </c>
    </row>
    <row r="850" spans="1:1" x14ac:dyDescent="0.25">
      <c r="A850" t="s">
        <v>1505</v>
      </c>
    </row>
    <row r="851" spans="1:1" x14ac:dyDescent="0.25">
      <c r="A851" t="s">
        <v>1506</v>
      </c>
    </row>
    <row r="852" spans="1:1" x14ac:dyDescent="0.25">
      <c r="A852" t="s">
        <v>1507</v>
      </c>
    </row>
    <row r="853" spans="1:1" x14ac:dyDescent="0.25">
      <c r="A853" t="s">
        <v>1508</v>
      </c>
    </row>
    <row r="854" spans="1:1" x14ac:dyDescent="0.25">
      <c r="A854" t="s">
        <v>1509</v>
      </c>
    </row>
    <row r="855" spans="1:1" x14ac:dyDescent="0.25">
      <c r="A855" t="s">
        <v>1510</v>
      </c>
    </row>
    <row r="856" spans="1:1" x14ac:dyDescent="0.25">
      <c r="A856" t="s">
        <v>1511</v>
      </c>
    </row>
    <row r="857" spans="1:1" x14ac:dyDescent="0.25">
      <c r="A857" t="s">
        <v>1512</v>
      </c>
    </row>
    <row r="858" spans="1:1" x14ac:dyDescent="0.25">
      <c r="A858" t="s">
        <v>1513</v>
      </c>
    </row>
    <row r="859" spans="1:1" x14ac:dyDescent="0.25">
      <c r="A859" t="s">
        <v>1514</v>
      </c>
    </row>
    <row r="860" spans="1:1" x14ac:dyDescent="0.25">
      <c r="A860" t="s">
        <v>1515</v>
      </c>
    </row>
    <row r="861" spans="1:1" x14ac:dyDescent="0.25">
      <c r="A861" t="s">
        <v>1516</v>
      </c>
    </row>
    <row r="862" spans="1:1" x14ac:dyDescent="0.25">
      <c r="A862" t="s">
        <v>1517</v>
      </c>
    </row>
    <row r="863" spans="1:1" x14ac:dyDescent="0.25">
      <c r="A863" t="s">
        <v>1518</v>
      </c>
    </row>
    <row r="864" spans="1:1" x14ac:dyDescent="0.25">
      <c r="A864" t="s">
        <v>1519</v>
      </c>
    </row>
    <row r="865" spans="1:1" x14ac:dyDescent="0.25">
      <c r="A865" t="s">
        <v>1520</v>
      </c>
    </row>
    <row r="866" spans="1:1" x14ac:dyDescent="0.25">
      <c r="A866" t="s">
        <v>1521</v>
      </c>
    </row>
    <row r="867" spans="1:1" x14ac:dyDescent="0.25">
      <c r="A867" t="s">
        <v>1522</v>
      </c>
    </row>
    <row r="868" spans="1:1" x14ac:dyDescent="0.25">
      <c r="A868" t="s">
        <v>1523</v>
      </c>
    </row>
    <row r="869" spans="1:1" x14ac:dyDescent="0.25">
      <c r="A869" t="s">
        <v>1524</v>
      </c>
    </row>
    <row r="870" spans="1:1" x14ac:dyDescent="0.25">
      <c r="A870" t="s">
        <v>1525</v>
      </c>
    </row>
    <row r="871" spans="1:1" x14ac:dyDescent="0.25">
      <c r="A871" t="s">
        <v>1526</v>
      </c>
    </row>
    <row r="872" spans="1:1" x14ac:dyDescent="0.25">
      <c r="A872" t="s">
        <v>1527</v>
      </c>
    </row>
    <row r="873" spans="1:1" x14ac:dyDescent="0.25">
      <c r="A873" t="s">
        <v>1528</v>
      </c>
    </row>
    <row r="874" spans="1:1" x14ac:dyDescent="0.25">
      <c r="A874" t="s">
        <v>1529</v>
      </c>
    </row>
    <row r="875" spans="1:1" x14ac:dyDescent="0.25">
      <c r="A875" t="s">
        <v>1530</v>
      </c>
    </row>
    <row r="876" spans="1:1" x14ac:dyDescent="0.25">
      <c r="A876" t="s">
        <v>1531</v>
      </c>
    </row>
    <row r="877" spans="1:1" x14ac:dyDescent="0.25">
      <c r="A877" t="s">
        <v>1532</v>
      </c>
    </row>
    <row r="878" spans="1:1" x14ac:dyDescent="0.25">
      <c r="A878" t="s">
        <v>1533</v>
      </c>
    </row>
    <row r="879" spans="1:1" x14ac:dyDescent="0.25">
      <c r="A879" t="s">
        <v>1534</v>
      </c>
    </row>
    <row r="880" spans="1:1" x14ac:dyDescent="0.25">
      <c r="A880" t="s">
        <v>1535</v>
      </c>
    </row>
    <row r="881" spans="1:1" x14ac:dyDescent="0.25">
      <c r="A881" t="s">
        <v>1536</v>
      </c>
    </row>
    <row r="882" spans="1:1" x14ac:dyDescent="0.25">
      <c r="A882" t="s">
        <v>1537</v>
      </c>
    </row>
    <row r="883" spans="1:1" x14ac:dyDescent="0.25">
      <c r="A883" t="s">
        <v>1538</v>
      </c>
    </row>
    <row r="884" spans="1:1" x14ac:dyDescent="0.25">
      <c r="A884" t="s">
        <v>1539</v>
      </c>
    </row>
    <row r="885" spans="1:1" x14ac:dyDescent="0.25">
      <c r="A885" t="s">
        <v>1540</v>
      </c>
    </row>
    <row r="886" spans="1:1" x14ac:dyDescent="0.25">
      <c r="A886" t="s">
        <v>1541</v>
      </c>
    </row>
    <row r="887" spans="1:1" x14ac:dyDescent="0.25">
      <c r="A887" t="s">
        <v>1542</v>
      </c>
    </row>
    <row r="888" spans="1:1" x14ac:dyDescent="0.25">
      <c r="A888" t="s">
        <v>1543</v>
      </c>
    </row>
    <row r="889" spans="1:1" x14ac:dyDescent="0.25">
      <c r="A889" t="s">
        <v>1544</v>
      </c>
    </row>
    <row r="890" spans="1:1" x14ac:dyDescent="0.25">
      <c r="A890" t="s">
        <v>1545</v>
      </c>
    </row>
    <row r="891" spans="1:1" x14ac:dyDescent="0.25">
      <c r="A891" t="s">
        <v>1546</v>
      </c>
    </row>
    <row r="892" spans="1:1" x14ac:dyDescent="0.25">
      <c r="A892" t="s">
        <v>1547</v>
      </c>
    </row>
    <row r="893" spans="1:1" x14ac:dyDescent="0.25">
      <c r="A893" t="s">
        <v>1548</v>
      </c>
    </row>
    <row r="894" spans="1:1" x14ac:dyDescent="0.25">
      <c r="A894" t="s">
        <v>1549</v>
      </c>
    </row>
    <row r="895" spans="1:1" x14ac:dyDescent="0.25">
      <c r="A895" t="s">
        <v>1550</v>
      </c>
    </row>
    <row r="896" spans="1:1" x14ac:dyDescent="0.25">
      <c r="A896" t="s">
        <v>1551</v>
      </c>
    </row>
    <row r="897" spans="1:1" x14ac:dyDescent="0.25">
      <c r="A897" t="s">
        <v>1552</v>
      </c>
    </row>
    <row r="898" spans="1:1" x14ac:dyDescent="0.25">
      <c r="A898" t="s">
        <v>1553</v>
      </c>
    </row>
    <row r="899" spans="1:1" x14ac:dyDescent="0.25">
      <c r="A899" t="s">
        <v>1554</v>
      </c>
    </row>
    <row r="900" spans="1:1" x14ac:dyDescent="0.25">
      <c r="A900" t="s">
        <v>1555</v>
      </c>
    </row>
    <row r="901" spans="1:1" x14ac:dyDescent="0.25">
      <c r="A901" t="s">
        <v>1556</v>
      </c>
    </row>
    <row r="902" spans="1:1" x14ac:dyDescent="0.25">
      <c r="A902" t="s">
        <v>1557</v>
      </c>
    </row>
    <row r="903" spans="1:1" x14ac:dyDescent="0.25">
      <c r="A903" t="s">
        <v>1558</v>
      </c>
    </row>
    <row r="904" spans="1:1" x14ac:dyDescent="0.25">
      <c r="A904" t="s">
        <v>1559</v>
      </c>
    </row>
    <row r="905" spans="1:1" x14ac:dyDescent="0.25">
      <c r="A905" t="s">
        <v>1560</v>
      </c>
    </row>
    <row r="906" spans="1:1" x14ac:dyDescent="0.25">
      <c r="A906" t="s">
        <v>1561</v>
      </c>
    </row>
    <row r="907" spans="1:1" x14ac:dyDescent="0.25">
      <c r="A907" t="s">
        <v>1562</v>
      </c>
    </row>
    <row r="908" spans="1:1" x14ac:dyDescent="0.25">
      <c r="A908" t="s">
        <v>1563</v>
      </c>
    </row>
    <row r="909" spans="1:1" x14ac:dyDescent="0.25">
      <c r="A909" t="s">
        <v>1564</v>
      </c>
    </row>
    <row r="910" spans="1:1" x14ac:dyDescent="0.25">
      <c r="A910" t="s">
        <v>1565</v>
      </c>
    </row>
    <row r="911" spans="1:1" x14ac:dyDescent="0.25">
      <c r="A911" t="s">
        <v>1566</v>
      </c>
    </row>
    <row r="912" spans="1:1" x14ac:dyDescent="0.25">
      <c r="A912" t="s">
        <v>1567</v>
      </c>
    </row>
    <row r="913" spans="1:1" x14ac:dyDescent="0.25">
      <c r="A913" t="s">
        <v>1568</v>
      </c>
    </row>
    <row r="914" spans="1:1" x14ac:dyDescent="0.25">
      <c r="A914" t="s">
        <v>1569</v>
      </c>
    </row>
    <row r="915" spans="1:1" x14ac:dyDescent="0.25">
      <c r="A915" t="s">
        <v>1570</v>
      </c>
    </row>
    <row r="916" spans="1:1" x14ac:dyDescent="0.25">
      <c r="A916" t="s">
        <v>1571</v>
      </c>
    </row>
    <row r="917" spans="1:1" x14ac:dyDescent="0.25">
      <c r="A917" t="s">
        <v>1572</v>
      </c>
    </row>
    <row r="918" spans="1:1" x14ac:dyDescent="0.25">
      <c r="A918" t="s">
        <v>1573</v>
      </c>
    </row>
    <row r="919" spans="1:1" x14ac:dyDescent="0.25">
      <c r="A919" t="s">
        <v>1574</v>
      </c>
    </row>
    <row r="920" spans="1:1" x14ac:dyDescent="0.25">
      <c r="A920" t="s">
        <v>1575</v>
      </c>
    </row>
    <row r="921" spans="1:1" x14ac:dyDescent="0.25">
      <c r="A921" t="s">
        <v>1576</v>
      </c>
    </row>
    <row r="922" spans="1:1" x14ac:dyDescent="0.25">
      <c r="A922" t="s">
        <v>1577</v>
      </c>
    </row>
    <row r="923" spans="1:1" x14ac:dyDescent="0.25">
      <c r="A923" t="s">
        <v>1578</v>
      </c>
    </row>
    <row r="924" spans="1:1" x14ac:dyDescent="0.25">
      <c r="A924" t="s">
        <v>1579</v>
      </c>
    </row>
    <row r="925" spans="1:1" x14ac:dyDescent="0.25">
      <c r="A925" t="s">
        <v>1580</v>
      </c>
    </row>
    <row r="926" spans="1:1" x14ac:dyDescent="0.25">
      <c r="A926" t="s">
        <v>1581</v>
      </c>
    </row>
    <row r="927" spans="1:1" x14ac:dyDescent="0.25">
      <c r="A927" t="s">
        <v>1582</v>
      </c>
    </row>
    <row r="928" spans="1:1" x14ac:dyDescent="0.25">
      <c r="A928" t="s">
        <v>1583</v>
      </c>
    </row>
    <row r="929" spans="1:1" x14ac:dyDescent="0.25">
      <c r="A929" t="s">
        <v>1584</v>
      </c>
    </row>
    <row r="930" spans="1:1" x14ac:dyDescent="0.25">
      <c r="A930" t="s">
        <v>1585</v>
      </c>
    </row>
    <row r="931" spans="1:1" x14ac:dyDescent="0.25">
      <c r="A931" t="s">
        <v>1586</v>
      </c>
    </row>
    <row r="932" spans="1:1" x14ac:dyDescent="0.25">
      <c r="A932" t="s">
        <v>1587</v>
      </c>
    </row>
    <row r="933" spans="1:1" x14ac:dyDescent="0.25">
      <c r="A933" t="s">
        <v>1588</v>
      </c>
    </row>
    <row r="934" spans="1:1" x14ac:dyDescent="0.25">
      <c r="A934" t="s">
        <v>1589</v>
      </c>
    </row>
    <row r="935" spans="1:1" x14ac:dyDescent="0.25">
      <c r="A935" t="s">
        <v>1590</v>
      </c>
    </row>
    <row r="936" spans="1:1" x14ac:dyDescent="0.25">
      <c r="A936" t="s">
        <v>1591</v>
      </c>
    </row>
    <row r="937" spans="1:1" x14ac:dyDescent="0.25">
      <c r="A937" t="s">
        <v>1592</v>
      </c>
    </row>
    <row r="938" spans="1:1" x14ac:dyDescent="0.25">
      <c r="A938" t="s">
        <v>1593</v>
      </c>
    </row>
    <row r="939" spans="1:1" x14ac:dyDescent="0.25">
      <c r="A939" t="s">
        <v>1594</v>
      </c>
    </row>
    <row r="940" spans="1:1" x14ac:dyDescent="0.25">
      <c r="A940" t="s">
        <v>1595</v>
      </c>
    </row>
    <row r="941" spans="1:1" x14ac:dyDescent="0.25">
      <c r="A941" t="s">
        <v>1596</v>
      </c>
    </row>
    <row r="942" spans="1:1" x14ac:dyDescent="0.25">
      <c r="A942" t="s">
        <v>1597</v>
      </c>
    </row>
    <row r="943" spans="1:1" x14ac:dyDescent="0.25">
      <c r="A943" t="s">
        <v>1598</v>
      </c>
    </row>
    <row r="944" spans="1:1" x14ac:dyDescent="0.25">
      <c r="A944" t="s">
        <v>1599</v>
      </c>
    </row>
    <row r="945" spans="1:1" x14ac:dyDescent="0.25">
      <c r="A945" t="s">
        <v>1600</v>
      </c>
    </row>
    <row r="946" spans="1:1" x14ac:dyDescent="0.25">
      <c r="A946" t="s">
        <v>1601</v>
      </c>
    </row>
    <row r="947" spans="1:1" x14ac:dyDescent="0.25">
      <c r="A947" t="s">
        <v>1602</v>
      </c>
    </row>
    <row r="948" spans="1:1" x14ac:dyDescent="0.25">
      <c r="A948" t="s">
        <v>1603</v>
      </c>
    </row>
    <row r="949" spans="1:1" x14ac:dyDescent="0.25">
      <c r="A949" t="s">
        <v>1604</v>
      </c>
    </row>
    <row r="950" spans="1:1" x14ac:dyDescent="0.25">
      <c r="A950" t="s">
        <v>1605</v>
      </c>
    </row>
    <row r="951" spans="1:1" x14ac:dyDescent="0.25">
      <c r="A951" t="s">
        <v>1606</v>
      </c>
    </row>
    <row r="952" spans="1:1" x14ac:dyDescent="0.25">
      <c r="A952" t="s">
        <v>1607</v>
      </c>
    </row>
    <row r="953" spans="1:1" x14ac:dyDescent="0.25">
      <c r="A953" t="s">
        <v>1608</v>
      </c>
    </row>
    <row r="954" spans="1:1" x14ac:dyDescent="0.25">
      <c r="A954" t="s">
        <v>1609</v>
      </c>
    </row>
    <row r="955" spans="1:1" x14ac:dyDescent="0.25">
      <c r="A955" t="s">
        <v>1610</v>
      </c>
    </row>
    <row r="956" spans="1:1" x14ac:dyDescent="0.25">
      <c r="A956" t="s">
        <v>1611</v>
      </c>
    </row>
    <row r="957" spans="1:1" x14ac:dyDescent="0.25">
      <c r="A957" t="s">
        <v>1612</v>
      </c>
    </row>
    <row r="958" spans="1:1" x14ac:dyDescent="0.25">
      <c r="A958" t="s">
        <v>1613</v>
      </c>
    </row>
    <row r="959" spans="1:1" x14ac:dyDescent="0.25">
      <c r="A959" t="s">
        <v>1614</v>
      </c>
    </row>
    <row r="960" spans="1:1" x14ac:dyDescent="0.25">
      <c r="A960" t="s">
        <v>1615</v>
      </c>
    </row>
    <row r="961" spans="1:1" x14ac:dyDescent="0.25">
      <c r="A961" t="s">
        <v>1616</v>
      </c>
    </row>
    <row r="962" spans="1:1" x14ac:dyDescent="0.25">
      <c r="A962" t="s">
        <v>1617</v>
      </c>
    </row>
    <row r="963" spans="1:1" x14ac:dyDescent="0.25">
      <c r="A963" t="s">
        <v>1618</v>
      </c>
    </row>
    <row r="964" spans="1:1" x14ac:dyDescent="0.25">
      <c r="A964" t="s">
        <v>1619</v>
      </c>
    </row>
    <row r="965" spans="1:1" x14ac:dyDescent="0.25">
      <c r="A965" t="s">
        <v>1620</v>
      </c>
    </row>
    <row r="966" spans="1:1" x14ac:dyDescent="0.25">
      <c r="A966" t="s">
        <v>1621</v>
      </c>
    </row>
    <row r="967" spans="1:1" x14ac:dyDescent="0.25">
      <c r="A967" t="s">
        <v>1622</v>
      </c>
    </row>
    <row r="968" spans="1:1" x14ac:dyDescent="0.25">
      <c r="A968" t="s">
        <v>1623</v>
      </c>
    </row>
    <row r="969" spans="1:1" x14ac:dyDescent="0.25">
      <c r="A969" t="s">
        <v>1624</v>
      </c>
    </row>
    <row r="970" spans="1:1" x14ac:dyDescent="0.25">
      <c r="A970" t="s">
        <v>1625</v>
      </c>
    </row>
    <row r="971" spans="1:1" x14ac:dyDescent="0.25">
      <c r="A971" t="s">
        <v>1626</v>
      </c>
    </row>
    <row r="972" spans="1:1" x14ac:dyDescent="0.25">
      <c r="A972" t="s">
        <v>1627</v>
      </c>
    </row>
    <row r="973" spans="1:1" x14ac:dyDescent="0.25">
      <c r="A973" t="s">
        <v>1628</v>
      </c>
    </row>
    <row r="974" spans="1:1" x14ac:dyDescent="0.25">
      <c r="A974" t="s">
        <v>1629</v>
      </c>
    </row>
    <row r="975" spans="1:1" x14ac:dyDescent="0.25">
      <c r="A975" t="s">
        <v>1630</v>
      </c>
    </row>
    <row r="976" spans="1:1" x14ac:dyDescent="0.25">
      <c r="A976" t="s">
        <v>1631</v>
      </c>
    </row>
    <row r="977" spans="1:1" x14ac:dyDescent="0.25">
      <c r="A977" t="s">
        <v>1632</v>
      </c>
    </row>
    <row r="978" spans="1:1" x14ac:dyDescent="0.25">
      <c r="A978" t="s">
        <v>1633</v>
      </c>
    </row>
    <row r="979" spans="1:1" x14ac:dyDescent="0.25">
      <c r="A979" t="s">
        <v>1634</v>
      </c>
    </row>
    <row r="980" spans="1:1" x14ac:dyDescent="0.25">
      <c r="A980" t="s">
        <v>1635</v>
      </c>
    </row>
    <row r="981" spans="1:1" x14ac:dyDescent="0.25">
      <c r="A981" t="s">
        <v>1636</v>
      </c>
    </row>
    <row r="982" spans="1:1" x14ac:dyDescent="0.25">
      <c r="A982" t="s">
        <v>1637</v>
      </c>
    </row>
    <row r="983" spans="1:1" x14ac:dyDescent="0.25">
      <c r="A983" t="s">
        <v>1638</v>
      </c>
    </row>
    <row r="984" spans="1:1" x14ac:dyDescent="0.25">
      <c r="A984" t="s">
        <v>1639</v>
      </c>
    </row>
    <row r="985" spans="1:1" x14ac:dyDescent="0.25">
      <c r="A985" t="s">
        <v>1640</v>
      </c>
    </row>
    <row r="986" spans="1:1" x14ac:dyDescent="0.25">
      <c r="A986" t="s">
        <v>1641</v>
      </c>
    </row>
    <row r="987" spans="1:1" x14ac:dyDescent="0.25">
      <c r="A987" t="s">
        <v>1642</v>
      </c>
    </row>
    <row r="988" spans="1:1" x14ac:dyDescent="0.25">
      <c r="A988" t="s">
        <v>1643</v>
      </c>
    </row>
    <row r="989" spans="1:1" x14ac:dyDescent="0.25">
      <c r="A989" t="s">
        <v>1644</v>
      </c>
    </row>
    <row r="990" spans="1:1" x14ac:dyDescent="0.25">
      <c r="A990" t="s">
        <v>1645</v>
      </c>
    </row>
    <row r="991" spans="1:1" x14ac:dyDescent="0.25">
      <c r="A991" t="s">
        <v>1646</v>
      </c>
    </row>
    <row r="992" spans="1:1" x14ac:dyDescent="0.25">
      <c r="A992" t="s">
        <v>1647</v>
      </c>
    </row>
    <row r="993" spans="1:1" x14ac:dyDescent="0.25">
      <c r="A993" t="s">
        <v>1648</v>
      </c>
    </row>
    <row r="994" spans="1:1" x14ac:dyDescent="0.25">
      <c r="A994" t="s">
        <v>1649</v>
      </c>
    </row>
    <row r="995" spans="1:1" x14ac:dyDescent="0.25">
      <c r="A995" t="s">
        <v>1650</v>
      </c>
    </row>
    <row r="996" spans="1:1" x14ac:dyDescent="0.25">
      <c r="A996" t="s">
        <v>1651</v>
      </c>
    </row>
    <row r="997" spans="1:1" x14ac:dyDescent="0.25">
      <c r="A997" t="s">
        <v>1652</v>
      </c>
    </row>
    <row r="998" spans="1:1" x14ac:dyDescent="0.25">
      <c r="A998" t="s">
        <v>1653</v>
      </c>
    </row>
    <row r="999" spans="1:1" x14ac:dyDescent="0.25">
      <c r="A999" t="s">
        <v>1654</v>
      </c>
    </row>
    <row r="1000" spans="1:1" x14ac:dyDescent="0.25">
      <c r="A1000" t="s">
        <v>1655</v>
      </c>
    </row>
    <row r="1001" spans="1:1" x14ac:dyDescent="0.25">
      <c r="A1001" t="s">
        <v>1656</v>
      </c>
    </row>
    <row r="1002" spans="1:1" x14ac:dyDescent="0.25">
      <c r="A1002" t="s">
        <v>1657</v>
      </c>
    </row>
    <row r="1003" spans="1:1" x14ac:dyDescent="0.25">
      <c r="A1003" t="s">
        <v>1658</v>
      </c>
    </row>
    <row r="1004" spans="1:1" x14ac:dyDescent="0.25">
      <c r="A1004" t="s">
        <v>1659</v>
      </c>
    </row>
    <row r="1005" spans="1:1" x14ac:dyDescent="0.25">
      <c r="A1005" t="s">
        <v>1660</v>
      </c>
    </row>
    <row r="1006" spans="1:1" x14ac:dyDescent="0.25">
      <c r="A1006" t="s">
        <v>1661</v>
      </c>
    </row>
    <row r="1007" spans="1:1" x14ac:dyDescent="0.25">
      <c r="A1007" t="s">
        <v>1662</v>
      </c>
    </row>
    <row r="1008" spans="1:1" x14ac:dyDescent="0.25">
      <c r="A1008" t="s">
        <v>1663</v>
      </c>
    </row>
    <row r="1009" spans="1:1" x14ac:dyDescent="0.25">
      <c r="A1009" t="s">
        <v>1664</v>
      </c>
    </row>
    <row r="1010" spans="1:1" x14ac:dyDescent="0.25">
      <c r="A1010" t="s">
        <v>1665</v>
      </c>
    </row>
    <row r="1011" spans="1:1" x14ac:dyDescent="0.25">
      <c r="A1011" t="s">
        <v>1666</v>
      </c>
    </row>
    <row r="1012" spans="1:1" x14ac:dyDescent="0.25">
      <c r="A1012" t="s">
        <v>1667</v>
      </c>
    </row>
    <row r="1013" spans="1:1" x14ac:dyDescent="0.25">
      <c r="A1013" t="s">
        <v>1668</v>
      </c>
    </row>
    <row r="1014" spans="1:1" x14ac:dyDescent="0.25">
      <c r="A1014" t="s">
        <v>1669</v>
      </c>
    </row>
    <row r="1015" spans="1:1" x14ac:dyDescent="0.25">
      <c r="A1015" t="s">
        <v>1670</v>
      </c>
    </row>
    <row r="1016" spans="1:1" x14ac:dyDescent="0.25">
      <c r="A1016" t="s">
        <v>1671</v>
      </c>
    </row>
    <row r="1017" spans="1:1" x14ac:dyDescent="0.25">
      <c r="A1017" t="s">
        <v>1672</v>
      </c>
    </row>
    <row r="1018" spans="1:1" x14ac:dyDescent="0.25">
      <c r="A1018" t="s">
        <v>1673</v>
      </c>
    </row>
    <row r="1019" spans="1:1" x14ac:dyDescent="0.25">
      <c r="A1019" t="s">
        <v>1674</v>
      </c>
    </row>
    <row r="1020" spans="1:1" x14ac:dyDescent="0.25">
      <c r="A1020" t="s">
        <v>1675</v>
      </c>
    </row>
    <row r="1021" spans="1:1" x14ac:dyDescent="0.25">
      <c r="A1021" t="s">
        <v>1676</v>
      </c>
    </row>
    <row r="1022" spans="1:1" x14ac:dyDescent="0.25">
      <c r="A1022" t="s">
        <v>1677</v>
      </c>
    </row>
    <row r="1023" spans="1:1" x14ac:dyDescent="0.25">
      <c r="A1023" t="s">
        <v>1678</v>
      </c>
    </row>
    <row r="1024" spans="1:1" x14ac:dyDescent="0.25">
      <c r="A1024" t="s">
        <v>1679</v>
      </c>
    </row>
    <row r="1025" spans="1:1" x14ac:dyDescent="0.25">
      <c r="A1025" t="s">
        <v>1680</v>
      </c>
    </row>
    <row r="1026" spans="1:1" x14ac:dyDescent="0.25">
      <c r="A1026" t="s">
        <v>1681</v>
      </c>
    </row>
    <row r="1027" spans="1:1" x14ac:dyDescent="0.25">
      <c r="A1027" t="s">
        <v>1682</v>
      </c>
    </row>
    <row r="1028" spans="1:1" x14ac:dyDescent="0.25">
      <c r="A1028" t="s">
        <v>1683</v>
      </c>
    </row>
    <row r="1029" spans="1:1" x14ac:dyDescent="0.25">
      <c r="A1029" t="s">
        <v>1684</v>
      </c>
    </row>
    <row r="1030" spans="1:1" x14ac:dyDescent="0.25">
      <c r="A1030" t="s">
        <v>1685</v>
      </c>
    </row>
    <row r="1031" spans="1:1" x14ac:dyDescent="0.25">
      <c r="A1031" t="s">
        <v>1686</v>
      </c>
    </row>
    <row r="1032" spans="1:1" x14ac:dyDescent="0.25">
      <c r="A1032" t="s">
        <v>1687</v>
      </c>
    </row>
    <row r="1033" spans="1:1" x14ac:dyDescent="0.25">
      <c r="A1033" t="s">
        <v>1688</v>
      </c>
    </row>
    <row r="1034" spans="1:1" x14ac:dyDescent="0.25">
      <c r="A1034" t="s">
        <v>1689</v>
      </c>
    </row>
    <row r="1035" spans="1:1" x14ac:dyDescent="0.25">
      <c r="A1035" t="s">
        <v>1690</v>
      </c>
    </row>
    <row r="1036" spans="1:1" x14ac:dyDescent="0.25">
      <c r="A1036" t="s">
        <v>1691</v>
      </c>
    </row>
    <row r="1037" spans="1:1" x14ac:dyDescent="0.25">
      <c r="A1037" t="s">
        <v>1692</v>
      </c>
    </row>
    <row r="1038" spans="1:1" x14ac:dyDescent="0.25">
      <c r="A1038" t="s">
        <v>1693</v>
      </c>
    </row>
    <row r="1039" spans="1:1" x14ac:dyDescent="0.25">
      <c r="A1039" t="s">
        <v>1694</v>
      </c>
    </row>
    <row r="1040" spans="1:1" x14ac:dyDescent="0.25">
      <c r="A1040" t="s">
        <v>1695</v>
      </c>
    </row>
    <row r="1041" spans="1:1" x14ac:dyDescent="0.25">
      <c r="A1041" t="s">
        <v>1696</v>
      </c>
    </row>
    <row r="1042" spans="1:1" x14ac:dyDescent="0.25">
      <c r="A1042" t="s">
        <v>1697</v>
      </c>
    </row>
    <row r="1043" spans="1:1" x14ac:dyDescent="0.25">
      <c r="A1043" t="s">
        <v>1698</v>
      </c>
    </row>
    <row r="1044" spans="1:1" x14ac:dyDescent="0.25">
      <c r="A1044" t="s">
        <v>1699</v>
      </c>
    </row>
    <row r="1045" spans="1:1" x14ac:dyDescent="0.25">
      <c r="A1045" t="s">
        <v>1700</v>
      </c>
    </row>
    <row r="1046" spans="1:1" x14ac:dyDescent="0.25">
      <c r="A1046" t="s">
        <v>1701</v>
      </c>
    </row>
    <row r="1047" spans="1:1" x14ac:dyDescent="0.25">
      <c r="A1047" t="s">
        <v>1702</v>
      </c>
    </row>
    <row r="1048" spans="1:1" x14ac:dyDescent="0.25">
      <c r="A1048" t="s">
        <v>1703</v>
      </c>
    </row>
    <row r="1049" spans="1:1" x14ac:dyDescent="0.25">
      <c r="A1049" t="s">
        <v>1704</v>
      </c>
    </row>
    <row r="1050" spans="1:1" x14ac:dyDescent="0.25">
      <c r="A1050" t="s">
        <v>1705</v>
      </c>
    </row>
    <row r="1051" spans="1:1" x14ac:dyDescent="0.25">
      <c r="A1051" t="s">
        <v>1706</v>
      </c>
    </row>
    <row r="1052" spans="1:1" x14ac:dyDescent="0.25">
      <c r="A1052" t="s">
        <v>1707</v>
      </c>
    </row>
    <row r="1053" spans="1:1" x14ac:dyDescent="0.25">
      <c r="A1053" t="s">
        <v>1708</v>
      </c>
    </row>
    <row r="1054" spans="1:1" x14ac:dyDescent="0.25">
      <c r="A1054" t="s">
        <v>1709</v>
      </c>
    </row>
    <row r="1055" spans="1:1" x14ac:dyDescent="0.25">
      <c r="A1055" t="s">
        <v>1710</v>
      </c>
    </row>
    <row r="1056" spans="1:1" x14ac:dyDescent="0.25">
      <c r="A1056" t="s">
        <v>1711</v>
      </c>
    </row>
    <row r="1057" spans="1:1" x14ac:dyDescent="0.25">
      <c r="A1057" t="s">
        <v>1712</v>
      </c>
    </row>
    <row r="1058" spans="1:1" x14ac:dyDescent="0.25">
      <c r="A1058" t="s">
        <v>1713</v>
      </c>
    </row>
    <row r="1059" spans="1:1" x14ac:dyDescent="0.25">
      <c r="A1059" t="s">
        <v>1714</v>
      </c>
    </row>
    <row r="1060" spans="1:1" x14ac:dyDescent="0.25">
      <c r="A1060" t="s">
        <v>1715</v>
      </c>
    </row>
    <row r="1061" spans="1:1" x14ac:dyDescent="0.25">
      <c r="A1061" t="s">
        <v>1716</v>
      </c>
    </row>
    <row r="1062" spans="1:1" x14ac:dyDescent="0.25">
      <c r="A1062" t="s">
        <v>1717</v>
      </c>
    </row>
    <row r="1063" spans="1:1" x14ac:dyDescent="0.25">
      <c r="A1063" t="s">
        <v>1718</v>
      </c>
    </row>
    <row r="1064" spans="1:1" x14ac:dyDescent="0.25">
      <c r="A1064" t="s">
        <v>1719</v>
      </c>
    </row>
    <row r="1065" spans="1:1" x14ac:dyDescent="0.25">
      <c r="A1065" t="s">
        <v>1720</v>
      </c>
    </row>
    <row r="1066" spans="1:1" x14ac:dyDescent="0.25">
      <c r="A1066" t="s">
        <v>1721</v>
      </c>
    </row>
    <row r="1067" spans="1:1" x14ac:dyDescent="0.25">
      <c r="A1067" t="s">
        <v>1722</v>
      </c>
    </row>
    <row r="1068" spans="1:1" x14ac:dyDescent="0.25">
      <c r="A1068" t="s">
        <v>1723</v>
      </c>
    </row>
    <row r="1069" spans="1:1" x14ac:dyDescent="0.25">
      <c r="A1069" t="s">
        <v>1724</v>
      </c>
    </row>
    <row r="1070" spans="1:1" x14ac:dyDescent="0.25">
      <c r="A1070" t="s">
        <v>1725</v>
      </c>
    </row>
    <row r="1071" spans="1:1" x14ac:dyDescent="0.25">
      <c r="A1071" t="s">
        <v>1726</v>
      </c>
    </row>
    <row r="1072" spans="1:1" x14ac:dyDescent="0.25">
      <c r="A1072" t="s">
        <v>1727</v>
      </c>
    </row>
    <row r="1073" spans="1:1" x14ac:dyDescent="0.25">
      <c r="A1073" t="s">
        <v>1728</v>
      </c>
    </row>
    <row r="1074" spans="1:1" x14ac:dyDescent="0.25">
      <c r="A1074" t="s">
        <v>1729</v>
      </c>
    </row>
    <row r="1075" spans="1:1" x14ac:dyDescent="0.25">
      <c r="A1075" t="s">
        <v>1730</v>
      </c>
    </row>
    <row r="1076" spans="1:1" x14ac:dyDescent="0.25">
      <c r="A1076" t="s">
        <v>1731</v>
      </c>
    </row>
    <row r="1077" spans="1:1" x14ac:dyDescent="0.25">
      <c r="A1077" t="s">
        <v>1732</v>
      </c>
    </row>
    <row r="1078" spans="1:1" x14ac:dyDescent="0.25">
      <c r="A1078" t="s">
        <v>1733</v>
      </c>
    </row>
    <row r="1079" spans="1:1" x14ac:dyDescent="0.25">
      <c r="A1079" t="s">
        <v>1734</v>
      </c>
    </row>
    <row r="1080" spans="1:1" x14ac:dyDescent="0.25">
      <c r="A1080" t="s">
        <v>1735</v>
      </c>
    </row>
    <row r="1081" spans="1:1" x14ac:dyDescent="0.25">
      <c r="A1081" t="s">
        <v>1736</v>
      </c>
    </row>
    <row r="1082" spans="1:1" x14ac:dyDescent="0.25">
      <c r="A1082" t="s">
        <v>1737</v>
      </c>
    </row>
    <row r="1083" spans="1:1" x14ac:dyDescent="0.25">
      <c r="A1083" t="s">
        <v>1738</v>
      </c>
    </row>
    <row r="1084" spans="1:1" x14ac:dyDescent="0.25">
      <c r="A1084" t="s">
        <v>1739</v>
      </c>
    </row>
    <row r="1085" spans="1:1" x14ac:dyDescent="0.25">
      <c r="A1085" t="s">
        <v>1740</v>
      </c>
    </row>
    <row r="1086" spans="1:1" x14ac:dyDescent="0.25">
      <c r="A1086" t="s">
        <v>1741</v>
      </c>
    </row>
    <row r="1087" spans="1:1" x14ac:dyDescent="0.25">
      <c r="A1087" t="s">
        <v>1742</v>
      </c>
    </row>
    <row r="1088" spans="1:1" x14ac:dyDescent="0.25">
      <c r="A1088" t="s">
        <v>1743</v>
      </c>
    </row>
    <row r="1089" spans="1:1" x14ac:dyDescent="0.25">
      <c r="A1089" t="s">
        <v>1744</v>
      </c>
    </row>
    <row r="1090" spans="1:1" x14ac:dyDescent="0.25">
      <c r="A1090" t="s">
        <v>1745</v>
      </c>
    </row>
    <row r="1091" spans="1:1" x14ac:dyDescent="0.25">
      <c r="A1091" t="s">
        <v>1746</v>
      </c>
    </row>
    <row r="1092" spans="1:1" x14ac:dyDescent="0.25">
      <c r="A1092" t="s">
        <v>1747</v>
      </c>
    </row>
    <row r="1093" spans="1:1" x14ac:dyDescent="0.25">
      <c r="A1093" t="s">
        <v>1748</v>
      </c>
    </row>
    <row r="1094" spans="1:1" x14ac:dyDescent="0.25">
      <c r="A1094" t="s">
        <v>1749</v>
      </c>
    </row>
    <row r="1095" spans="1:1" x14ac:dyDescent="0.25">
      <c r="A1095" t="s">
        <v>1750</v>
      </c>
    </row>
    <row r="1096" spans="1:1" x14ac:dyDescent="0.25">
      <c r="A1096" t="s">
        <v>1751</v>
      </c>
    </row>
    <row r="1097" spans="1:1" x14ac:dyDescent="0.25">
      <c r="A1097" t="s">
        <v>1752</v>
      </c>
    </row>
    <row r="1098" spans="1:1" x14ac:dyDescent="0.25">
      <c r="A1098" t="s">
        <v>1753</v>
      </c>
    </row>
    <row r="1099" spans="1:1" x14ac:dyDescent="0.25">
      <c r="A1099" t="s">
        <v>1754</v>
      </c>
    </row>
    <row r="1100" spans="1:1" x14ac:dyDescent="0.25">
      <c r="A1100" t="s">
        <v>1755</v>
      </c>
    </row>
    <row r="1101" spans="1:1" x14ac:dyDescent="0.25">
      <c r="A1101" t="s">
        <v>1756</v>
      </c>
    </row>
    <row r="1102" spans="1:1" x14ac:dyDescent="0.25">
      <c r="A1102" t="s">
        <v>1757</v>
      </c>
    </row>
    <row r="1103" spans="1:1" x14ac:dyDescent="0.25">
      <c r="A1103" t="s">
        <v>1758</v>
      </c>
    </row>
    <row r="1104" spans="1:1" x14ac:dyDescent="0.25">
      <c r="A1104" t="s">
        <v>1759</v>
      </c>
    </row>
    <row r="1105" spans="1:1" x14ac:dyDescent="0.25">
      <c r="A1105" t="s">
        <v>1760</v>
      </c>
    </row>
    <row r="1106" spans="1:1" x14ac:dyDescent="0.25">
      <c r="A1106" t="s">
        <v>1761</v>
      </c>
    </row>
    <row r="1107" spans="1:1" x14ac:dyDescent="0.25">
      <c r="A1107" t="s">
        <v>1762</v>
      </c>
    </row>
    <row r="1108" spans="1:1" x14ac:dyDescent="0.25">
      <c r="A1108" t="s">
        <v>1763</v>
      </c>
    </row>
    <row r="1109" spans="1:1" x14ac:dyDescent="0.25">
      <c r="A1109" t="s">
        <v>1764</v>
      </c>
    </row>
    <row r="1110" spans="1:1" x14ac:dyDescent="0.25">
      <c r="A1110" t="s">
        <v>1765</v>
      </c>
    </row>
    <row r="1111" spans="1:1" x14ac:dyDescent="0.25">
      <c r="A1111" t="s">
        <v>1766</v>
      </c>
    </row>
    <row r="1112" spans="1:1" x14ac:dyDescent="0.25">
      <c r="A1112" t="s">
        <v>1767</v>
      </c>
    </row>
    <row r="1113" spans="1:1" x14ac:dyDescent="0.25">
      <c r="A1113" t="s">
        <v>1768</v>
      </c>
    </row>
    <row r="1114" spans="1:1" x14ac:dyDescent="0.25">
      <c r="A1114" t="s">
        <v>1769</v>
      </c>
    </row>
    <row r="1115" spans="1:1" x14ac:dyDescent="0.25">
      <c r="A1115" t="s">
        <v>1770</v>
      </c>
    </row>
    <row r="1116" spans="1:1" x14ac:dyDescent="0.25">
      <c r="A1116" t="s">
        <v>1771</v>
      </c>
    </row>
    <row r="1117" spans="1:1" x14ac:dyDescent="0.25">
      <c r="A1117" t="s">
        <v>1772</v>
      </c>
    </row>
    <row r="1118" spans="1:1" x14ac:dyDescent="0.25">
      <c r="A1118" t="s">
        <v>1773</v>
      </c>
    </row>
    <row r="1119" spans="1:1" x14ac:dyDescent="0.25">
      <c r="A1119" t="s">
        <v>1774</v>
      </c>
    </row>
    <row r="1120" spans="1:1" x14ac:dyDescent="0.25">
      <c r="A1120" t="s">
        <v>1775</v>
      </c>
    </row>
    <row r="1121" spans="1:1" x14ac:dyDescent="0.25">
      <c r="A1121" t="s">
        <v>1776</v>
      </c>
    </row>
    <row r="1122" spans="1:1" x14ac:dyDescent="0.25">
      <c r="A1122" t="s">
        <v>1777</v>
      </c>
    </row>
    <row r="1123" spans="1:1" x14ac:dyDescent="0.25">
      <c r="A1123" t="s">
        <v>1778</v>
      </c>
    </row>
    <row r="1124" spans="1:1" x14ac:dyDescent="0.25">
      <c r="A1124" t="s">
        <v>1779</v>
      </c>
    </row>
    <row r="1125" spans="1:1" x14ac:dyDescent="0.25">
      <c r="A1125" t="s">
        <v>1780</v>
      </c>
    </row>
    <row r="1126" spans="1:1" x14ac:dyDescent="0.25">
      <c r="A1126" t="s">
        <v>1781</v>
      </c>
    </row>
    <row r="1127" spans="1:1" x14ac:dyDescent="0.25">
      <c r="A1127" t="s">
        <v>1782</v>
      </c>
    </row>
    <row r="1128" spans="1:1" x14ac:dyDescent="0.25">
      <c r="A1128" t="s">
        <v>1783</v>
      </c>
    </row>
    <row r="1129" spans="1:1" x14ac:dyDescent="0.25">
      <c r="A1129" t="s">
        <v>1784</v>
      </c>
    </row>
    <row r="1130" spans="1:1" x14ac:dyDescent="0.25">
      <c r="A1130" t="s">
        <v>1785</v>
      </c>
    </row>
    <row r="1131" spans="1:1" x14ac:dyDescent="0.25">
      <c r="A1131" t="s">
        <v>1786</v>
      </c>
    </row>
    <row r="1132" spans="1:1" x14ac:dyDescent="0.25">
      <c r="A1132" t="s">
        <v>1787</v>
      </c>
    </row>
    <row r="1133" spans="1:1" x14ac:dyDescent="0.25">
      <c r="A1133" t="s">
        <v>1788</v>
      </c>
    </row>
    <row r="1134" spans="1:1" x14ac:dyDescent="0.25">
      <c r="A1134" t="s">
        <v>1789</v>
      </c>
    </row>
    <row r="1135" spans="1:1" x14ac:dyDescent="0.25">
      <c r="A1135" t="s">
        <v>1790</v>
      </c>
    </row>
    <row r="1136" spans="1:1" x14ac:dyDescent="0.25">
      <c r="A1136" t="s">
        <v>1791</v>
      </c>
    </row>
    <row r="1137" spans="1:1" x14ac:dyDescent="0.25">
      <c r="A1137" t="s">
        <v>1792</v>
      </c>
    </row>
    <row r="1138" spans="1:1" x14ac:dyDescent="0.25">
      <c r="A1138" t="s">
        <v>1793</v>
      </c>
    </row>
    <row r="1139" spans="1:1" x14ac:dyDescent="0.25">
      <c r="A1139" t="s">
        <v>1794</v>
      </c>
    </row>
    <row r="1140" spans="1:1" x14ac:dyDescent="0.25">
      <c r="A1140" t="s">
        <v>1795</v>
      </c>
    </row>
    <row r="1141" spans="1:1" x14ac:dyDescent="0.25">
      <c r="A1141" t="s">
        <v>1796</v>
      </c>
    </row>
    <row r="1142" spans="1:1" x14ac:dyDescent="0.25">
      <c r="A1142" t="s">
        <v>1797</v>
      </c>
    </row>
    <row r="1143" spans="1:1" x14ac:dyDescent="0.25">
      <c r="A1143" t="s">
        <v>1798</v>
      </c>
    </row>
    <row r="1144" spans="1:1" x14ac:dyDescent="0.25">
      <c r="A1144" t="s">
        <v>1799</v>
      </c>
    </row>
    <row r="1145" spans="1:1" x14ac:dyDescent="0.25">
      <c r="A1145" t="s">
        <v>1800</v>
      </c>
    </row>
    <row r="1146" spans="1:1" x14ac:dyDescent="0.25">
      <c r="A1146" t="s">
        <v>1801</v>
      </c>
    </row>
    <row r="1147" spans="1:1" x14ac:dyDescent="0.25">
      <c r="A1147" t="s">
        <v>1802</v>
      </c>
    </row>
    <row r="1148" spans="1:1" x14ac:dyDescent="0.25">
      <c r="A1148" t="s">
        <v>1803</v>
      </c>
    </row>
    <row r="1149" spans="1:1" x14ac:dyDescent="0.25">
      <c r="A1149" t="s">
        <v>1804</v>
      </c>
    </row>
    <row r="1150" spans="1:1" x14ac:dyDescent="0.25">
      <c r="A1150" t="s">
        <v>1805</v>
      </c>
    </row>
    <row r="1151" spans="1:1" x14ac:dyDescent="0.25">
      <c r="A1151" t="s">
        <v>1806</v>
      </c>
    </row>
    <row r="1152" spans="1:1" x14ac:dyDescent="0.25">
      <c r="A1152" t="s">
        <v>1807</v>
      </c>
    </row>
    <row r="1153" spans="1:1" x14ac:dyDescent="0.25">
      <c r="A1153" t="s">
        <v>1808</v>
      </c>
    </row>
    <row r="1154" spans="1:1" x14ac:dyDescent="0.25">
      <c r="A1154" t="s">
        <v>1809</v>
      </c>
    </row>
    <row r="1155" spans="1:1" x14ac:dyDescent="0.25">
      <c r="A1155" t="s">
        <v>1810</v>
      </c>
    </row>
    <row r="1156" spans="1:1" x14ac:dyDescent="0.25">
      <c r="A1156" t="s">
        <v>1811</v>
      </c>
    </row>
    <row r="1157" spans="1:1" x14ac:dyDescent="0.25">
      <c r="A1157" t="s">
        <v>1812</v>
      </c>
    </row>
    <row r="1158" spans="1:1" x14ac:dyDescent="0.25">
      <c r="A1158" t="s">
        <v>1813</v>
      </c>
    </row>
    <row r="1159" spans="1:1" x14ac:dyDescent="0.25">
      <c r="A1159" t="s">
        <v>1814</v>
      </c>
    </row>
    <row r="1160" spans="1:1" x14ac:dyDescent="0.25">
      <c r="A1160" t="s">
        <v>1815</v>
      </c>
    </row>
    <row r="1161" spans="1:1" x14ac:dyDescent="0.25">
      <c r="A1161" t="s">
        <v>1816</v>
      </c>
    </row>
    <row r="1162" spans="1:1" x14ac:dyDescent="0.25">
      <c r="A1162" t="s">
        <v>1817</v>
      </c>
    </row>
    <row r="1163" spans="1:1" x14ac:dyDescent="0.25">
      <c r="A1163" t="s">
        <v>1818</v>
      </c>
    </row>
    <row r="1164" spans="1:1" x14ac:dyDescent="0.25">
      <c r="A1164" t="s">
        <v>1819</v>
      </c>
    </row>
    <row r="1165" spans="1:1" x14ac:dyDescent="0.25">
      <c r="A1165" t="s">
        <v>1820</v>
      </c>
    </row>
    <row r="1166" spans="1:1" x14ac:dyDescent="0.25">
      <c r="A1166" t="s">
        <v>1821</v>
      </c>
    </row>
    <row r="1167" spans="1:1" x14ac:dyDescent="0.25">
      <c r="A1167" t="s">
        <v>1822</v>
      </c>
    </row>
    <row r="1168" spans="1:1" x14ac:dyDescent="0.25">
      <c r="A1168" t="s">
        <v>1823</v>
      </c>
    </row>
    <row r="1169" spans="1:1" x14ac:dyDescent="0.25">
      <c r="A1169" t="s">
        <v>1824</v>
      </c>
    </row>
    <row r="1170" spans="1:1" x14ac:dyDescent="0.25">
      <c r="A1170" t="s">
        <v>1825</v>
      </c>
    </row>
    <row r="1171" spans="1:1" x14ac:dyDescent="0.25">
      <c r="A1171" t="s">
        <v>1826</v>
      </c>
    </row>
    <row r="1172" spans="1:1" x14ac:dyDescent="0.25">
      <c r="A1172" t="s">
        <v>1827</v>
      </c>
    </row>
    <row r="1173" spans="1:1" x14ac:dyDescent="0.25">
      <c r="A1173" t="s">
        <v>1828</v>
      </c>
    </row>
    <row r="1174" spans="1:1" x14ac:dyDescent="0.25">
      <c r="A1174" t="s">
        <v>1829</v>
      </c>
    </row>
    <row r="1175" spans="1:1" x14ac:dyDescent="0.25">
      <c r="A1175" t="s">
        <v>1830</v>
      </c>
    </row>
    <row r="1176" spans="1:1" x14ac:dyDescent="0.25">
      <c r="A1176" t="s">
        <v>1831</v>
      </c>
    </row>
    <row r="1177" spans="1:1" x14ac:dyDescent="0.25">
      <c r="A1177" t="s">
        <v>1832</v>
      </c>
    </row>
    <row r="1178" spans="1:1" x14ac:dyDescent="0.25">
      <c r="A1178" t="s">
        <v>1833</v>
      </c>
    </row>
    <row r="1179" spans="1:1" x14ac:dyDescent="0.25">
      <c r="A1179" t="s">
        <v>1834</v>
      </c>
    </row>
    <row r="1180" spans="1:1" x14ac:dyDescent="0.25">
      <c r="A1180" t="s">
        <v>1835</v>
      </c>
    </row>
    <row r="1181" spans="1:1" x14ac:dyDescent="0.25">
      <c r="A1181" t="s">
        <v>1836</v>
      </c>
    </row>
    <row r="1182" spans="1:1" x14ac:dyDescent="0.25">
      <c r="A1182" t="s">
        <v>1837</v>
      </c>
    </row>
    <row r="1183" spans="1:1" x14ac:dyDescent="0.25">
      <c r="A1183" t="s">
        <v>1838</v>
      </c>
    </row>
    <row r="1184" spans="1:1" x14ac:dyDescent="0.25">
      <c r="A1184" t="s">
        <v>1839</v>
      </c>
    </row>
    <row r="1185" spans="1:1" x14ac:dyDescent="0.25">
      <c r="A1185" t="s">
        <v>1840</v>
      </c>
    </row>
    <row r="1186" spans="1:1" x14ac:dyDescent="0.25">
      <c r="A1186" t="s">
        <v>1841</v>
      </c>
    </row>
    <row r="1187" spans="1:1" x14ac:dyDescent="0.25">
      <c r="A1187" t="s">
        <v>1842</v>
      </c>
    </row>
    <row r="1188" spans="1:1" x14ac:dyDescent="0.25">
      <c r="A1188" t="s">
        <v>1843</v>
      </c>
    </row>
    <row r="1189" spans="1:1" x14ac:dyDescent="0.25">
      <c r="A1189" t="s">
        <v>1844</v>
      </c>
    </row>
    <row r="1190" spans="1:1" x14ac:dyDescent="0.25">
      <c r="A1190" t="s">
        <v>1845</v>
      </c>
    </row>
    <row r="1191" spans="1:1" x14ac:dyDescent="0.25">
      <c r="A1191" t="s">
        <v>1846</v>
      </c>
    </row>
    <row r="1192" spans="1:1" x14ac:dyDescent="0.25">
      <c r="A1192" t="s">
        <v>1847</v>
      </c>
    </row>
    <row r="1193" spans="1:1" x14ac:dyDescent="0.25">
      <c r="A1193" t="s">
        <v>1848</v>
      </c>
    </row>
    <row r="1194" spans="1:1" x14ac:dyDescent="0.25">
      <c r="A1194" t="s">
        <v>1849</v>
      </c>
    </row>
    <row r="1195" spans="1:1" x14ac:dyDescent="0.25">
      <c r="A1195" t="s">
        <v>1850</v>
      </c>
    </row>
    <row r="1196" spans="1:1" x14ac:dyDescent="0.25">
      <c r="A1196" t="s">
        <v>1851</v>
      </c>
    </row>
    <row r="1197" spans="1:1" x14ac:dyDescent="0.25">
      <c r="A1197" t="s">
        <v>1852</v>
      </c>
    </row>
    <row r="1198" spans="1:1" x14ac:dyDescent="0.25">
      <c r="A1198" t="s">
        <v>1853</v>
      </c>
    </row>
    <row r="1199" spans="1:1" x14ac:dyDescent="0.25">
      <c r="A1199" t="s">
        <v>1854</v>
      </c>
    </row>
    <row r="1200" spans="1:1" x14ac:dyDescent="0.25">
      <c r="A1200" t="s">
        <v>1855</v>
      </c>
    </row>
    <row r="1201" spans="1:1" x14ac:dyDescent="0.25">
      <c r="A1201" t="s">
        <v>1856</v>
      </c>
    </row>
    <row r="1202" spans="1:1" x14ac:dyDescent="0.25">
      <c r="A1202" t="s">
        <v>1857</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1874</v>
      </c>
    </row>
    <row r="1220" spans="1:1" x14ac:dyDescent="0.25">
      <c r="A1220" t="s">
        <v>1875</v>
      </c>
    </row>
    <row r="1221" spans="1:1" x14ac:dyDescent="0.25">
      <c r="A1221" t="s">
        <v>1876</v>
      </c>
    </row>
    <row r="1222" spans="1:1" x14ac:dyDescent="0.25">
      <c r="A1222" t="s">
        <v>1877</v>
      </c>
    </row>
    <row r="1223" spans="1:1" x14ac:dyDescent="0.25">
      <c r="A1223" t="s">
        <v>1878</v>
      </c>
    </row>
    <row r="1224" spans="1:1" x14ac:dyDescent="0.25">
      <c r="A1224" t="s">
        <v>1879</v>
      </c>
    </row>
    <row r="1225" spans="1:1" x14ac:dyDescent="0.25">
      <c r="A1225" t="s">
        <v>1880</v>
      </c>
    </row>
    <row r="1226" spans="1:1" x14ac:dyDescent="0.25">
      <c r="A1226" t="s">
        <v>1881</v>
      </c>
    </row>
    <row r="1227" spans="1:1" x14ac:dyDescent="0.25">
      <c r="A1227" t="s">
        <v>1882</v>
      </c>
    </row>
    <row r="1228" spans="1:1" x14ac:dyDescent="0.25">
      <c r="A1228" t="s">
        <v>1883</v>
      </c>
    </row>
    <row r="1229" spans="1:1" x14ac:dyDescent="0.25">
      <c r="A1229" t="s">
        <v>1884</v>
      </c>
    </row>
    <row r="1230" spans="1:1" x14ac:dyDescent="0.25">
      <c r="A1230" t="s">
        <v>1885</v>
      </c>
    </row>
    <row r="1231" spans="1:1" x14ac:dyDescent="0.25">
      <c r="A1231" t="s">
        <v>1886</v>
      </c>
    </row>
    <row r="1232" spans="1:1" x14ac:dyDescent="0.25">
      <c r="A1232" t="s">
        <v>1887</v>
      </c>
    </row>
    <row r="1233" spans="1:1" x14ac:dyDescent="0.25">
      <c r="A1233" t="s">
        <v>1888</v>
      </c>
    </row>
    <row r="1234" spans="1:1" x14ac:dyDescent="0.25">
      <c r="A1234" t="s">
        <v>1889</v>
      </c>
    </row>
    <row r="1235" spans="1:1" x14ac:dyDescent="0.25">
      <c r="A1235" t="s">
        <v>1890</v>
      </c>
    </row>
    <row r="1236" spans="1:1" x14ac:dyDescent="0.25">
      <c r="A1236" t="s">
        <v>1891</v>
      </c>
    </row>
    <row r="1237" spans="1:1" x14ac:dyDescent="0.25">
      <c r="A1237" t="s">
        <v>1892</v>
      </c>
    </row>
    <row r="1238" spans="1:1" x14ac:dyDescent="0.25">
      <c r="A1238" t="s">
        <v>1893</v>
      </c>
    </row>
    <row r="1239" spans="1:1" x14ac:dyDescent="0.25">
      <c r="A1239" t="s">
        <v>1894</v>
      </c>
    </row>
    <row r="1240" spans="1:1" x14ac:dyDescent="0.25">
      <c r="A1240" t="s">
        <v>1895</v>
      </c>
    </row>
    <row r="1241" spans="1:1" x14ac:dyDescent="0.25">
      <c r="A1241" t="s">
        <v>1896</v>
      </c>
    </row>
    <row r="1242" spans="1:1" x14ac:dyDescent="0.25">
      <c r="A1242" t="s">
        <v>1897</v>
      </c>
    </row>
    <row r="1243" spans="1:1" x14ac:dyDescent="0.25">
      <c r="A1243" t="s">
        <v>1898</v>
      </c>
    </row>
    <row r="1244" spans="1:1" x14ac:dyDescent="0.25">
      <c r="A1244" t="s">
        <v>1899</v>
      </c>
    </row>
    <row r="1245" spans="1:1" x14ac:dyDescent="0.25">
      <c r="A1245" t="s">
        <v>1900</v>
      </c>
    </row>
    <row r="1246" spans="1:1" x14ac:dyDescent="0.25">
      <c r="A1246" t="s">
        <v>1901</v>
      </c>
    </row>
    <row r="1247" spans="1:1" x14ac:dyDescent="0.25">
      <c r="A1247" t="s">
        <v>1902</v>
      </c>
    </row>
    <row r="1248" spans="1:1" x14ac:dyDescent="0.25">
      <c r="A1248" t="s">
        <v>1903</v>
      </c>
    </row>
    <row r="1249" spans="1:1" x14ac:dyDescent="0.25">
      <c r="A1249" t="s">
        <v>1904</v>
      </c>
    </row>
    <row r="1250" spans="1:1" x14ac:dyDescent="0.25">
      <c r="A1250" t="s">
        <v>1905</v>
      </c>
    </row>
    <row r="1251" spans="1:1" x14ac:dyDescent="0.25">
      <c r="A1251" t="s">
        <v>1906</v>
      </c>
    </row>
    <row r="1252" spans="1:1" x14ac:dyDescent="0.25">
      <c r="A1252" t="s">
        <v>1907</v>
      </c>
    </row>
    <row r="1253" spans="1:1" x14ac:dyDescent="0.25">
      <c r="A1253" t="s">
        <v>1908</v>
      </c>
    </row>
    <row r="1254" spans="1:1" x14ac:dyDescent="0.25">
      <c r="A1254" t="s">
        <v>1909</v>
      </c>
    </row>
    <row r="1255" spans="1:1" x14ac:dyDescent="0.25">
      <c r="A1255" t="s">
        <v>1910</v>
      </c>
    </row>
    <row r="1256" spans="1:1" x14ac:dyDescent="0.25">
      <c r="A1256" t="s">
        <v>1911</v>
      </c>
    </row>
    <row r="1257" spans="1:1" x14ac:dyDescent="0.25">
      <c r="A1257" t="s">
        <v>1912</v>
      </c>
    </row>
    <row r="1258" spans="1:1" x14ac:dyDescent="0.25">
      <c r="A1258" t="s">
        <v>1913</v>
      </c>
    </row>
    <row r="1259" spans="1:1" x14ac:dyDescent="0.25">
      <c r="A1259" t="s">
        <v>1914</v>
      </c>
    </row>
    <row r="1260" spans="1:1" x14ac:dyDescent="0.25">
      <c r="A1260" t="s">
        <v>1915</v>
      </c>
    </row>
    <row r="1261" spans="1:1" x14ac:dyDescent="0.25">
      <c r="A1261" t="s">
        <v>1916</v>
      </c>
    </row>
    <row r="1262" spans="1:1" x14ac:dyDescent="0.25">
      <c r="A1262" t="s">
        <v>1917</v>
      </c>
    </row>
    <row r="1263" spans="1:1" x14ac:dyDescent="0.25">
      <c r="A1263" t="s">
        <v>1918</v>
      </c>
    </row>
    <row r="1264" spans="1:1" x14ac:dyDescent="0.25">
      <c r="A1264" t="s">
        <v>1919</v>
      </c>
    </row>
    <row r="1265" spans="1:1" x14ac:dyDescent="0.25">
      <c r="A1265" t="s">
        <v>1920</v>
      </c>
    </row>
    <row r="1266" spans="1:1" x14ac:dyDescent="0.25">
      <c r="A1266" t="s">
        <v>1921</v>
      </c>
    </row>
    <row r="1267" spans="1:1" x14ac:dyDescent="0.25">
      <c r="A1267" t="s">
        <v>1922</v>
      </c>
    </row>
    <row r="1268" spans="1:1" x14ac:dyDescent="0.25">
      <c r="A1268" t="s">
        <v>1923</v>
      </c>
    </row>
    <row r="1269" spans="1:1" x14ac:dyDescent="0.25">
      <c r="A1269" t="s">
        <v>1924</v>
      </c>
    </row>
    <row r="1270" spans="1:1" x14ac:dyDescent="0.25">
      <c r="A1270" t="s">
        <v>1925</v>
      </c>
    </row>
    <row r="1271" spans="1:1" x14ac:dyDescent="0.25">
      <c r="A1271" t="s">
        <v>1926</v>
      </c>
    </row>
    <row r="1272" spans="1:1" x14ac:dyDescent="0.25">
      <c r="A1272" t="s">
        <v>1927</v>
      </c>
    </row>
    <row r="1273" spans="1:1" x14ac:dyDescent="0.25">
      <c r="A1273" t="s">
        <v>1928</v>
      </c>
    </row>
    <row r="1274" spans="1:1" x14ac:dyDescent="0.25">
      <c r="A1274" t="s">
        <v>1929</v>
      </c>
    </row>
    <row r="1275" spans="1:1" x14ac:dyDescent="0.25">
      <c r="A1275" t="s">
        <v>1930</v>
      </c>
    </row>
    <row r="1276" spans="1:1" x14ac:dyDescent="0.25">
      <c r="A1276" t="s">
        <v>1931</v>
      </c>
    </row>
    <row r="1277" spans="1:1" x14ac:dyDescent="0.25">
      <c r="A1277" t="s">
        <v>1932</v>
      </c>
    </row>
    <row r="1278" spans="1:1" x14ac:dyDescent="0.25">
      <c r="A1278" t="s">
        <v>1933</v>
      </c>
    </row>
    <row r="1279" spans="1:1" x14ac:dyDescent="0.25">
      <c r="A1279" t="s">
        <v>1934</v>
      </c>
    </row>
    <row r="1280" spans="1:1" x14ac:dyDescent="0.25">
      <c r="A1280" t="s">
        <v>1935</v>
      </c>
    </row>
    <row r="1281" spans="1:1" x14ac:dyDescent="0.25">
      <c r="A1281" t="s">
        <v>1936</v>
      </c>
    </row>
    <row r="1282" spans="1:1" x14ac:dyDescent="0.25">
      <c r="A1282" t="s">
        <v>1937</v>
      </c>
    </row>
    <row r="1283" spans="1:1" x14ac:dyDescent="0.25">
      <c r="A1283" t="s">
        <v>1938</v>
      </c>
    </row>
    <row r="1284" spans="1:1" x14ac:dyDescent="0.25">
      <c r="A1284" t="s">
        <v>1939</v>
      </c>
    </row>
    <row r="1285" spans="1:1" x14ac:dyDescent="0.25">
      <c r="A1285" t="s">
        <v>1940</v>
      </c>
    </row>
    <row r="1286" spans="1:1" x14ac:dyDescent="0.25">
      <c r="A1286" t="s">
        <v>1941</v>
      </c>
    </row>
    <row r="1287" spans="1:1" x14ac:dyDescent="0.25">
      <c r="A1287" t="s">
        <v>1942</v>
      </c>
    </row>
    <row r="1288" spans="1:1" x14ac:dyDescent="0.25">
      <c r="A1288" t="s">
        <v>1943</v>
      </c>
    </row>
    <row r="1289" spans="1:1" x14ac:dyDescent="0.25">
      <c r="A1289" t="s">
        <v>1944</v>
      </c>
    </row>
    <row r="1290" spans="1:1" x14ac:dyDescent="0.25">
      <c r="A1290" t="s">
        <v>1945</v>
      </c>
    </row>
    <row r="1291" spans="1:1" x14ac:dyDescent="0.25">
      <c r="A1291" t="s">
        <v>1946</v>
      </c>
    </row>
    <row r="1292" spans="1:1" x14ac:dyDescent="0.25">
      <c r="A1292" t="s">
        <v>1947</v>
      </c>
    </row>
    <row r="1293" spans="1:1" x14ac:dyDescent="0.25">
      <c r="A1293" t="s">
        <v>1948</v>
      </c>
    </row>
    <row r="1294" spans="1:1" x14ac:dyDescent="0.25">
      <c r="A1294" t="s">
        <v>1949</v>
      </c>
    </row>
    <row r="1295" spans="1:1" x14ac:dyDescent="0.25">
      <c r="A1295" t="s">
        <v>1950</v>
      </c>
    </row>
    <row r="1296" spans="1:1" x14ac:dyDescent="0.25">
      <c r="A1296" t="s">
        <v>1951</v>
      </c>
    </row>
    <row r="1297" spans="1:1" x14ac:dyDescent="0.25">
      <c r="A1297" t="s">
        <v>1952</v>
      </c>
    </row>
    <row r="1298" spans="1:1" x14ac:dyDescent="0.25">
      <c r="A1298" t="s">
        <v>1953</v>
      </c>
    </row>
    <row r="1299" spans="1:1" x14ac:dyDescent="0.25">
      <c r="A1299" t="s">
        <v>1954</v>
      </c>
    </row>
    <row r="1300" spans="1:1" x14ac:dyDescent="0.25">
      <c r="A1300" t="s">
        <v>1955</v>
      </c>
    </row>
    <row r="1301" spans="1:1" x14ac:dyDescent="0.25">
      <c r="A1301" t="s">
        <v>1956</v>
      </c>
    </row>
    <row r="1302" spans="1:1" x14ac:dyDescent="0.25">
      <c r="A1302" t="s">
        <v>1957</v>
      </c>
    </row>
    <row r="1303" spans="1:1" x14ac:dyDescent="0.25">
      <c r="A1303" t="s">
        <v>1958</v>
      </c>
    </row>
    <row r="1304" spans="1:1" x14ac:dyDescent="0.25">
      <c r="A1304" t="s">
        <v>1959</v>
      </c>
    </row>
    <row r="1305" spans="1:1" x14ac:dyDescent="0.25">
      <c r="A1305" t="s">
        <v>1960</v>
      </c>
    </row>
    <row r="1306" spans="1:1" x14ac:dyDescent="0.25">
      <c r="A1306" t="s">
        <v>1961</v>
      </c>
    </row>
    <row r="1307" spans="1:1" x14ac:dyDescent="0.25">
      <c r="A1307" t="s">
        <v>1962</v>
      </c>
    </row>
    <row r="1308" spans="1:1" x14ac:dyDescent="0.25">
      <c r="A1308" t="s">
        <v>1963</v>
      </c>
    </row>
    <row r="1309" spans="1:1" x14ac:dyDescent="0.25">
      <c r="A1309" t="s">
        <v>1964</v>
      </c>
    </row>
    <row r="1310" spans="1:1" x14ac:dyDescent="0.25">
      <c r="A1310" t="s">
        <v>1965</v>
      </c>
    </row>
    <row r="1311" spans="1:1" x14ac:dyDescent="0.25">
      <c r="A1311" t="s">
        <v>1966</v>
      </c>
    </row>
    <row r="1312" spans="1:1" x14ac:dyDescent="0.25">
      <c r="A1312" t="s">
        <v>1967</v>
      </c>
    </row>
    <row r="1313" spans="1:1" x14ac:dyDescent="0.25">
      <c r="A1313" t="s">
        <v>1968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2072</v>
      </c>
    </row>
    <row r="2" spans="1:1" x14ac:dyDescent="0.25">
      <c r="A2" s="56" t="s">
        <v>2073</v>
      </c>
    </row>
    <row r="3" spans="1:1" ht="15.75" customHeight="1" x14ac:dyDescent="0.25"/>
    <row r="4" spans="1:1" x14ac:dyDescent="0.25">
      <c r="A4" s="89" t="s">
        <v>2292</v>
      </c>
    </row>
    <row r="5" spans="1:1" x14ac:dyDescent="0.25">
      <c r="A5" t="s">
        <v>2289</v>
      </c>
    </row>
    <row r="6" spans="1:1" x14ac:dyDescent="0.25">
      <c r="A6" s="11" t="s">
        <v>2481</v>
      </c>
    </row>
    <row r="7" spans="1:1" x14ac:dyDescent="0.25">
      <c r="A7" t="s">
        <v>2287</v>
      </c>
    </row>
    <row r="9" spans="1:1" x14ac:dyDescent="0.25">
      <c r="A9" s="11" t="s">
        <v>2288</v>
      </c>
    </row>
    <row r="10" spans="1:1" x14ac:dyDescent="0.25">
      <c r="A10" t="s">
        <v>2265</v>
      </c>
    </row>
    <row r="11" spans="1:1" x14ac:dyDescent="0.25">
      <c r="A11" t="s">
        <v>2267</v>
      </c>
    </row>
  </sheetData>
  <hyperlinks>
    <hyperlink ref="A2" r:id="rId1" location="heading=h.oc1ke1f0w7ih"/>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67" t="s">
        <v>2085</v>
      </c>
    </row>
    <row r="2" spans="1:1" x14ac:dyDescent="0.25">
      <c r="A2" s="68" t="s">
        <v>246</v>
      </c>
    </row>
    <row r="3" spans="1:1" x14ac:dyDescent="0.25">
      <c r="A3" s="68" t="s">
        <v>2163</v>
      </c>
    </row>
    <row r="4" spans="1:1" x14ac:dyDescent="0.25">
      <c r="A4" s="68" t="s">
        <v>2162</v>
      </c>
    </row>
    <row r="5" spans="1:1" x14ac:dyDescent="0.25">
      <c r="A5" s="68" t="s">
        <v>2161</v>
      </c>
    </row>
    <row r="6" spans="1:1" x14ac:dyDescent="0.25">
      <c r="A6" s="68" t="s">
        <v>341</v>
      </c>
    </row>
    <row r="7" spans="1:1" x14ac:dyDescent="0.25">
      <c r="A7" s="69" t="s">
        <v>247</v>
      </c>
    </row>
    <row r="8" spans="1:1" x14ac:dyDescent="0.25">
      <c r="A8" s="68" t="s">
        <v>2116</v>
      </c>
    </row>
    <row r="9" spans="1:1" x14ac:dyDescent="0.25">
      <c r="A9" s="68" t="s">
        <v>2088</v>
      </c>
    </row>
    <row r="10" spans="1:1" x14ac:dyDescent="0.25">
      <c r="A10" s="69" t="s">
        <v>2074</v>
      </c>
    </row>
    <row r="11" spans="1:1" x14ac:dyDescent="0.25">
      <c r="A11" s="68" t="s">
        <v>2161</v>
      </c>
    </row>
    <row r="12" spans="1:1" x14ac:dyDescent="0.25">
      <c r="A12" s="68" t="s">
        <v>2479</v>
      </c>
    </row>
    <row r="13" spans="1:1" x14ac:dyDescent="0.25">
      <c r="A13" s="68" t="s">
        <v>2480</v>
      </c>
    </row>
    <row r="14" spans="1:1" x14ac:dyDescent="0.25">
      <c r="A14" s="68" t="s">
        <v>2086</v>
      </c>
    </row>
    <row r="15" spans="1:1" x14ac:dyDescent="0.25">
      <c r="A15" s="68" t="s">
        <v>2087</v>
      </c>
    </row>
    <row r="16" spans="1:1" x14ac:dyDescent="0.25">
      <c r="A16"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2016-05-14T03:03:12Z</dcterms:modified>
</cp:coreProperties>
</file>