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gents" sheetId="1" r:id="rId1"/>
    <sheet name="demoCnxs" sheetId="10" r:id="rId2"/>
    <sheet name="demoPosts" sheetId="11" r:id="rId3"/>
    <sheet name="contract blob" sheetId="20" r:id="rId4"/>
    <sheet name="demoProjectPosts" sheetId="16" r:id="rId5"/>
    <sheet name="tmp category list" sheetId="18" r:id="rId6"/>
    <sheet name="Feedback" sheetId="19" state="hidden" r:id="rId7"/>
    <sheet name="demoContractTypePosts" sheetId="17" r:id="rId8"/>
    <sheet name="Unused GUIDS" sheetId="14" r:id="rId9"/>
    <sheet name="to do" sheetId="8" r:id="rId10"/>
    <sheet name="export template" sheetId="4" r:id="rId11"/>
    <sheet name="OLD_configLabels" sheetId="7" r:id="rId12"/>
    <sheet name="Metadata" sheetId="21" r:id="rId13"/>
    <sheet name="OLD_configAgents" sheetId="15" r:id="rId1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11" l="1"/>
  <c r="U5" i="11"/>
  <c r="U6" i="11"/>
  <c r="U7" i="11"/>
  <c r="U8" i="11"/>
  <c r="U9" i="11"/>
  <c r="U10" i="11"/>
  <c r="U11" i="11"/>
  <c r="U12" i="11"/>
  <c r="U13" i="11"/>
  <c r="U14" i="11"/>
  <c r="U15" i="11"/>
  <c r="U16" i="11"/>
  <c r="T4" i="11"/>
  <c r="T5" i="11"/>
  <c r="T6" i="11"/>
  <c r="T7" i="11"/>
  <c r="T8" i="11"/>
  <c r="T9" i="11"/>
  <c r="T10" i="11"/>
  <c r="T11" i="11"/>
  <c r="T12" i="11"/>
  <c r="T13" i="11"/>
  <c r="T14" i="11"/>
  <c r="T15" i="11"/>
  <c r="T16" i="11"/>
  <c r="R4" i="11"/>
  <c r="R5" i="11"/>
  <c r="R6" i="11"/>
  <c r="R7" i="11"/>
  <c r="R8" i="11"/>
  <c r="R9" i="11"/>
  <c r="R10" i="11"/>
  <c r="R11" i="11"/>
  <c r="R12" i="11"/>
  <c r="R13" i="11"/>
  <c r="R14" i="11"/>
  <c r="R15" i="11"/>
  <c r="R16" i="11"/>
  <c r="P4" i="11"/>
  <c r="P5" i="11"/>
  <c r="P6" i="11"/>
  <c r="P7" i="11"/>
  <c r="P8" i="11"/>
  <c r="P9" i="11"/>
  <c r="P10" i="11"/>
  <c r="P11" i="11"/>
  <c r="P12" i="11"/>
  <c r="P13" i="11"/>
  <c r="P14" i="11"/>
  <c r="P15" i="11"/>
  <c r="P16" i="11"/>
  <c r="N4" i="11"/>
  <c r="N5" i="11"/>
  <c r="N6" i="11"/>
  <c r="N7" i="11"/>
  <c r="N8" i="11"/>
  <c r="N9" i="11"/>
  <c r="N10" i="11"/>
  <c r="N11" i="11"/>
  <c r="N12" i="11"/>
  <c r="N13" i="11"/>
  <c r="N14" i="11"/>
  <c r="N15" i="11"/>
  <c r="N16" i="11"/>
  <c r="L4" i="11"/>
  <c r="L5" i="11"/>
  <c r="L6" i="11"/>
  <c r="L7" i="11"/>
  <c r="L8" i="11"/>
  <c r="L9" i="11"/>
  <c r="L10" i="11"/>
  <c r="L11" i="11"/>
  <c r="L12" i="11"/>
  <c r="L13" i="11"/>
  <c r="L14" i="11"/>
  <c r="L15" i="11"/>
  <c r="L16" i="11"/>
  <c r="K4" i="11"/>
  <c r="K5" i="11"/>
  <c r="K6" i="11"/>
  <c r="K7" i="11"/>
  <c r="K8" i="11"/>
  <c r="K9" i="11"/>
  <c r="K10" i="11"/>
  <c r="K11" i="11"/>
  <c r="K12" i="11"/>
  <c r="K13" i="11"/>
  <c r="K14" i="11"/>
  <c r="K15" i="11"/>
  <c r="K16" i="11"/>
  <c r="I4" i="11"/>
  <c r="I5" i="11"/>
  <c r="I6" i="11"/>
  <c r="I7" i="11"/>
  <c r="I8" i="11"/>
  <c r="I9" i="11"/>
  <c r="I10" i="11"/>
  <c r="I11" i="11"/>
  <c r="I12" i="11"/>
  <c r="I13" i="11"/>
  <c r="I14" i="11"/>
  <c r="I15" i="11"/>
  <c r="I16" i="11"/>
  <c r="F4" i="11"/>
  <c r="F5" i="11"/>
  <c r="F6" i="11"/>
  <c r="F7" i="11"/>
  <c r="F8" i="11"/>
  <c r="F9" i="11"/>
  <c r="F10" i="11"/>
  <c r="F11" i="11"/>
  <c r="F12" i="11"/>
  <c r="F13" i="11"/>
  <c r="F14" i="11"/>
  <c r="F15" i="11"/>
  <c r="F16" i="11"/>
  <c r="C4" i="11"/>
  <c r="C5" i="11"/>
  <c r="C6" i="11"/>
  <c r="C7" i="11"/>
  <c r="C8" i="11"/>
  <c r="C9" i="11"/>
  <c r="C10" i="11"/>
  <c r="C11" i="11"/>
  <c r="C12" i="11"/>
  <c r="C13" i="11"/>
  <c r="C14" i="11"/>
  <c r="C15" i="11"/>
  <c r="C16" i="1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K2" i="1" s="1"/>
  <c r="C3" i="1"/>
  <c r="K3" i="1" s="1"/>
  <c r="C4" i="1"/>
  <c r="K4" i="1" s="1"/>
  <c r="C5" i="1"/>
  <c r="K5" i="1" s="1"/>
  <c r="C6" i="1"/>
  <c r="K6" i="1" s="1"/>
  <c r="C7" i="1"/>
  <c r="K7" i="1" s="1"/>
  <c r="C8" i="1"/>
  <c r="K8" i="1" s="1"/>
  <c r="C9" i="1"/>
  <c r="K9" i="1" s="1"/>
  <c r="C10" i="1"/>
  <c r="K10" i="1" s="1"/>
  <c r="C11" i="1"/>
  <c r="K11" i="1" s="1"/>
  <c r="C12" i="1"/>
  <c r="K12" i="1" s="1"/>
  <c r="C13" i="1"/>
  <c r="K13" i="1" s="1"/>
  <c r="C14" i="1"/>
  <c r="K14" i="1" s="1"/>
  <c r="C15" i="1"/>
  <c r="K15" i="1" s="1"/>
  <c r="C16" i="1"/>
  <c r="K16" i="1" s="1"/>
  <c r="C17" i="1"/>
  <c r="K17" i="1" s="1"/>
  <c r="C18" i="1"/>
  <c r="K18" i="1" s="1"/>
  <c r="C19" i="1"/>
  <c r="K19" i="1" s="1"/>
  <c r="C20" i="1"/>
  <c r="K20" i="1" s="1"/>
  <c r="C21" i="1"/>
  <c r="K21" i="1" s="1"/>
  <c r="C22" i="1"/>
  <c r="K22" i="1" s="1"/>
  <c r="C23" i="1"/>
  <c r="K23" i="1" s="1"/>
  <c r="C24" i="1"/>
  <c r="K24" i="1" s="1"/>
  <c r="C25" i="1"/>
  <c r="K25" i="1" s="1"/>
  <c r="C26" i="1"/>
  <c r="K26" i="1" s="1"/>
  <c r="C27" i="1"/>
  <c r="K27" i="1" s="1"/>
  <c r="C28" i="1"/>
  <c r="K28" i="1" s="1"/>
  <c r="C29" i="1"/>
  <c r="K29" i="1" s="1"/>
  <c r="C30" i="1"/>
  <c r="K30" i="1" s="1"/>
  <c r="C31" i="1"/>
  <c r="K31" i="1" s="1"/>
  <c r="C32" i="1"/>
  <c r="K32" i="1" s="1"/>
  <c r="C33" i="1"/>
  <c r="K33" i="1" s="1"/>
  <c r="C34" i="1"/>
  <c r="K34" i="1" s="1"/>
  <c r="C35" i="1"/>
  <c r="K35" i="1" s="1"/>
  <c r="C36" i="1"/>
  <c r="K36" i="1" s="1"/>
  <c r="C37" i="1"/>
  <c r="K37" i="1" s="1"/>
  <c r="C38" i="1"/>
  <c r="K38" i="1" s="1"/>
  <c r="C39" i="1"/>
  <c r="K39" i="1" s="1"/>
  <c r="C40" i="1"/>
  <c r="K40" i="1" s="1"/>
  <c r="C41" i="1"/>
  <c r="K41" i="1" s="1"/>
  <c r="C42" i="1"/>
  <c r="K42" i="1" s="1"/>
  <c r="C43" i="1"/>
  <c r="K43" i="1" s="1"/>
  <c r="C44" i="1"/>
  <c r="K44" i="1" s="1"/>
  <c r="C45" i="1"/>
  <c r="K45" i="1" s="1"/>
  <c r="C46" i="1"/>
  <c r="K46" i="1" s="1"/>
  <c r="C47" i="1"/>
  <c r="K47" i="1" s="1"/>
  <c r="C48" i="1"/>
  <c r="K48" i="1" s="1"/>
  <c r="C49" i="1"/>
  <c r="K49" i="1" s="1"/>
  <c r="C50" i="1"/>
  <c r="K50" i="1" s="1"/>
  <c r="C51" i="1"/>
  <c r="K51" i="1" s="1"/>
  <c r="C52" i="1"/>
  <c r="K52" i="1" s="1"/>
  <c r="C53" i="1"/>
  <c r="K53" i="1" s="1"/>
  <c r="C54" i="1"/>
  <c r="K54" i="1" s="1"/>
  <c r="C55" i="1"/>
  <c r="K55" i="1" s="1"/>
  <c r="C56" i="1"/>
  <c r="K56" i="1" s="1"/>
  <c r="C57" i="1"/>
  <c r="K57" i="1" s="1"/>
  <c r="C58" i="1"/>
  <c r="K58" i="1" s="1"/>
  <c r="C59" i="1"/>
  <c r="K59" i="1" s="1"/>
  <c r="C60" i="1"/>
  <c r="K60" i="1" s="1"/>
  <c r="C61" i="1"/>
  <c r="K61" i="1" s="1"/>
  <c r="C62" i="1"/>
  <c r="K62" i="1" s="1"/>
  <c r="C63" i="1"/>
  <c r="K63" i="1" s="1"/>
  <c r="C64" i="1"/>
  <c r="K64" i="1" s="1"/>
  <c r="C65" i="1"/>
  <c r="K65" i="1" s="1"/>
  <c r="C66" i="1"/>
  <c r="K66" i="1" s="1"/>
  <c r="C67" i="1"/>
  <c r="K67" i="1" s="1"/>
  <c r="C68" i="1"/>
  <c r="K68" i="1" s="1"/>
  <c r="C69" i="1"/>
  <c r="K69" i="1" s="1"/>
  <c r="C70" i="1"/>
  <c r="K70" i="1" s="1"/>
  <c r="C71" i="1"/>
  <c r="K71" i="1" s="1"/>
  <c r="C72" i="1"/>
  <c r="K72" i="1" s="1"/>
  <c r="C73" i="1"/>
  <c r="K73" i="1" s="1"/>
  <c r="C74" i="1"/>
  <c r="K74" i="1" s="1"/>
  <c r="C75" i="1"/>
  <c r="K75" i="1" s="1"/>
  <c r="C76" i="1"/>
  <c r="K76" i="1" s="1"/>
  <c r="C77" i="1"/>
  <c r="K77" i="1" s="1"/>
  <c r="C78" i="1"/>
  <c r="K78" i="1" s="1"/>
  <c r="C79" i="1"/>
  <c r="K79" i="1" s="1"/>
  <c r="C80" i="1"/>
  <c r="K80" i="1" s="1"/>
  <c r="C81" i="1"/>
  <c r="K81" i="1" s="1"/>
  <c r="C82" i="1"/>
  <c r="K82" i="1" s="1"/>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F72" i="7" l="1"/>
  <c r="F71" i="7"/>
  <c r="F73" i="7"/>
  <c r="O3" i="1" l="1"/>
  <c r="G3" i="1"/>
  <c r="N3" i="1" s="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4" i="16" l="1"/>
  <c r="R2" i="16" l="1"/>
  <c r="R3"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S10" i="11"/>
  <c r="H10" i="11"/>
  <c r="V10" i="11" s="1"/>
  <c r="E10" i="11"/>
  <c r="S16" i="11"/>
  <c r="S14" i="11"/>
  <c r="S12" i="11"/>
  <c r="S7" i="11"/>
  <c r="S5" i="11"/>
  <c r="E7" i="11"/>
  <c r="H7" i="11"/>
  <c r="V7" i="11" s="1"/>
  <c r="E12" i="11"/>
  <c r="H12" i="11"/>
  <c r="V12" i="11" s="1"/>
  <c r="H4" i="11"/>
  <c r="V4" i="11" s="1"/>
  <c r="H5" i="11"/>
  <c r="V5" i="11" s="1"/>
  <c r="H6" i="11"/>
  <c r="V6" i="11" s="1"/>
  <c r="H8" i="11"/>
  <c r="V8" i="11" s="1"/>
  <c r="H9" i="11"/>
  <c r="V9" i="11" s="1"/>
  <c r="H11" i="11"/>
  <c r="V11" i="11" s="1"/>
  <c r="H13" i="11"/>
  <c r="V13" i="11" s="1"/>
  <c r="H14" i="11"/>
  <c r="V14" i="11" s="1"/>
  <c r="H15" i="11"/>
  <c r="V15" i="11" s="1"/>
  <c r="H16" i="11"/>
  <c r="V16" i="11" s="1"/>
  <c r="E9" i="11"/>
  <c r="E8" i="11"/>
  <c r="E11" i="11" l="1"/>
  <c r="E6" i="11"/>
  <c r="E4" i="11"/>
  <c r="E5" i="11"/>
  <c r="E13" i="11"/>
  <c r="E14" i="11"/>
  <c r="E15" i="11"/>
  <c r="E16" i="11"/>
  <c r="G191" i="10" l="1"/>
  <c r="G192" i="10"/>
  <c r="G193" i="10"/>
  <c r="G194" i="10"/>
  <c r="G172" i="10" l="1"/>
  <c r="G173" i="10"/>
  <c r="G174" i="10"/>
  <c r="G175" i="10"/>
  <c r="G176" i="10"/>
  <c r="G177" i="10"/>
  <c r="G178" i="10"/>
  <c r="G179" i="10"/>
  <c r="G180" i="10"/>
  <c r="G181" i="10"/>
  <c r="G182" i="10"/>
  <c r="G183" i="10"/>
  <c r="G184" i="10"/>
  <c r="G185" i="10"/>
  <c r="G186" i="10"/>
  <c r="G187" i="10"/>
  <c r="G188" i="10"/>
  <c r="G189" i="10"/>
  <c r="G190" i="10"/>
  <c r="G171" i="10"/>
  <c r="G164" i="10"/>
  <c r="G165" i="10"/>
  <c r="G166" i="10"/>
  <c r="G167" i="10"/>
  <c r="G168" i="10"/>
  <c r="G169" i="10"/>
  <c r="G170"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B15" i="11" l="1"/>
  <c r="B12" i="11"/>
  <c r="B11" i="11"/>
  <c r="G89" i="1"/>
  <c r="N89" i="1" s="1"/>
  <c r="Q89" i="1" s="1"/>
  <c r="G96" i="1"/>
  <c r="N96" i="1" s="1"/>
  <c r="Q96" i="1" s="1"/>
  <c r="G90" i="1"/>
  <c r="N90" i="1" s="1"/>
  <c r="Q90" i="1" s="1"/>
  <c r="G95" i="1"/>
  <c r="N95" i="1" s="1"/>
  <c r="Q95" i="1" s="1"/>
  <c r="G97" i="1"/>
  <c r="N97" i="1" s="1"/>
  <c r="Q97" i="1" s="1"/>
  <c r="G94" i="1"/>
  <c r="N94" i="1" s="1"/>
  <c r="Q94" i="1" s="1"/>
  <c r="B193" i="10"/>
  <c r="G84" i="1"/>
  <c r="N84" i="1" s="1"/>
  <c r="Q84" i="1" s="1"/>
  <c r="G93" i="1"/>
  <c r="N93" i="1" s="1"/>
  <c r="Q93" i="1" s="1"/>
  <c r="G85" i="1"/>
  <c r="N85" i="1" s="1"/>
  <c r="Q85" i="1" s="1"/>
  <c r="G92" i="1"/>
  <c r="N92" i="1" s="1"/>
  <c r="Q92" i="1" s="1"/>
  <c r="G86" i="1"/>
  <c r="N86" i="1" s="1"/>
  <c r="Q86" i="1" s="1"/>
  <c r="G91" i="1"/>
  <c r="N91" i="1" s="1"/>
  <c r="Q91" i="1" s="1"/>
  <c r="B188" i="10"/>
  <c r="G98" i="1"/>
  <c r="N98" i="1" s="1"/>
  <c r="Q98" i="1" s="1"/>
  <c r="G88" i="1"/>
  <c r="N88" i="1" s="1"/>
  <c r="Q88" i="1" s="1"/>
  <c r="B192" i="10"/>
  <c r="E191" i="10"/>
  <c r="G87" i="1"/>
  <c r="N87" i="1" s="1"/>
  <c r="Q87" i="1" s="1"/>
  <c r="G99" i="1"/>
  <c r="N99" i="1" s="1"/>
  <c r="Q99" i="1" s="1"/>
  <c r="E190" i="10"/>
  <c r="E182" i="10"/>
  <c r="E174" i="10"/>
  <c r="B185" i="10"/>
  <c r="B177" i="10"/>
  <c r="E184" i="10"/>
  <c r="E176" i="10"/>
  <c r="B187" i="10"/>
  <c r="B179" i="10"/>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B9" i="11" l="1"/>
  <c r="B10" i="11"/>
  <c r="B16" i="11"/>
  <c r="B7" i="11"/>
  <c r="B8" i="11"/>
  <c r="B6" i="11"/>
  <c r="B5" i="11"/>
  <c r="B13" i="11"/>
  <c r="B4" i="11"/>
  <c r="B14" i="11"/>
  <c r="B111" i="10"/>
  <c r="G31" i="1"/>
  <c r="N31" i="1" s="1"/>
  <c r="Q31" i="1" s="1"/>
  <c r="B160" i="10"/>
  <c r="G80" i="1"/>
  <c r="N80" i="1" s="1"/>
  <c r="Q80" i="1" s="1"/>
  <c r="B104" i="10"/>
  <c r="G24" i="1"/>
  <c r="N24" i="1" s="1"/>
  <c r="Q24" i="1" s="1"/>
  <c r="B120" i="10"/>
  <c r="G40" i="1"/>
  <c r="N40" i="1" s="1"/>
  <c r="Q40" i="1" s="1"/>
  <c r="B129" i="10"/>
  <c r="G49" i="1"/>
  <c r="N49" i="1" s="1"/>
  <c r="Q49" i="1" s="1"/>
  <c r="B137" i="10"/>
  <c r="G57" i="1"/>
  <c r="N57" i="1" s="1"/>
  <c r="Q57" i="1" s="1"/>
  <c r="B145" i="10"/>
  <c r="G65" i="1"/>
  <c r="N65" i="1" s="1"/>
  <c r="Q65" i="1" s="1"/>
  <c r="B153" i="10"/>
  <c r="G73" i="1"/>
  <c r="N73" i="1" s="1"/>
  <c r="Q73" i="1" s="1"/>
  <c r="B161" i="10"/>
  <c r="G81" i="1"/>
  <c r="N81" i="1" s="1"/>
  <c r="Q81" i="1" s="1"/>
  <c r="B128" i="10"/>
  <c r="G48" i="1"/>
  <c r="N48" i="1" s="1"/>
  <c r="Q48" i="1" s="1"/>
  <c r="B96" i="10"/>
  <c r="G16" i="1"/>
  <c r="N16" i="1" s="1"/>
  <c r="Q16" i="1" s="1"/>
  <c r="B112" i="10"/>
  <c r="G32" i="1"/>
  <c r="N32" i="1" s="1"/>
  <c r="Q32" i="1" s="1"/>
  <c r="B124" i="10"/>
  <c r="G44" i="1"/>
  <c r="N44" i="1" s="1"/>
  <c r="Q44" i="1" s="1"/>
  <c r="B89" i="10"/>
  <c r="G9" i="1"/>
  <c r="N9" i="1" s="1"/>
  <c r="Q9" i="1" s="1"/>
  <c r="B97" i="10"/>
  <c r="G17" i="1"/>
  <c r="N17" i="1" s="1"/>
  <c r="Q17" i="1" s="1"/>
  <c r="B105" i="10"/>
  <c r="G25" i="1"/>
  <c r="N25" i="1" s="1"/>
  <c r="Q25" i="1" s="1"/>
  <c r="B113" i="10"/>
  <c r="G33" i="1"/>
  <c r="N33" i="1" s="1"/>
  <c r="Q33" i="1" s="1"/>
  <c r="B121" i="10"/>
  <c r="G41" i="1"/>
  <c r="N41" i="1" s="1"/>
  <c r="Q41" i="1" s="1"/>
  <c r="B130" i="10"/>
  <c r="G50" i="1"/>
  <c r="N50" i="1" s="1"/>
  <c r="Q50" i="1" s="1"/>
  <c r="B138" i="10"/>
  <c r="G58" i="1"/>
  <c r="N58" i="1" s="1"/>
  <c r="Q58" i="1" s="1"/>
  <c r="B146" i="10"/>
  <c r="G66" i="1"/>
  <c r="N66" i="1" s="1"/>
  <c r="Q66" i="1" s="1"/>
  <c r="B154" i="10"/>
  <c r="G74" i="1"/>
  <c r="N74" i="1" s="1"/>
  <c r="Q74" i="1" s="1"/>
  <c r="B162" i="10"/>
  <c r="G82" i="1"/>
  <c r="N82" i="1" s="1"/>
  <c r="Q82" i="1" s="1"/>
  <c r="B87" i="10"/>
  <c r="G7" i="1"/>
  <c r="N7" i="1" s="1"/>
  <c r="Q7" i="1" s="1"/>
  <c r="B136" i="10"/>
  <c r="G56" i="1"/>
  <c r="N56" i="1" s="1"/>
  <c r="Q56" i="1" s="1"/>
  <c r="B88" i="10"/>
  <c r="G8" i="1"/>
  <c r="N8" i="1" s="1"/>
  <c r="Q8" i="1" s="1"/>
  <c r="B194" i="10"/>
  <c r="E192" i="10"/>
  <c r="E193" i="10"/>
  <c r="B90" i="10"/>
  <c r="G10" i="1"/>
  <c r="N10" i="1" s="1"/>
  <c r="Q10" i="1" s="1"/>
  <c r="B98" i="10"/>
  <c r="G18" i="1"/>
  <c r="N18" i="1" s="1"/>
  <c r="Q18" i="1" s="1"/>
  <c r="B106" i="10"/>
  <c r="G26" i="1"/>
  <c r="N26" i="1" s="1"/>
  <c r="Q26" i="1" s="1"/>
  <c r="B114" i="10"/>
  <c r="G34" i="1"/>
  <c r="N34" i="1" s="1"/>
  <c r="Q34" i="1" s="1"/>
  <c r="B122" i="10"/>
  <c r="G42" i="1"/>
  <c r="N42" i="1" s="1"/>
  <c r="Q42" i="1" s="1"/>
  <c r="B131" i="10"/>
  <c r="G51" i="1"/>
  <c r="N51" i="1" s="1"/>
  <c r="Q51" i="1" s="1"/>
  <c r="B139" i="10"/>
  <c r="G59" i="1"/>
  <c r="N59" i="1" s="1"/>
  <c r="Q59" i="1" s="1"/>
  <c r="B147" i="10"/>
  <c r="G67" i="1"/>
  <c r="N67" i="1" s="1"/>
  <c r="Q67" i="1" s="1"/>
  <c r="B155" i="10"/>
  <c r="G75" i="1"/>
  <c r="N75" i="1" s="1"/>
  <c r="Q75" i="1" s="1"/>
  <c r="B163" i="10"/>
  <c r="G83" i="1"/>
  <c r="N83" i="1" s="1"/>
  <c r="Q83" i="1" s="1"/>
  <c r="B144" i="10"/>
  <c r="G64" i="1"/>
  <c r="N64" i="1" s="1"/>
  <c r="Q64" i="1" s="1"/>
  <c r="B107" i="10"/>
  <c r="G27" i="1"/>
  <c r="N27" i="1" s="1"/>
  <c r="Q27" i="1" s="1"/>
  <c r="B140" i="10"/>
  <c r="G60" i="1"/>
  <c r="N60" i="1" s="1"/>
  <c r="Q60" i="1" s="1"/>
  <c r="B148" i="10"/>
  <c r="G68" i="1"/>
  <c r="N68" i="1" s="1"/>
  <c r="Q68" i="1" s="1"/>
  <c r="B156" i="10"/>
  <c r="G76" i="1"/>
  <c r="N76" i="1" s="1"/>
  <c r="Q76" i="1" s="1"/>
  <c r="B95" i="10"/>
  <c r="G15" i="1"/>
  <c r="N15" i="1" s="1"/>
  <c r="Q15" i="1" s="1"/>
  <c r="B83" i="10"/>
  <c r="G2" i="1"/>
  <c r="N2" i="1" s="1"/>
  <c r="Q2" i="1" s="1"/>
  <c r="E194" i="10"/>
  <c r="B191" i="10"/>
  <c r="B115" i="10"/>
  <c r="G35" i="1"/>
  <c r="N35" i="1" s="1"/>
  <c r="Q35" i="1" s="1"/>
  <c r="B100" i="10"/>
  <c r="G20" i="1"/>
  <c r="N20" i="1" s="1"/>
  <c r="Q20" i="1" s="1"/>
  <c r="B125" i="10"/>
  <c r="G45" i="1"/>
  <c r="N45" i="1" s="1"/>
  <c r="Q45" i="1" s="1"/>
  <c r="B141" i="10"/>
  <c r="G61" i="1"/>
  <c r="N61" i="1" s="1"/>
  <c r="Q61" i="1" s="1"/>
  <c r="B149" i="10"/>
  <c r="G69" i="1"/>
  <c r="N69" i="1" s="1"/>
  <c r="Q69" i="1" s="1"/>
  <c r="B157" i="10"/>
  <c r="G77" i="1"/>
  <c r="N77" i="1" s="1"/>
  <c r="Q77" i="1" s="1"/>
  <c r="B119" i="10"/>
  <c r="G39" i="1"/>
  <c r="N39" i="1" s="1"/>
  <c r="Q39" i="1" s="1"/>
  <c r="B91" i="10"/>
  <c r="G11" i="1"/>
  <c r="N11" i="1" s="1"/>
  <c r="Q11" i="1" s="1"/>
  <c r="B123" i="10"/>
  <c r="G43" i="1"/>
  <c r="N43" i="1" s="1"/>
  <c r="Q43" i="1" s="1"/>
  <c r="B92" i="10"/>
  <c r="G12" i="1"/>
  <c r="N12" i="1" s="1"/>
  <c r="Q12" i="1" s="1"/>
  <c r="B116" i="10"/>
  <c r="G36" i="1"/>
  <c r="N36" i="1" s="1"/>
  <c r="Q36" i="1" s="1"/>
  <c r="B85" i="10"/>
  <c r="G5" i="1"/>
  <c r="N5" i="1" s="1"/>
  <c r="Q5" i="1" s="1"/>
  <c r="B93" i="10"/>
  <c r="G13" i="1"/>
  <c r="N13" i="1" s="1"/>
  <c r="Q13" i="1" s="1"/>
  <c r="B101" i="10"/>
  <c r="G21" i="1"/>
  <c r="N21" i="1" s="1"/>
  <c r="Q21" i="1" s="1"/>
  <c r="B109" i="10"/>
  <c r="G29" i="1"/>
  <c r="N29" i="1" s="1"/>
  <c r="Q29" i="1" s="1"/>
  <c r="B117" i="10"/>
  <c r="G37" i="1"/>
  <c r="N37" i="1" s="1"/>
  <c r="Q37" i="1" s="1"/>
  <c r="B126" i="10"/>
  <c r="G46" i="1"/>
  <c r="N46" i="1" s="1"/>
  <c r="Q46" i="1" s="1"/>
  <c r="B134" i="10"/>
  <c r="G54" i="1"/>
  <c r="N54" i="1" s="1"/>
  <c r="Q54" i="1" s="1"/>
  <c r="B142" i="10"/>
  <c r="G62" i="1"/>
  <c r="N62" i="1" s="1"/>
  <c r="Q62" i="1" s="1"/>
  <c r="B150" i="10"/>
  <c r="G70" i="1"/>
  <c r="N70" i="1" s="1"/>
  <c r="Q70" i="1" s="1"/>
  <c r="B158" i="10"/>
  <c r="G78" i="1"/>
  <c r="N78" i="1" s="1"/>
  <c r="Q78" i="1" s="1"/>
  <c r="B103" i="10"/>
  <c r="G23" i="1"/>
  <c r="N23" i="1" s="1"/>
  <c r="Q23" i="1" s="1"/>
  <c r="B152" i="10"/>
  <c r="G72" i="1"/>
  <c r="N72" i="1" s="1"/>
  <c r="Q72" i="1" s="1"/>
  <c r="B99" i="10"/>
  <c r="G19" i="1"/>
  <c r="N19" i="1" s="1"/>
  <c r="Q19" i="1" s="1"/>
  <c r="B132" i="10"/>
  <c r="G52" i="1"/>
  <c r="N52" i="1" s="1"/>
  <c r="Q52" i="1" s="1"/>
  <c r="B84" i="10"/>
  <c r="G4" i="1"/>
  <c r="N4" i="1" s="1"/>
  <c r="Q4" i="1" s="1"/>
  <c r="B108" i="10"/>
  <c r="G28" i="1"/>
  <c r="N28" i="1" s="1"/>
  <c r="Q28" i="1" s="1"/>
  <c r="B133" i="10"/>
  <c r="G53" i="1"/>
  <c r="N53" i="1" s="1"/>
  <c r="Q53" i="1" s="1"/>
  <c r="B86" i="10"/>
  <c r="G6" i="1"/>
  <c r="N6" i="1" s="1"/>
  <c r="Q6" i="1" s="1"/>
  <c r="B94" i="10"/>
  <c r="G14" i="1"/>
  <c r="N14" i="1" s="1"/>
  <c r="Q14" i="1" s="1"/>
  <c r="B102" i="10"/>
  <c r="G22" i="1"/>
  <c r="N22" i="1" s="1"/>
  <c r="Q22" i="1" s="1"/>
  <c r="B110" i="10"/>
  <c r="G30" i="1"/>
  <c r="N30" i="1" s="1"/>
  <c r="Q30" i="1" s="1"/>
  <c r="B118" i="10"/>
  <c r="G38" i="1"/>
  <c r="N38" i="1" s="1"/>
  <c r="Q38" i="1" s="1"/>
  <c r="B127" i="10"/>
  <c r="G47" i="1"/>
  <c r="N47" i="1" s="1"/>
  <c r="Q47" i="1" s="1"/>
  <c r="B135" i="10"/>
  <c r="G55" i="1"/>
  <c r="N55" i="1" s="1"/>
  <c r="Q55" i="1" s="1"/>
  <c r="B143" i="10"/>
  <c r="G63" i="1"/>
  <c r="N63" i="1" s="1"/>
  <c r="Q63" i="1" s="1"/>
  <c r="B151" i="10"/>
  <c r="G71" i="1"/>
  <c r="N71" i="1" s="1"/>
  <c r="Q71" i="1" s="1"/>
  <c r="B159" i="10"/>
  <c r="G79" i="1"/>
  <c r="N79" i="1" s="1"/>
  <c r="Q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B13" i="10"/>
  <c r="B70" i="10"/>
  <c r="B6" i="10"/>
  <c r="B14" i="10"/>
  <c r="B22" i="10"/>
  <c r="B30" i="10"/>
  <c r="B38" i="10"/>
  <c r="B47" i="10"/>
  <c r="B55" i="10"/>
  <c r="B63" i="10"/>
  <c r="B71" i="10"/>
  <c r="B79" i="10"/>
  <c r="B29" i="10"/>
  <c r="B7" i="10"/>
  <c r="B15" i="10"/>
  <c r="B23" i="10"/>
  <c r="B31" i="10"/>
  <c r="B39" i="10"/>
  <c r="B48" i="10"/>
  <c r="B56" i="10"/>
  <c r="B64" i="10"/>
  <c r="B72" i="10"/>
  <c r="B80" i="10"/>
  <c r="B54" i="10"/>
  <c r="B16" i="10"/>
  <c r="B32" i="10"/>
  <c r="B40" i="10"/>
  <c r="B49" i="10"/>
  <c r="B57" i="10"/>
  <c r="B65" i="10"/>
  <c r="B73" i="10"/>
  <c r="B81" i="10"/>
  <c r="B46" i="10"/>
  <c r="B25" i="10"/>
  <c r="B50" i="10"/>
  <c r="B82" i="10"/>
  <c r="B21" i="10"/>
  <c r="B78" i="10"/>
  <c r="B8" i="10"/>
  <c r="B9" i="10"/>
  <c r="B33" i="10"/>
  <c r="B58" i="10"/>
  <c r="B74" i="10"/>
  <c r="B10" i="10"/>
  <c r="B18" i="10"/>
  <c r="B26" i="10"/>
  <c r="B34" i="10"/>
  <c r="B42" i="10"/>
  <c r="B51" i="10"/>
  <c r="B59" i="10"/>
  <c r="B67" i="10"/>
  <c r="B75" i="10"/>
  <c r="B37" i="10"/>
  <c r="B43" i="10"/>
  <c r="B24" i="10"/>
  <c r="B17" i="10"/>
  <c r="B41" i="10"/>
  <c r="B66" i="10"/>
  <c r="B2" i="10"/>
  <c r="B3" i="10"/>
  <c r="B11" i="10"/>
  <c r="B19" i="10"/>
  <c r="B27" i="10"/>
  <c r="B35" i="10"/>
  <c r="B44" i="10"/>
  <c r="B52" i="10"/>
  <c r="B60" i="10"/>
  <c r="B68" i="10"/>
  <c r="B76" i="10"/>
  <c r="B5" i="10"/>
  <c r="B62" i="10"/>
  <c r="B4" i="10"/>
  <c r="B12" i="10"/>
  <c r="B20" i="10"/>
  <c r="B28" i="10"/>
  <c r="B36" i="10"/>
  <c r="B45" i="10"/>
  <c r="B53" i="10"/>
  <c r="B61" i="10"/>
  <c r="B69" i="10"/>
  <c r="B77" i="10"/>
</calcChain>
</file>

<file path=xl/sharedStrings.xml><?xml version="1.0" encoding="utf-8"?>
<sst xmlns="http://schemas.openxmlformats.org/spreadsheetml/2006/main" count="4170" uniqueCount="2531">
  <si>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</si>
  <si>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</si>
  <si>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</si>
  <si>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</si>
  <si>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</si>
  <si>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</si>
  <si>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</si>
  <si>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</si>
  <si>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</si>
  <si>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</si>
  <si>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</si>
  <si>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</si>
  <si>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</si>
  <si>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</si>
  <si>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</si>
  <si>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</si>
  <si>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</si>
  <si>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</si>
  <si>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</si>
  <si>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</si>
  <si>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</si>
  <si>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</si>
  <si>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</si>
  <si>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</si>
  <si>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</si>
  <si>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</si>
  <si>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</si>
  <si>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</si>
  <si>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</si>
  <si>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</si>
  <si>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</si>
  <si>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</si>
  <si>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</si>
  <si>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</si>
  <si>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</si>
  <si>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</si>
  <si>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</si>
  <si>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</si>
  <si>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</si>
  <si>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</si>
  <si>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</si>
  <si>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</si>
  <si>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</si>
  <si>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</si>
  <si>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</si>
  <si>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</si>
  <si>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</si>
  <si>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</si>
  <si>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</si>
  <si>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</si>
  <si>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</si>
  <si>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</si>
  <si>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</si>
  <si>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</si>
  <si>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</si>
  <si>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</si>
  <si>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</si>
  <si>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</si>
  <si>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</si>
  <si>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</si>
  <si>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</si>
  <si>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</si>
  <si>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</si>
  <si>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</si>
  <si>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</si>
  <si>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</si>
  <si>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</si>
  <si>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</si>
  <si>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</si>
  <si>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</si>
  <si>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</si>
  <si>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</si>
  <si>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</si>
  <si>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</si>
  <si>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</si>
  <si>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</si>
  <si>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</si>
  <si>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</si>
  <si>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</si>
  <si>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</si>
  <si>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</si>
  <si>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</si>
  <si>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</si>
  <si>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</si>
  <si>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</si>
  <si>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</si>
  <si>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</si>
  <si>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</si>
  <si>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</si>
  <si>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</si>
  <si>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</si>
  <si>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</si>
  <si>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</si>
  <si>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</si>
  <si>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</si>
  <si>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</si>
  <si>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</si>
  <si>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</si>
  <si>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</si>
  <si>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</si>
  <si>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</si>
  <si>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</si>
  <si>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</si>
  <si>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</si>
  <si>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</si>
  <si>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</si>
  <si>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</si>
  <si>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</si>
  <si>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</si>
  <si>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</si>
  <si>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</si>
  <si>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</si>
  <si>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</si>
  <si>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</si>
  <si>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</si>
  <si>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</si>
  <si>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</si>
  <si>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</si>
  <si>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</si>
  <si>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</si>
  <si>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</si>
  <si>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</si>
  <si>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</si>
  <si>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</si>
  <si>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</si>
  <si>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</si>
  <si>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</si>
  <si>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</si>
  <si>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</si>
  <si>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</si>
  <si>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</si>
  <si>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</si>
  <si>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</si>
  <si>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</si>
  <si>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</si>
  <si>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</si>
  <si>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</si>
  <si>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</si>
  <si>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</si>
  <si>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</si>
  <si>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</si>
  <si>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</si>
  <si>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</si>
  <si>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</si>
  <si>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</si>
  <si>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</si>
  <si>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</si>
  <si>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</si>
  <si>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</si>
  <si>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</si>
  <si>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</si>
  <si>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</si>
  <si>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</si>
  <si>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</si>
  <si>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</si>
  <si>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</si>
  <si>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</si>
  <si>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</si>
  <si>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</si>
  <si>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</si>
  <si>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</si>
  <si>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</si>
  <si>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</si>
  <si>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</si>
  <si>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</si>
  <si>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</si>
  <si>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</si>
  <si>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</si>
  <si>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</si>
  <si>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</si>
  <si>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</si>
  <si>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</si>
  <si>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</si>
  <si>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</si>
  <si>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</si>
  <si>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</si>
  <si>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</si>
  <si>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</si>
  <si>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</si>
  <si>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</si>
  <si>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</si>
  <si>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</si>
  <si>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</si>
  <si>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</si>
  <si>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</si>
  <si>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</si>
  <si>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</si>
  <si>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</si>
  <si>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</si>
  <si>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</si>
  <si>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</si>
  <si>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</si>
  <si>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</si>
  <si>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</si>
  <si>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</si>
  <si>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</si>
  <si>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</si>
  <si>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</si>
  <si>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</si>
  <si>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</si>
  <si>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</si>
  <si>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</si>
  <si>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</si>
  <si>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</si>
  <si>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</si>
  <si>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</si>
  <si>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</si>
  <si>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</si>
  <si>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</si>
  <si>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</si>
  <si>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</si>
  <si>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</si>
  <si>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</si>
  <si>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</si>
  <si>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</si>
  <si>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</si>
  <si>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</si>
  <si>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</si>
  <si>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</si>
  <si>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</si>
  <si>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</si>
  <si>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</si>
  <si>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</si>
  <si>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</si>
  <si>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</si>
  <si>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</si>
  <si>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</si>
  <si>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</si>
  <si>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</si>
  <si>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</si>
  <si>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</si>
  <si>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</si>
  <si>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</si>
  <si>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</si>
  <si>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</si>
  <si>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</si>
  <si>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</si>
  <si>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</si>
  <si>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</si>
  <si>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</si>
  <si>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</si>
  <si>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</si>
  <si>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</si>
  <si>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</si>
  <si>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</si>
  <si>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</si>
  <si>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</si>
  <si>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</si>
  <si>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</si>
  <si>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</si>
  <si>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</si>
  <si>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</si>
  <si>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</si>
  <si>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</si>
  <si>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</si>
  <si>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</si>
  <si>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</si>
  <si>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</si>
  <si>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</si>
  <si>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</si>
  <si>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</si>
  <si>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</si>
  <si>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</si>
  <si>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</si>
  <si>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</si>
  <si>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</si>
  <si>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</si>
  <si>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</si>
  <si>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</si>
  <si>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</si>
  <si>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</si>
  <si>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</si>
  <si>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</si>
  <si>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</si>
  <si>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</si>
  <si>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</si>
  <si>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</si>
  <si>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</si>
  <si>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</si>
  <si>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</si>
  <si>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</si>
  <si>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</si>
  <si>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</si>
  <si>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</si>
  <si>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</si>
  <si>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</si>
  <si>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</si>
  <si>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</si>
  <si>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</si>
  <si>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</si>
  <si>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</si>
  <si>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</si>
  <si>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</si>
  <si>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</si>
  <si>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</si>
  <si>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</si>
  <si>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</si>
  <si>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</si>
  <si>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</si>
  <si>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</si>
  <si>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</si>
  <si>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</si>
  <si>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</si>
  <si>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</si>
  <si>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</si>
  <si>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</si>
  <si>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</si>
  <si>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</si>
  <si>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</si>
  <si>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</si>
  <si>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</si>
  <si>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</si>
  <si>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</si>
  <si>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</si>
  <si>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</si>
  <si>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</si>
  <si>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</si>
  <si>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</si>
  <si>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</si>
  <si>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</si>
  <si>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</si>
  <si>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</si>
  <si>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</si>
  <si>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</si>
  <si>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</si>
  <si>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</si>
  <si>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</si>
  <si>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</si>
  <si>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</si>
  <si>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</si>
  <si>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</si>
  <si>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</si>
  <si>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</si>
  <si>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</si>
  <si>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</si>
  <si>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</si>
  <si>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</si>
  <si>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</si>
  <si>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</si>
  <si>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</si>
  <si>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</si>
  <si>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</si>
  <si>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</si>
  <si>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</si>
  <si>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</si>
  <si>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</si>
  <si>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</si>
  <si>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</si>
  <si>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</si>
  <si>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</si>
  <si>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</si>
  <si>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</si>
  <si>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</si>
  <si>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</si>
  <si>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</si>
  <si>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</si>
  <si>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</si>
  <si>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</si>
  <si>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</si>
  <si>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</si>
  <si>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</si>
  <si>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</si>
  <si>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</si>
  <si>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</si>
  <si>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</si>
  <si>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</si>
  <si>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</si>
  <si>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</si>
  <si>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</si>
  <si>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</si>
  <si>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</si>
  <si>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</si>
  <si>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</si>
  <si>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</si>
  <si>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</si>
  <si>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</si>
  <si>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</si>
  <si>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</si>
  <si>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</si>
  <si>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</si>
  <si>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</si>
  <si>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</si>
  <si>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</si>
  <si>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</si>
  <si>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</si>
  <si>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</si>
  <si>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</si>
  <si>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</si>
  <si>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</si>
  <si>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</si>
  <si>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</si>
  <si>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</si>
  <si>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</si>
  <si>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</si>
  <si>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</si>
  <si>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</si>
  <si>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</si>
  <si>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</si>
  <si>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</si>
  <si>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</si>
  <si>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</si>
  <si>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</si>
  <si>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</si>
  <si>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</si>
  <si>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</si>
  <si>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</si>
  <si>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</si>
  <si>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</si>
  <si>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</si>
  <si>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</si>
  <si>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</si>
  <si>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</si>
  <si>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</si>
  <si>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</si>
  <si>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</si>
  <si>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</si>
  <si>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</si>
  <si>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</si>
  <si>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</si>
  <si>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</si>
  <si>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</si>
  <si>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</si>
  <si>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</si>
  <si>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</si>
  <si>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</si>
  <si>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</si>
  <si>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</si>
  <si>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</si>
  <si>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</si>
  <si>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</si>
  <si>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</si>
  <si>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</si>
  <si>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</si>
  <si>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</si>
  <si>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</si>
  <si>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</si>
  <si>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</si>
  <si>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</si>
  <si>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</si>
  <si>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</si>
  <si>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</si>
  <si>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</si>
  <si>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</si>
  <si>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</si>
  <si>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</si>
  <si>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</si>
  <si>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</si>
  <si>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</si>
  <si>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</si>
  <si>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</si>
  <si>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</si>
  <si>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</si>
  <si>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</si>
  <si>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</si>
  <si>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</si>
  <si>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</si>
  <si>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</si>
  <si>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</si>
  <si>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</si>
  <si>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</si>
  <si>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</si>
  <si>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</si>
  <si>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</si>
  <si>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</si>
  <si>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</si>
  <si>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</si>
  <si>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</si>
  <si>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</si>
  <si>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</si>
  <si>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</si>
  <si>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</si>
  <si>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</si>
  <si>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</si>
  <si>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</si>
  <si>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</si>
  <si>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</si>
  <si>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</si>
  <si>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</si>
  <si>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</si>
  <si>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</si>
  <si>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</si>
  <si>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</si>
  <si>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</si>
  <si>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</si>
  <si>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</si>
  <si>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</si>
  <si>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</si>
  <si>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</si>
  <si>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</si>
  <si>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</si>
  <si>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</si>
  <si>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</si>
  <si>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</si>
  <si>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</si>
  <si>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</si>
  <si>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</si>
  <si>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</si>
  <si>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</si>
  <si>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</si>
  <si>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</si>
  <si>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</si>
  <si>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</si>
  <si>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</si>
  <si>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</si>
  <si>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</si>
  <si>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</si>
  <si>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</si>
  <si>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</si>
  <si>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</si>
  <si>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</si>
  <si>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</si>
  <si>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</si>
  <si>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</si>
  <si>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</si>
  <si>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</si>
  <si>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</si>
  <si>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</si>
  <si>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</si>
  <si>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</si>
  <si>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</si>
  <si>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</si>
  <si>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</si>
  <si>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</si>
  <si>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</si>
  <si>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</si>
  <si>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</si>
  <si>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</si>
  <si>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</si>
  <si>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</si>
  <si>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</si>
  <si>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</si>
  <si>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</si>
  <si>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</si>
  <si>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</si>
  <si>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</si>
  <si>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</si>
  <si>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</si>
  <si>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</si>
  <si>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</si>
  <si>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</si>
  <si>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</si>
  <si>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</si>
  <si>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</si>
  <si>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</si>
  <si>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</si>
  <si>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</si>
  <si>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</si>
  <si>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</si>
  <si>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</si>
  <si>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</si>
  <si>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</si>
  <si>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</si>
  <si>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</si>
  <si>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</si>
  <si>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</si>
  <si>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</si>
  <si>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</si>
  <si>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</si>
  <si>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</si>
  <si>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</si>
  <si>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</si>
  <si>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</si>
  <si>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</si>
  <si>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</si>
  <si>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</si>
  <si>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</si>
  <si>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</si>
  <si>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</si>
  <si>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</si>
  <si>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</si>
  <si>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</si>
  <si>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</si>
  <si>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</si>
  <si>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</si>
  <si>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</si>
  <si>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</si>
  <si>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</si>
  <si>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</si>
  <si>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</si>
  <si>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</si>
  <si>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</si>
  <si>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</si>
  <si>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</si>
  <si>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</si>
  <si>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</si>
  <si>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</si>
  <si>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</si>
  <si>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</si>
  <si>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</si>
  <si>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</si>
  <si>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</si>
  <si>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</si>
  <si>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</si>
  <si>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</si>
  <si>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</si>
  <si>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</si>
  <si>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</si>
  <si>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</si>
  <si>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</si>
  <si>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</si>
  <si>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</si>
  <si>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</si>
  <si>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</si>
  <si>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</si>
  <si>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</si>
  <si>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</si>
  <si>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</si>
  <si>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</si>
  <si>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</si>
  <si>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</si>
  <si>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</si>
  <si>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</si>
  <si>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</si>
  <si>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</si>
  <si>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</si>
  <si>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</si>
  <si>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</si>
  <si>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</si>
  <si>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</si>
  <si>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</si>
  <si>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</si>
  <si>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</si>
  <si>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</si>
  <si>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</si>
  <si>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</si>
  <si>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</si>
  <si>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</si>
  <si>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</si>
  <si>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</si>
  <si>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</si>
  <si>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</si>
  <si>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</si>
  <si>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</si>
  <si>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</si>
  <si>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</si>
  <si>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</si>
  <si>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</si>
  <si>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</si>
  <si>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</si>
  <si>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</si>
  <si>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</si>
  <si>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</si>
  <si>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</si>
  <si>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</si>
  <si>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</si>
  <si>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</si>
  <si>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</si>
  <si>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</si>
  <si>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</si>
  <si>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</si>
  <si>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</si>
  <si>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</si>
  <si>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</si>
  <si>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</si>
  <si>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</si>
  <si>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</si>
  <si>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</si>
  <si>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</si>
  <si>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</si>
  <si>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</si>
  <si>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</si>
  <si>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</si>
  <si>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</si>
  <si>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</si>
  <si>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</si>
  <si>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</si>
  <si>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</si>
  <si>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</si>
  <si>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</si>
  <si>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</si>
  <si>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</si>
  <si>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</si>
  <si>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</si>
  <si>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</si>
  <si>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</si>
  <si>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</si>
  <si>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</si>
  <si>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</si>
  <si>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</si>
  <si>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</si>
  <si>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</si>
  <si>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</si>
  <si>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</si>
  <si>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</si>
  <si>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</si>
  <si>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</si>
  <si>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</si>
  <si>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</si>
  <si>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</si>
  <si>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</si>
  <si>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</si>
  <si>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</si>
  <si>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</si>
  <si>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</si>
  <si>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</si>
  <si>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</si>
  <si>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</si>
  <si>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</si>
  <si>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</si>
  <si>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</si>
  <si>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</si>
  <si>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</si>
  <si>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</si>
  <si>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</si>
  <si>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</si>
  <si>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</si>
  <si>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</si>
  <si>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</si>
  <si>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</si>
  <si>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</si>
  <si>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</si>
  <si>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</si>
  <si>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</si>
  <si>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</si>
  <si>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</si>
  <si>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</si>
  <si>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</si>
  <si>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</si>
  <si>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</si>
  <si>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</si>
  <si>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</si>
  <si>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</si>
  <si>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</si>
  <si>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</si>
  <si>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</si>
  <si>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</si>
  <si>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</si>
  <si>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</si>
  <si>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</si>
  <si>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</si>
  <si>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</si>
  <si>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</si>
  <si>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</si>
  <si>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</si>
  <si>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</si>
  <si>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</si>
  <si>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</si>
  <si>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</si>
  <si>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</si>
  <si>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</si>
  <si>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</si>
  <si>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</si>
  <si>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</si>
  <si>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</si>
  <si>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</si>
  <si>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</si>
  <si>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</si>
  <si>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</si>
  <si>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</si>
  <si>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</si>
  <si>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</si>
  <si>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</si>
  <si>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</si>
  <si>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</si>
  <si>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</si>
  <si>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</si>
  <si>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</si>
  <si>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</si>
  <si>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</si>
  <si>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</si>
  <si>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</si>
  <si>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</si>
  <si>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</si>
  <si>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</si>
  <si>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</si>
  <si>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</si>
  <si>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</si>
  <si>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</si>
  <si>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</si>
  <si>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</si>
  <si>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</si>
  <si>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</si>
  <si>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</si>
  <si>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</si>
  <si>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</si>
  <si>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</si>
  <si>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</si>
  <si>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</si>
  <si>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</si>
  <si>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</si>
  <si>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</si>
  <si>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</si>
  <si>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</si>
  <si>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</si>
  <si>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</si>
  <si>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</si>
  <si>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</si>
  <si>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</si>
  <si>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</si>
  <si>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</si>
  <si>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</si>
  <si>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</si>
  <si>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</si>
  <si>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</si>
  <si>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</si>
  <si>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</si>
  <si>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</si>
  <si>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</si>
  <si>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</si>
  <si>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</si>
  <si>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</si>
  <si>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</si>
  <si>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</si>
  <si>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</si>
  <si>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</si>
  <si>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</si>
  <si>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</si>
  <si>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</si>
  <si>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</si>
  <si>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</si>
  <si>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</si>
  <si>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</si>
  <si>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</si>
  <si>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</si>
  <si>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</si>
  <si>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</si>
  <si>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</si>
  <si>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</si>
  <si>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</si>
  <si>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</si>
  <si>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</si>
  <si>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</si>
  <si>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</si>
  <si>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</si>
  <si>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</si>
  <si>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</si>
  <si>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</si>
  <si>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</si>
  <si>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</si>
  <si>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</si>
  <si>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</si>
  <si>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</si>
  <si>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</si>
  <si>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</si>
  <si>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</si>
  <si>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</si>
  <si>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</si>
  <si>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</si>
  <si>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</si>
  <si>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</si>
  <si>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</si>
  <si>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</si>
  <si>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</si>
  <si>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</si>
  <si>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</si>
  <si>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</si>
  <si>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</si>
  <si>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</si>
  <si>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</si>
  <si>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</si>
  <si>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</si>
  <si>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</si>
  <si>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</si>
  <si>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</si>
  <si>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</si>
  <si>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</si>
  <si>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</si>
  <si>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</si>
  <si>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</si>
  <si>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</si>
  <si>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</si>
  <si>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</si>
  <si>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</si>
  <si>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</si>
  <si>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</si>
  <si>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</si>
  <si>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</si>
  <si>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</si>
  <si>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</si>
  <si>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</si>
  <si>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</si>
  <si>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</si>
  <si>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</si>
  <si>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</si>
  <si>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</si>
  <si>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</si>
  <si>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</si>
  <si>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</si>
  <si>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</si>
  <si>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</si>
  <si>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</si>
  <si>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</si>
  <si>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</si>
  <si>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</si>
  <si>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</si>
  <si>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</si>
  <si>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</si>
  <si>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</si>
  <si>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</si>
  <si>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</si>
  <si>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</si>
  <si>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</si>
  <si>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</si>
  <si>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</si>
  <si>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</si>
  <si>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</si>
  <si>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</si>
  <si>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</si>
  <si>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</si>
  <si>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</si>
  <si>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</si>
  <si>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</si>
  <si>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</si>
  <si>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</si>
  <si>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</si>
  <si>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</si>
  <si>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</si>
  <si>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</si>
  <si>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</si>
  <si>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</si>
  <si>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</si>
  <si>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</si>
  <si>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</si>
  <si>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</si>
  <si>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</si>
  <si>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</si>
  <si>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</si>
  <si>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</si>
  <si>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</si>
  <si>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</si>
  <si>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</si>
  <si>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</si>
  <si>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</si>
  <si>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</si>
  <si>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</si>
  <si>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</si>
  <si>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</si>
  <si>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</si>
  <si>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</si>
  <si>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</si>
  <si>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</si>
  <si>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</si>
  <si>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</si>
  <si>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</si>
  <si>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</si>
  <si>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</si>
  <si>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</si>
  <si>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</si>
  <si>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</si>
  <si>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</si>
  <si>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</si>
  <si>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</si>
  <si>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</si>
  <si>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</si>
  <si>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</si>
  <si>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</si>
  <si>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</si>
  <si>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</si>
  <si>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</si>
  <si>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</si>
  <si>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</si>
  <si>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</si>
  <si>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</si>
  <si>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</si>
  <si>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</si>
  <si>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</si>
  <si>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</si>
  <si>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</si>
  <si>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</si>
  <si>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</si>
  <si>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</si>
  <si>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</si>
  <si>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</si>
  <si>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</si>
  <si>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</si>
  <si>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</si>
  <si>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</si>
  <si>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</si>
  <si>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</si>
  <si>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</si>
  <si>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</si>
  <si>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</si>
  <si>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</si>
  <si>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</si>
  <si>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</si>
  <si>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</si>
  <si>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</si>
  <si>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</si>
  <si>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</si>
  <si>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</si>
  <si>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</si>
  <si>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</si>
  <si>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</si>
  <si>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</si>
  <si>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</si>
  <si>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</si>
  <si>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</si>
  <si>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</si>
  <si>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</si>
  <si>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</si>
  <si>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</si>
  <si>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</si>
  <si>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</si>
  <si>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</si>
  <si>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</si>
  <si>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</si>
  <si>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</si>
  <si>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</si>
  <si>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</si>
  <si>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</si>
  <si>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</si>
  <si>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</si>
  <si>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</si>
  <si>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</si>
  <si>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</si>
  <si>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</si>
  <si>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</si>
  <si>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</si>
  <si>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</si>
  <si>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</si>
  <si>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</si>
  <si>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</si>
  <si>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</si>
  <si>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</si>
  <si>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</si>
  <si>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</si>
  <si>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</si>
  <si>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</si>
  <si>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</si>
  <si>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</si>
  <si>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</si>
  <si>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</si>
  <si>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</si>
  <si>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</si>
  <si>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</si>
  <si>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</si>
  <si>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</si>
  <si>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</si>
  <si>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</si>
  <si>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</si>
  <si>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</si>
  <si>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</si>
  <si>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</si>
  <si>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</si>
  <si>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</si>
  <si>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</si>
  <si>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</si>
  <si>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</si>
  <si>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</si>
  <si>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</si>
  <si>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</si>
  <si>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</si>
  <si>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</si>
  <si>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</si>
  <si>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</si>
  <si>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</si>
  <si>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</si>
  <si>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</si>
  <si>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</si>
  <si>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</si>
  <si>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</si>
  <si>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</si>
  <si>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</si>
  <si>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</si>
  <si>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</si>
  <si>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</si>
  <si>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</si>
  <si>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</si>
  <si>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</si>
  <si>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</si>
  <si>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</si>
  <si>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</si>
  <si>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</si>
  <si>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</si>
  <si>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</si>
  <si>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</si>
  <si>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</si>
  <si>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</si>
  <si>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</si>
  <si>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</si>
  <si>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</si>
  <si>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</si>
  <si>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</si>
  <si>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</si>
  <si>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</si>
  <si>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</si>
  <si>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</si>
  <si>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</si>
  <si>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</si>
  <si>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</si>
  <si>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</si>
  <si>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</si>
  <si>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</si>
  <si>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</si>
  <si>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</si>
  <si>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</si>
  <si>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</si>
  <si>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</si>
  <si>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</si>
  <si>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</si>
  <si>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</si>
  <si>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</si>
  <si>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</si>
  <si>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</si>
  <si>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</si>
  <si>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</si>
  <si>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</si>
  <si>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</si>
  <si>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</si>
  <si>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</si>
  <si>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</si>
  <si>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</si>
  <si>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</si>
  <si>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</si>
  <si>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</si>
  <si>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</si>
  <si>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</si>
  <si>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</si>
  <si>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</si>
  <si>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</si>
  <si>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</si>
  <si>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</si>
  <si>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</si>
  <si>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</si>
  <si>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</si>
  <si>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</si>
  <si>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</si>
  <si>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</si>
  <si>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</si>
  <si>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</si>
  <si>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</si>
  <si>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</si>
  <si>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</si>
  <si>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</si>
  <si>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</si>
  <si>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</si>
  <si>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</si>
  <si>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</si>
  <si>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</si>
  <si>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</si>
  <si>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</si>
  <si>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</si>
  <si>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</si>
  <si>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</si>
  <si>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</si>
  <si>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</si>
  <si>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</si>
  <si>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</si>
  <si>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</si>
  <si>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</si>
  <si>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</si>
  <si>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</si>
  <si>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</si>
  <si>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</si>
  <si>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</si>
  <si>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</si>
  <si>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</si>
  <si>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</si>
  <si>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</si>
  <si>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</si>
  <si>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</si>
  <si>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</si>
  <si>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</si>
  <si>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</si>
  <si>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</si>
  <si>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</si>
  <si>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</si>
  <si>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</si>
  <si>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</si>
  <si>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</si>
  <si>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</si>
  <si>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</si>
  <si>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</si>
  <si>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</si>
  <si>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</si>
  <si>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</si>
  <si>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</si>
  <si>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</si>
  <si>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</si>
  <si>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</si>
  <si>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</si>
  <si>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</si>
  <si>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</si>
  <si>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</si>
  <si>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</si>
  <si>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</si>
  <si>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</si>
  <si>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</si>
  <si>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</si>
  <si>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</si>
  <si>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</si>
  <si>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</si>
  <si>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</si>
  <si>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</si>
  <si>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</si>
  <si>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</si>
  <si>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</si>
  <si>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</si>
  <si>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</si>
  <si>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</si>
  <si>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</si>
  <si>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</si>
  <si>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</si>
  <si>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</si>
  <si>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</si>
  <si>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</si>
  <si>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</si>
  <si>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</si>
  <si>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</si>
  <si>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</si>
  <si>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</si>
  <si>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</si>
  <si>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</si>
  <si>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</si>
  <si>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</si>
  <si>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</si>
  <si>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</si>
  <si>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</si>
  <si>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</si>
  <si>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</si>
  <si>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</si>
  <si>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</si>
  <si>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</si>
  <si>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</si>
  <si>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</si>
  <si>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</si>
  <si>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</si>
  <si>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</si>
  <si>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</si>
  <si>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</si>
  <si>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</si>
  <si>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</si>
  <si>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</si>
  <si>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</si>
  <si>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</si>
  <si>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</si>
  <si>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</si>
  <si>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</si>
  <si>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</si>
  <si>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</si>
  <si>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</si>
  <si>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</si>
  <si>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</si>
  <si>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</si>
  <si>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</si>
  <si>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</si>
  <si>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</si>
  <si>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</si>
  <si>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</si>
  <si>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</si>
  <si>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</si>
  <si>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</si>
  <si>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</si>
  <si>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</si>
  <si>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</si>
  <si>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</si>
  <si>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</si>
  <si>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</si>
  <si>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</si>
  <si>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</si>
  <si>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</si>
  <si>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</si>
  <si>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</si>
  <si>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</si>
  <si>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</si>
  <si>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</si>
  <si>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</si>
  <si>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</si>
  <si>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</si>
  <si>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</si>
  <si>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</si>
  <si>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</si>
  <si>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</si>
  <si>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</si>
  <si>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</si>
  <si>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</si>
  <si>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</si>
  <si>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</si>
  <si>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</si>
  <si>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</si>
  <si>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</si>
  <si>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</si>
  <si>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</si>
  <si>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</si>
  <si>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</si>
  <si>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</si>
  <si>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</si>
  <si>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</si>
  <si>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</si>
  <si>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</si>
  <si>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</si>
  <si>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</si>
  <si>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</si>
  <si>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</si>
  <si>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</si>
  <si>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</si>
  <si>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</si>
  <si>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</si>
  <si>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</si>
  <si>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</si>
  <si>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</si>
  <si>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</si>
  <si>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</si>
  <si>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</si>
  <si>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</si>
  <si>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</si>
  <si>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</si>
  <si>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</si>
  <si>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</si>
  <si>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</si>
  <si>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</si>
  <si>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</si>
  <si>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</si>
  <si>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</si>
  <si>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</si>
  <si>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</si>
  <si>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</si>
  <si>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</si>
  <si>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</si>
  <si>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</si>
  <si>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</si>
  <si>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</si>
  <si>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</si>
  <si>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</si>
  <si>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</si>
  <si>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</si>
  <si>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</si>
  <si>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</si>
  <si>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</si>
  <si>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</si>
  <si>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</si>
  <si>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</si>
  <si>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</si>
  <si>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</si>
  <si>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</si>
  <si>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</si>
  <si>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</si>
  <si>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</si>
  <si>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</si>
  <si>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</si>
  <si>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</si>
  <si>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</si>
  <si>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</si>
  <si>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</si>
  <si>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</si>
  <si>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</si>
  <si>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</si>
  <si>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</si>
  <si>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</si>
  <si>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</si>
  <si>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</si>
  <si>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</si>
  <si>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</si>
  <si>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</si>
  <si>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</si>
  <si>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</si>
  <si>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</si>
  <si>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</si>
  <si>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</si>
  <si>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</si>
  <si>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</si>
  <si>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</si>
  <si>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</si>
  <si>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</si>
  <si>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</si>
  <si>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</si>
  <si>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</si>
  <si>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</si>
  <si>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</si>
  <si>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</si>
  <si>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</si>
  <si>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</si>
  <si>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</si>
  <si>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</si>
  <si>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</si>
  <si>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</si>
  <si>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</si>
  <si>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</si>
  <si>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</si>
  <si>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</si>
  <si>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</si>
  <si>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</si>
  <si>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</si>
  <si>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</si>
  <si>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</si>
  <si>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</si>
  <si>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</si>
  <si>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</si>
  <si>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</si>
  <si>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</si>
  <si>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</si>
  <si>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</si>
  <si>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</si>
  <si>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</si>
  <si>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</si>
  <si>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</si>
  <si>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</si>
  <si>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</si>
  <si>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</si>
  <si>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</si>
  <si>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</si>
  <si>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</si>
  <si>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</si>
  <si>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</si>
  <si>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</si>
  <si>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</si>
  <si>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</si>
  <si>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</si>
  <si>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</si>
  <si>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</si>
  <si>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</si>
  <si>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</si>
  <si>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</si>
  <si>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</si>
  <si>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</si>
  <si>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</si>
  <si>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</si>
  <si>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</si>
  <si>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</si>
  <si>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</si>
  <si>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</si>
  <si>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</si>
  <si>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</si>
  <si>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</si>
  <si>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</si>
  <si>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</si>
  <si>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</si>
  <si>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</si>
  <si>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</si>
  <si>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</si>
  <si>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</si>
  <si>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</si>
  <si>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</si>
  <si>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</si>
  <si>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</si>
  <si>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</si>
  <si>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</si>
  <si>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</si>
  <si>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</si>
  <si>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</si>
  <si>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</si>
  <si>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</si>
  <si>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</si>
  <si>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</si>
  <si>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</si>
  <si>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</si>
  <si>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</si>
  <si>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</si>
  <si>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</si>
  <si>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</si>
  <si>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</si>
  <si>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</si>
  <si>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</si>
  <si>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</si>
  <si>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</si>
  <si>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</si>
  <si>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</si>
  <si>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</si>
  <si>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</si>
  <si>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</si>
  <si>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</si>
  <si>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</si>
  <si>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</si>
  <si>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</si>
  <si>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</si>
  <si>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</si>
  <si>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</si>
  <si>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</si>
  <si>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</si>
  <si>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</si>
  <si>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</si>
  <si>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</si>
  <si>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</si>
  <si>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</si>
  <si>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</si>
  <si>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</si>
  <si>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</si>
  <si>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</si>
  <si>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</si>
  <si>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</si>
  <si>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</si>
  <si>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</si>
  <si>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</si>
  <si>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</si>
  <si>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</si>
  <si>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</si>
  <si>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</si>
  <si>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</si>
  <si>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</si>
  <si>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</si>
  <si>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</si>
  <si>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</si>
  <si>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</si>
  <si>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</si>
  <si>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</si>
  <si>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</si>
  <si>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</si>
  <si>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</si>
  <si>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</si>
  <si>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</si>
  <si>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</si>
  <si>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</si>
  <si>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</si>
  <si>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</si>
  <si>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</si>
  <si>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</si>
  <si>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</si>
  <si>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</si>
  <si>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</si>
  <si>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</si>
  <si>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</si>
  <si>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</si>
  <si>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</si>
  <si>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</si>
  <si>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</si>
  <si>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</si>
  <si>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</si>
  <si>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</si>
  <si>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</si>
  <si>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</si>
  <si>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</si>
  <si>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</si>
  <si>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</si>
  <si>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</si>
  <si>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</si>
  <si>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</si>
  <si>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</si>
  <si>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</si>
  <si>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</si>
  <si>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</si>
  <si>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</si>
  <si>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</si>
  <si>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</si>
  <si>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</si>
  <si>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</si>
  <si>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</si>
  <si>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</si>
  <si>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</si>
  <si>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</si>
  <si>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</si>
  <si>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</si>
  <si>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</si>
  <si>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</si>
  <si>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</si>
  <si>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</si>
  <si>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</si>
  <si>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</si>
  <si>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</si>
  <si>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</si>
  <si>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</si>
  <si>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</si>
  <si>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</si>
  <si>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</si>
  <si>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</si>
  <si>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</si>
  <si>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</si>
  <si>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</si>
  <si>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</si>
  <si>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</si>
  <si>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</si>
  <si>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</si>
  <si>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</si>
  <si>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</si>
  <si>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</si>
  <si>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</si>
  <si>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</si>
  <si>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</si>
  <si>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</si>
  <si>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</si>
  <si>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</si>
  <si>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</si>
  <si>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</si>
  <si>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</si>
  <si>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</si>
  <si>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</si>
  <si>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</si>
  <si>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</si>
  <si>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</si>
  <si>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</si>
  <si>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</si>
  <si>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</si>
  <si>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</si>
  <si>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</si>
  <si>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</si>
  <si>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</si>
  <si>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</si>
  <si>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</si>
  <si>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</si>
  <si>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</si>
  <si>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</si>
  <si>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</si>
  <si>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</si>
  <si>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</si>
  <si>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</si>
  <si>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</si>
  <si>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</si>
  <si>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</si>
  <si>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</si>
  <si>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</si>
  <si>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</si>
  <si>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</si>
  <si>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</si>
  <si>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</si>
  <si>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</si>
  <si>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</si>
  <si>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</si>
  <si>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</si>
  <si>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</si>
  <si>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</si>
  <si>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</si>
  <si>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</si>
  <si>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</si>
  <si>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</si>
  <si>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</si>
  <si>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</si>
  <si>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</si>
  <si>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</si>
  <si>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</si>
  <si>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</si>
  <si>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</si>
  <si>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</si>
  <si>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</si>
  <si>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</si>
  <si>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</si>
  <si>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</si>
  <si>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</si>
  <si>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</si>
  <si>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</si>
  <si>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</si>
  <si>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</si>
  <si>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</si>
  <si>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</si>
  <si>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</si>
  <si>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</si>
  <si>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</si>
  <si>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</si>
  <si>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</si>
  <si>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</si>
  <si>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</si>
  <si>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</si>
  <si>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</si>
  <si>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</si>
  <si>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</si>
  <si>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</si>
  <si>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</si>
  <si>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</si>
  <si>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</si>
  <si>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</si>
  <si>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</si>
  <si>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</si>
  <si>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</si>
  <si>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</si>
  <si>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</si>
  <si>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</si>
  <si>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</si>
  <si>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</si>
  <si>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</si>
  <si>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</si>
  <si>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</si>
  <si>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</si>
  <si>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</si>
  <si>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</si>
  <si>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</si>
  <si>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</si>
  <si>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</si>
  <si>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</si>
  <si>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</si>
  <si>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</si>
  <si>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</si>
  <si>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</si>
  <si>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</si>
  <si>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</si>
  <si>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</si>
  <si>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</si>
  <si>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</si>
  <si>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</si>
  <si>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</si>
  <si>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</si>
  <si>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</si>
  <si>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</si>
  <si>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</si>
  <si>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</si>
  <si>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</si>
  <si>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</si>
  <si>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</si>
  <si>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</si>
  <si>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</si>
  <si>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</si>
  <si>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</si>
  <si>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</si>
  <si>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</si>
  <si>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</si>
  <si>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</si>
  <si>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</si>
  <si>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</si>
  <si>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</si>
  <si>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</si>
  <si>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</si>
  <si>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</si>
  <si>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</si>
  <si>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</si>
  <si>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</si>
  <si>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</si>
  <si>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</si>
  <si>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</si>
  <si>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</si>
  <si>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</si>
  <si>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</si>
  <si>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</si>
  <si>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</si>
  <si>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</si>
  <si>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</si>
  <si>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</si>
  <si>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</si>
  <si>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</si>
  <si>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</si>
  <si>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</si>
  <si>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</si>
  <si>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</si>
  <si>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</si>
  <si>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</si>
  <si>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</si>
  <si>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</si>
  <si>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</si>
  <si>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</si>
  <si>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</si>
  <si>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</si>
  <si>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</si>
  <si>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</si>
  <si>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</si>
  <si>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</si>
  <si>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</si>
  <si>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</si>
  <si>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</si>
  <si>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</si>
  <si>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</si>
  <si>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</si>
  <si>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</si>
  <si>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</si>
  <si>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</si>
  <si>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</si>
  <si>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</si>
  <si>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</si>
  <si>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</si>
  <si>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</si>
  <si>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</si>
  <si>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</si>
  <si>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</si>
  <si>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</si>
  <si>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</si>
  <si>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</si>
  <si>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</si>
  <si>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</si>
  <si>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</si>
  <si>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</si>
  <si>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</si>
  <si>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</si>
  <si>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</si>
  <si>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</si>
  <si>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</si>
  <si>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</si>
  <si>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</si>
  <si>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</si>
  <si>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</si>
  <si>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</si>
  <si>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</si>
  <si>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</si>
  <si>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</si>
  <si>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</si>
  <si>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</si>
  <si>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</si>
  <si>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</si>
  <si>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</si>
  <si>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</si>
  <si>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</si>
  <si>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</si>
  <si>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</si>
  <si>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</si>
  <si>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</si>
  <si>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</si>
  <si>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</si>
  <si>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</si>
  <si>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</si>
  <si>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</si>
  <si>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</si>
  <si>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</si>
  <si>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</si>
  <si>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</si>
  <si>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</si>
  <si>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</si>
  <si>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</si>
  <si>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</si>
  <si>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</si>
  <si>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</si>
  <si>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</si>
  <si>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</si>
  <si>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</si>
  <si>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</si>
  <si>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</si>
  <si>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</si>
  <si>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</si>
  <si>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</si>
  <si>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</si>
  <si>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</si>
  <si>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</si>
  <si>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</si>
  <si>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</si>
  <si>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</si>
  <si>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</si>
  <si>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</si>
  <si>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</si>
  <si>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</si>
  <si>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</si>
  <si>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</si>
  <si>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</si>
  <si>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</si>
  <si>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</si>
  <si>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</si>
  <si>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</si>
  <si>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</si>
  <si>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</si>
  <si>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</si>
  <si>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</si>
  <si>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</si>
  <si>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</si>
  <si>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</si>
  <si>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</si>
  <si>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</si>
  <si>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</si>
  <si>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</si>
  <si>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</si>
  <si>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</si>
  <si>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</si>
  <si>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</si>
  <si>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</si>
  <si>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</si>
  <si>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</si>
  <si>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</si>
  <si>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</si>
  <si>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</si>
  <si>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</si>
  <si>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</si>
  <si>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</si>
  <si>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</si>
  <si>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</si>
  <si>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</si>
  <si>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</si>
  <si>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</si>
  <si>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</si>
  <si>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</si>
  <si>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</si>
  <si>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</si>
  <si>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</si>
  <si>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</si>
  <si>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</si>
  <si>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</si>
  <si>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</si>
  <si>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</si>
  <si>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</si>
  <si>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</si>
  <si>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</si>
  <si>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</si>
  <si>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</si>
  <si>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</si>
  <si>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</si>
  <si>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</si>
  <si>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</si>
  <si>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</si>
  <si>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</si>
  <si>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</si>
  <si>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</si>
  <si>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</si>
  <si>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</si>
  <si>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</si>
  <si>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</si>
  <si>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</si>
  <si>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</si>
  <si>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</si>
  <si>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</si>
  <si>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</si>
  <si>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</si>
  <si>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</si>
  <si>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</si>
  <si>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</si>
  <si>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</si>
  <si>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</si>
  <si>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</si>
  <si>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</si>
  <si>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</si>
  <si>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</si>
  <si>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</si>
  <si>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</si>
  <si>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</si>
  <si>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</si>
  <si>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</si>
  <si>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</si>
  <si>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</si>
  <si>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</si>
  <si>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</si>
  <si>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</si>
  <si>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</si>
  <si>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</si>
  <si>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</si>
  <si>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</si>
  <si>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</si>
  <si>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</si>
  <si>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</si>
  <si>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</si>
  <si>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</si>
  <si>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</si>
  <si>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</si>
  <si>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</si>
  <si>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</si>
  <si>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</si>
  <si>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</si>
  <si>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</si>
  <si>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</si>
  <si>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</si>
  <si>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</si>
  <si>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</si>
  <si>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</si>
  <si>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</si>
  <si>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</si>
  <si>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</si>
  <si>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</si>
  <si>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</si>
  <si>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</si>
  <si>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</si>
  <si>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</si>
  <si>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</si>
  <si>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</si>
  <si>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</si>
  <si>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</si>
  <si>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</si>
  <si>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</si>
  <si>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</si>
  <si>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</si>
  <si>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</si>
  <si>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</si>
  <si>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</si>
  <si>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</si>
  <si>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</si>
  <si>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</si>
  <si>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</si>
  <si>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</si>
  <si>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</si>
  <si>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</si>
  <si>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</si>
  <si>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</si>
  <si>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</si>
  <si>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</si>
  <si>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</si>
  <si>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</si>
  <si>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</si>
  <si>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</si>
  <si>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</si>
  <si>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</si>
  <si>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</si>
  <si>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</si>
  <si>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</si>
  <si>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</si>
  <si>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</si>
  <si>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</si>
  <si>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</si>
  <si>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</si>
  <si>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</si>
  <si>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</si>
  <si>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</si>
  <si>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</si>
  <si>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</si>
  <si>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</si>
  <si>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</si>
  <si>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</si>
  <si>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</si>
  <si>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</si>
  <si>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</si>
  <si>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</si>
  <si>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</si>
  <si>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</si>
  <si>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</si>
  <si>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</si>
  <si>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e0a81e65-e18a-4344-9f08-545afc31e7bf</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</si>
  <si>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</si>
  <si>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</si>
  <si>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</si>
  <si>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</si>
  <si>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</si>
  <si>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</si>
  <si>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</si>
  <si>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</si>
  <si>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</si>
  <si>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</si>
  <si>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</si>
  <si>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</si>
  <si>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</si>
  <si>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</si>
  <si>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</si>
  <si>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</si>
  <si>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</si>
  <si>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</si>
  <si>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</si>
  <si>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</si>
  <si>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</si>
  <si>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</si>
  <si>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</si>
  <si>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</si>
  <si>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</si>
  <si>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</si>
  <si>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</si>
  <si>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</si>
  <si>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</si>
  <si>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</si>
  <si>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</si>
  <si>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</si>
  <si>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</si>
  <si>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</si>
  <si>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</si>
  <si>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</si>
  <si>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</si>
  <si>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</si>
  <si>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</si>
  <si>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</si>
  <si>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</si>
  <si>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</si>
  <si>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</si>
  <si>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</si>
  <si>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</si>
  <si>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</si>
  <si>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</si>
  <si>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</si>
  <si>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</si>
  <si>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</si>
  <si>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</si>
  <si>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</si>
  <si>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</si>
  <si>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</si>
  <si>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</si>
  <si>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</si>
  <si>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</si>
  <si>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</si>
  <si>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</si>
  <si>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</si>
  <si>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</si>
  <si>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</si>
  <si>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</si>
  <si>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</si>
  <si>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</si>
  <si>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</si>
  <si>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</si>
  <si>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</si>
  <si>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</si>
  <si>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</si>
  <si>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</si>
  <si>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</si>
  <si>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</si>
  <si>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</si>
  <si>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</si>
  <si>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</si>
  <si>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</si>
  <si>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</si>
  <si>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</si>
  <si>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</si>
  <si>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</si>
  <si>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</si>
  <si>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</si>
  <si>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</si>
  <si>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</si>
  <si>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</si>
  <si>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</si>
  <si>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</si>
  <si>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</si>
  <si>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</si>
  <si>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</si>
  <si>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</si>
  <si>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</si>
  <si>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</si>
  <si>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</si>
  <si>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</si>
  <si>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</si>
  <si>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</si>
  <si>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</si>
  <si>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</si>
  <si>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</si>
  <si>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</si>
  <si>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</si>
  <si>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</si>
  <si>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</si>
  <si>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</si>
  <si>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</si>
  <si>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</si>
  <si>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</si>
  <si>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</si>
  <si>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</si>
  <si>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</si>
  <si>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</si>
  <si>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</si>
  <si>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</si>
  <si>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</si>
  <si>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</si>
  <si>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</si>
  <si>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</si>
  <si>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</si>
  <si>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</si>
  <si>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</si>
  <si>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</si>
  <si>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</si>
  <si>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</si>
  <si>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</si>
  <si>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</si>
  <si>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</si>
  <si>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</si>
  <si>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</si>
  <si>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</si>
  <si>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</si>
  <si>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</si>
  <si>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</si>
  <si>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</si>
  <si>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</si>
  <si>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</si>
  <si>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</si>
  <si>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</si>
  <si>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</si>
  <si>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</si>
  <si>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</si>
  <si>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</si>
  <si>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</si>
  <si>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</si>
  <si>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</si>
  <si>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</si>
  <si>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</si>
  <si>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</si>
  <si>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</si>
  <si>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</si>
  <si>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</si>
  <si>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</si>
  <si>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</si>
  <si>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</si>
  <si>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</si>
  <si>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Message Type GUID</t>
  </si>
  <si>
    <t>Column4</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</si>
  <si>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</si>
  <si>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</si>
  <si>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</si>
  <si>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</si>
  <si>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</si>
  <si>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</si>
  <si>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</si>
  <si>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</si>
  <si>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</si>
  <si>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</si>
  <si>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</si>
  <si>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</si>
  <si>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</si>
  <si>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</si>
  <si>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</si>
  <si>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</si>
  <si>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</si>
  <si>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</si>
  <si>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</si>
  <si>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</si>
  <si>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</si>
  <si>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</si>
  <si>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</si>
  <si>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</si>
  <si>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</si>
  <si>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</si>
  <si>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</si>
  <si>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</si>
  <si>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</si>
  <si>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</si>
  <si>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</si>
  <si>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</si>
  <si>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</si>
  <si>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</si>
  <si>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</si>
  <si>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</si>
  <si>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</si>
  <si>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</si>
  <si>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this sheet isn't finished of syntactically correct yet</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</si>
  <si>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</si>
  <si>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</si>
  <si>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</si>
  <si>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</si>
  <si>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</si>
  <si>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</si>
  <si>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</si>
  <si>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</si>
  <si>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</si>
  <si>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</si>
  <si>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</si>
  <si>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</si>
  <si>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</si>
  <si>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</si>
  <si>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</si>
  <si>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</si>
  <si>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</si>
  <si>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</si>
  <si>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</si>
  <si>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</si>
  <si>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</si>
  <si>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</si>
  <si>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</si>
  <si>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</si>
  <si>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</si>
  <si>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</si>
  <si>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</si>
  <si>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</si>
  <si>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</si>
  <si>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</si>
  <si>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</si>
  <si>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</si>
  <si>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</si>
  <si>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</si>
  <si>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</si>
  <si>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</si>
  <si>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</si>
  <si>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</si>
  <si>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</si>
  <si>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</si>
  <si>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</si>
  <si>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</si>
  <si>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</si>
  <si>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</si>
  <si>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</si>
  <si>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</si>
  <si>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</si>
  <si>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</si>
  <si>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</si>
  <si>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</si>
  <si>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</si>
  <si>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</si>
  <si>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</si>
  <si>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</si>
  <si>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</si>
  <si>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</si>
  <si>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</si>
  <si>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</si>
  <si>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</si>
  <si>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</si>
  <si>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</si>
  <si>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</si>
  <si>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</si>
  <si>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</si>
  <si>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</si>
  <si>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</si>
  <si>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</si>
  <si>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</si>
  <si>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</si>
  <si>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</si>
  <si>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</si>
  <si>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</si>
  <si>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</si>
  <si>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</si>
  <si>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</si>
  <si>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</si>
  <si>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</si>
  <si>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</si>
  <si>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versionedPost</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</si>
  <si>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</si>
  <si>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</si>
  <si>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</si>
  <si>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</si>
  <si>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</si>
  <si>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</si>
  <si>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</si>
  <si>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</si>
  <si>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</si>
  <si>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</si>
  <si>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</si>
  <si>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</si>
  <si>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</si>
  <si>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</si>
  <si>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</si>
  <si>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</si>
  <si>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</si>
  <si>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</si>
  <si>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</si>
  <si>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</si>
  <si>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</si>
  <si>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</si>
  <si>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</si>
  <si>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</si>
  <si>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</si>
  <si>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</si>
  <si>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</si>
  <si>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</si>
  <si>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</si>
  <si>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</si>
  <si>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</si>
  <si>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</si>
  <si>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</si>
  <si>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</si>
  <si>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</si>
  <si>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</si>
  <si>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</si>
  <si>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</si>
  <si>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</si>
  <si>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</si>
  <si>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</si>
  <si>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</si>
  <si>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</si>
  <si>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</si>
  <si>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</si>
  <si>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</si>
  <si>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</si>
  <si>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</si>
  <si>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</si>
  <si>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</si>
  <si>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</si>
  <si>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</si>
  <si>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</si>
  <si>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</si>
  <si>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</si>
  <si>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</si>
  <si>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</si>
  <si>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</si>
  <si>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</si>
  <si>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</si>
  <si>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</si>
  <si>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</si>
  <si>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</si>
  <si>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</si>
  <si>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</si>
  <si>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</si>
  <si>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</si>
  <si>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</si>
  <si>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</si>
  <si>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</si>
  <si>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</si>
  <si>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</si>
  <si>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</si>
  <si>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</si>
  <si>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</si>
  <si>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</si>
  <si>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</si>
  <si>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</si>
  <si>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</si>
  <si>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</si>
  <si>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</si>
  <si>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</si>
  <si>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</si>
  <si>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</si>
  <si>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</si>
  <si>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</si>
  <si>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</si>
  <si>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</si>
  <si>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</si>
  <si>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</si>
  <si>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</si>
  <si>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</si>
  <si>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</si>
  <si>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</si>
  <si>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</si>
  <si>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</si>
  <si>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</si>
  <si>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</si>
  <si>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</si>
  <si>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</si>
  <si>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</si>
  <si>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</si>
  <si>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</si>
  <si>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</si>
  <si>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</si>
  <si>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</si>
  <si>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</si>
  <si>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</si>
  <si>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</si>
  <si>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</si>
  <si>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</si>
  <si>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</si>
  <si>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</si>
  <si>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</si>
  <si>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</si>
  <si>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</si>
  <si>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</si>
  <si>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</si>
  <si>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</si>
  <si>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</si>
  <si>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</si>
  <si>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</si>
  <si>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</si>
  <si>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</si>
  <si>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</si>
  <si>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</si>
  <si>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</si>
  <si>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</si>
  <si>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</si>
  <si>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</si>
  <si>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</si>
  <si>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</si>
  <si>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</si>
  <si>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</si>
  <si>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</si>
  <si>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</si>
  <si>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</si>
  <si>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</si>
  <si>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</si>
  <si>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</si>
  <si>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</si>
  <si>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</si>
  <si>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</si>
  <si>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</si>
  <si>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</si>
  <si>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</si>
  <si>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</si>
  <si>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</si>
  <si>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</si>
  <si>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</si>
  <si>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</si>
  <si>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</si>
  <si>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</si>
  <si>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</si>
  <si>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</si>
  <si>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</si>
  <si>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</si>
  <si>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</si>
  <si>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</si>
  <si>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</si>
  <si>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</si>
  <si>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</si>
  <si>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</si>
  <si>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</si>
  <si>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</si>
  <si>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</si>
  <si>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</si>
  <si>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</si>
  <si>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</si>
  <si>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</si>
  <si>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</si>
  <si>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</si>
  <si>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</si>
  <si>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</si>
  <si>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</si>
  <si>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</si>
  <si>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</si>
  <si>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</si>
  <si>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</si>
  <si>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</si>
  <si>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</si>
  <si>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</si>
  <si>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</si>
  <si>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</si>
  <si>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</si>
  <si>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</si>
  <si>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</si>
  <si>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</si>
  <si>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</si>
  <si>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</si>
  <si>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</si>
  <si>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</si>
  <si>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</si>
  <si>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</si>
  <si>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</si>
  <si>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</si>
  <si>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</si>
  <si>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</si>
  <si>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</si>
  <si>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</si>
  <si>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</si>
  <si>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</si>
  <si>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</si>
  <si>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</si>
  <si>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</si>
  <si>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</si>
  <si>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</si>
  <si>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</si>
  <si>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</si>
  <si>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</si>
  <si>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</si>
  <si>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</si>
  <si>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</si>
  <si>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</si>
  <si>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</si>
  <si>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</si>
  <si>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</si>
  <si>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</si>
  <si>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</si>
  <si>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</si>
  <si>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</si>
  <si>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</si>
  <si>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</si>
  <si>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</si>
  <si>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</si>
  <si>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</si>
  <si>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</si>
  <si>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</si>
  <si>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</si>
  <si>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</si>
  <si>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</si>
  <si>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</si>
  <si>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</si>
  <si>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</si>
  <si>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</si>
  <si>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</si>
  <si>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</si>
  <si>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</si>
  <si>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</si>
  <si>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</si>
  <si>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</si>
  <si>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</si>
  <si>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</si>
  <si>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</si>
  <si>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</si>
  <si>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Source lookup</t>
  </si>
  <si>
    <t>ContentType</t>
  </si>
  <si>
    <t>ContentType2</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</si>
  <si>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</si>
  <si>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</si>
  <si>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</si>
  <si>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</si>
  <si>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</si>
  <si>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</si>
  <si>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</si>
  <si>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</si>
  <si>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</si>
  <si>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</si>
  <si>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</si>
  <si>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</si>
  <si>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</si>
  <si>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</si>
  <si>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</si>
  <si>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</si>
  <si>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</si>
  <si>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Column1</t>
  </si>
  <si>
    <t>Column2</t>
  </si>
  <si>
    <t>jsonBlob</t>
  </si>
  <si>
    <t>trgts</t>
  </si>
  <si>
    <t>trgt1</t>
  </si>
  <si>
    <t>trgt1 lookup</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</si>
  <si>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</si>
  <si>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</si>
  <si>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</si>
  <si>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</si>
  <si>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</si>
  <si>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</si>
  <si>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</si>
  <si>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</si>
  <si>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</si>
  <si>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</si>
  <si>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text2</t>
  </si>
  <si>
    <t>versionedPostId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</si>
</sst>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22">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8" borderId="0" xfId="0" applyFill="1" applyAlignment="1">
      <alignment vertical="center" wrapText="1"/>
    </xf>
    <xf numFmtId="0" fontId="13"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4" fillId="8" borderId="0" xfId="0" applyFont="1" applyFill="1" applyAlignment="1">
      <alignment horizontal="center" vertical="center"/>
    </xf>
    <xf numFmtId="0" fontId="13" fillId="8" borderId="6" xfId="0" applyFont="1" applyFill="1" applyBorder="1" applyAlignment="1">
      <alignment horizontal="center" vertical="center" wrapText="1"/>
    </xf>
    <xf numFmtId="0" fontId="0" fillId="8" borderId="0" xfId="0" applyFill="1" applyAlignment="1">
      <alignment vertical="top" wrapText="1"/>
    </xf>
    <xf numFmtId="0" fontId="16" fillId="0" borderId="0" xfId="0" applyFont="1" applyAlignment="1">
      <alignment horizontal="center" vertical="center"/>
    </xf>
    <xf numFmtId="0" fontId="16" fillId="8" borderId="0" xfId="0" applyFont="1" applyFill="1" applyAlignment="1">
      <alignment horizontal="center" vertical="center"/>
    </xf>
    <xf numFmtId="0" fontId="15" fillId="7" borderId="10" xfId="0" applyFont="1" applyFill="1" applyBorder="1" applyAlignment="1">
      <alignment horizontal="center" vertical="center" wrapText="1"/>
    </xf>
    <xf numFmtId="0" fontId="15" fillId="7" borderId="11" xfId="0" applyFont="1" applyFill="1" applyBorder="1" applyAlignment="1">
      <alignment horizontal="center" vertical="top" wrapText="1"/>
    </xf>
    <xf numFmtId="0" fontId="0" fillId="0" borderId="0" xfId="0" applyFill="1" applyBorder="1"/>
    <xf numFmtId="0" fontId="5" fillId="0" borderId="0" xfId="0" applyFont="1"/>
    <xf numFmtId="0" fontId="15" fillId="8" borderId="7" xfId="0" applyFont="1" applyFill="1" applyBorder="1" applyAlignment="1">
      <alignment horizontal="center" vertical="center"/>
    </xf>
    <xf numFmtId="0" fontId="15" fillId="8" borderId="8" xfId="0" applyFont="1" applyFill="1" applyBorder="1" applyAlignment="1">
      <alignment horizontal="center" vertical="center"/>
    </xf>
    <xf numFmtId="0" fontId="15" fillId="8" borderId="9" xfId="0" applyFont="1" applyFill="1" applyBorder="1" applyAlignment="1">
      <alignment horizontal="center" vertical="center"/>
    </xf>
    <xf numFmtId="22" fontId="0" fillId="0" borderId="0" xfId="0" quotePrefix="1" applyNumberFormat="1"/>
    <xf numFmtId="0" fontId="0" fillId="3" borderId="0" xfId="0" applyFill="1"/>
    <xf numFmtId="0" fontId="0" fillId="3" borderId="0" xfId="0" applyFill="1" applyAlignment="1"/>
    <xf numFmtId="14" fontId="0" fillId="3" borderId="2" xfId="0" quotePrefix="1" applyNumberFormat="1" applyFont="1" applyFill="1" applyBorder="1" applyAlignment="1">
      <alignment horizontal="left"/>
    </xf>
  </cellXfs>
  <cellStyles count="2">
    <cellStyle name="Hyperlink" xfId="1" builtinId="8"/>
    <cellStyle name="Normal" xfId="0" builtinId="0"/>
  </cellStyles>
  <dxfs count="71">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70" tableBorderDxfId="69">
  <autoFilter ref="A1:Q99"/>
  <tableColumns count="17">
    <tableColumn id="1" name="id" dataDxfId="68"/>
    <tableColumn id="2" name="UUID" dataDxfId="67"/>
    <tableColumn id="3" name="email" dataDxfId="16">
      <calculatedColumnFormula>LOWER(LEFT(Table1[[#This Row],[firstName]],1)&amp;Table1[[#This Row],[lastName]])&amp;"@livelygig.com"</calculatedColumnFormula>
    </tableColumn>
    <tableColumn id="4" name="firstName" dataDxfId="66"/>
    <tableColumn id="5" name="lastName" dataDxfId="65"/>
    <tableColumn id="6" name="pwd" dataDxfId="64"/>
    <tableColumn id="31" name="contact1" dataDxfId="63">
      <calculatedColumnFormula>"mailto:livelygig_"&amp;Table1[[#This Row],[email]]&amp;"@mailinator.com"</calculatedColumnFormula>
    </tableColumn>
    <tableColumn id="34" name="contact1 type" dataDxfId="62"/>
    <tableColumn id="15" name="profilePic" dataDxfId="61"/>
    <tableColumn id="27" name="id data" dataDxfId="60">
      <calculatedColumnFormula>"""id"" : """&amp;Table1[[#This Row],[UUID]]&amp;""", "</calculatedColumnFormula>
    </tableColumn>
    <tableColumn id="26" name="loginId data" dataDxfId="15">
      <calculatedColumnFormula>"""email"" : """&amp;Table1[[#This Row],[email]]&amp;""", "</calculatedColumnFormula>
    </tableColumn>
    <tableColumn id="25" name="pwd data" dataDxfId="59">
      <calculatedColumnFormula>"""pwd"" : """&amp;Table1[[#This Row],[pwd]]&amp;""", "</calculatedColumnFormula>
    </tableColumn>
    <tableColumn id="8" name="jsonBlob" dataDxfId="13">
      <calculatedColumnFormula>"""jsonBlob"" : ""{\""name\"" : \"""&amp;Table1[[#This Row],[firstName]]&amp;" "&amp;Table1[[#This Row],[lastName]]&amp;"\"", "&amp;"\""imgSrc\"" : \"""&amp;Table1[[#This Row],[profilePic]]&amp;"\""}"","</calculatedColumnFormula>
    </tableColumn>
    <tableColumn id="30" name="contacts" dataDxfId="58">
      <calculatedColumnFormula>"""contacts"" : { ""channels"": [ {""url"" : """&amp;Table1[[#This Row],[contact1]]&amp;""", ""channelType"" : """&amp;Table1[[#This Row],[contact1 type]]&amp;""" } ] },"</calculatedColumnFormula>
    </tableColumn>
    <tableColumn id="7" name="bindings" dataDxfId="57">
      <calculatedColumnFormula>""</calculatedColumnFormula>
    </tableColumn>
    <tableColumn id="51" name="Posts" dataDxfId="56">
      <calculatedColumnFormula>"""initialPosts"" : [  ]"</calculatedColumnFormula>
    </tableColumn>
    <tableColumn id="13" name="data" dataDxfId="14">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55" tableBorderDxfId="54">
  <autoFilter ref="A1:H194"/>
  <tableColumns count="8">
    <tableColumn id="2" name="src" dataDxfId="53"/>
    <tableColumn id="4" name="src lookup" dataDxfId="52">
      <calculatedColumnFormula>VLOOKUP(Table134[[#This Row],[src]],Table1[[UUID]:[email]],2,FALSE)</calculatedColumnFormula>
    </tableColumn>
    <tableColumn id="5" name="Data Set" dataDxfId="51"/>
    <tableColumn id="3" name="trgt" dataDxfId="50"/>
    <tableColumn id="8" name="target lookup" dataDxfId="49">
      <calculatedColumnFormula>VLOOKUP(Table134[[#This Row],[trgt]],Table1[[UUID]:[email]],2,FALSE)</calculatedColumnFormula>
    </tableColumn>
    <tableColumn id="6" name="Label" dataDxfId="48"/>
    <tableColumn id="9" name="label2" dataDxfId="47">
      <calculatedColumnFormula>IF(LEN(Table134[[#This Row],[Label]])&gt;0,"""label"" : { ""id"" : ""a7311ed0-9ba6-4a6e-8066-caa2a2247991"" , ""functor"" : ""tag list"" , ""components"" : [ { value"" : """ &amp; Table134[[#This Row],[Label]] &amp; """, ""type"" : ""string"" } ] },","")</calculatedColumnFormula>
    </tableColumn>
    <tableColumn id="12" name="cnxn" dataDxfId="12">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A3:V16" totalsRowShown="0">
  <autoFilter ref="A3:V16"/>
  <sortState ref="A4:O13">
    <sortCondition ref="G3:G13"/>
  </sortState>
  <tableColumns count="22">
    <tableColumn id="1" name="Source"/>
    <tableColumn id="2" name="Source lookup" dataDxfId="46">
      <calculatedColumnFormula>VLOOKUP(demoPosts[[#This Row],[Source]],Table1[[UUID]:[email]],2,FALSE)</calculatedColumnFormula>
    </tableColumn>
    <tableColumn id="15" name="src" dataDxfId="9">
      <calculatedColumnFormula>"""src"" : """&amp;demoPosts[[#This Row],[Source]]&amp;""", "</calculatedColumnFormula>
    </tableColumn>
    <tableColumn id="3" name="trgt1" dataDxfId="45"/>
    <tableColumn id="4" name="trgt1 lookup" dataDxfId="44">
      <calculatedColumnFormula>VLOOKUP(demoPosts[[#This Row],[trgt1]],Table1[[UUID]:[email]],2,FALSE)</calculatedColumnFormula>
    </tableColumn>
    <tableColumn id="16" name="trgts" dataDxfId="8">
      <calculatedColumnFormula>"""trgts"" : ["""&amp;demoPosts[[#This Row],[trgt1]]&amp;"""], "</calculatedColumnFormula>
    </tableColumn>
    <tableColumn id="5" name="Message Type"/>
    <tableColumn id="6" name="Message Type GUID" dataDxfId="43">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14" name="labels" dataDxfId="7">
      <calculatedColumnFormula>"""labels"" : [""" &amp; demoPosts[[#This Row],[Message Type GUID]]&amp;"""], "</calculatedColumnFormula>
    </tableColumn>
    <tableColumn id="7" name="text" dataDxfId="42"/>
    <tableColumn id="19" name="text2" dataDxfId="6">
      <calculatedColumnFormula>"\""text\"" : \""" &amp;demoPosts[[#This Row],[text]] &amp; "\"", "</calculatedColumnFormula>
    </tableColumn>
    <tableColumn id="21" name="type" dataDxfId="5">
      <calculatedColumnFormula>"\""type\"" : \""TEXT\"", "</calculatedColumnFormula>
    </tableColumn>
    <tableColumn id="17" name="ContentType" dataDxfId="41"/>
    <tableColumn id="18" name="ContentType2" dataDxfId="4">
      <calculatedColumnFormula>"\""contentType\"" : \""" &amp; demoPosts[[#This Row],[ContentType]] &amp; "\"", "</calculatedColumnFormula>
    </tableColumn>
    <tableColumn id="20" name="created" dataDxfId="11"/>
    <tableColumn id="22" name="Column1" dataDxfId="3">
      <calculatedColumnFormula>"\""created\"" : \""" &amp; demoPosts[[#This Row],[created]] &amp; "\"", "</calculatedColumnFormula>
    </tableColumn>
    <tableColumn id="8" name="versionedPost.id"/>
    <tableColumn id="23" name="versionedPostId" dataDxfId="2">
      <calculatedColumnFormula>"\""versionedPostId\"" : \""" &amp; demoPosts[[#This Row],[versionedPost.id]] &amp; "\"", "</calculatedColumnFormula>
    </tableColumn>
    <tableColumn id="9" name="versionedPost.predecessorID" dataDxfId="40"/>
    <tableColumn id="24" name="Column2" dataDxfId="1">
      <calculatedColumnFormula>"\""versionedPostPredecessorId\"" : \""" &amp; demoPosts[[#This Row],[versionedPost.predecessorID]] &amp; "\"" "</calculatedColumnFormula>
    </tableColumn>
    <tableColumn id="10" name="value" dataDxfId="0">
      <calculatedColumnFormula>"""value"" : ""{"&amp;demoPosts[[#This Row],[text2]]&amp;demoPosts[[#This Row],[type]]&amp;demoPosts[[#This Row],[ContentType2]]&amp;demoPosts[[#This Row],[Column1]]&amp;demoPosts[[#This Row],[versionedPostId]]&amp;demoPosts[[#This Row],[Column2]]&amp;"}"""</calculatedColumnFormula>
    </tableColumn>
    <tableColumn id="11" name="Column4" dataDxfId="10">
      <calculatedColumnFormula>"{"&amp;demoPosts[[#This Row],[src]] &amp;demoPosts[[#This Row],[trgts]]&amp; demoPosts[[#This Row],[labels]] &amp; demoPosts[[#This Row],[value]]&amp;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39">
  <autoFilter ref="A1:R4"/>
  <tableColumns count="18">
    <tableColumn id="1" name="id" dataDxfId="38"/>
    <tableColumn id="2" name="type" dataDxfId="37"/>
    <tableColumn id="3" name="summary" dataDxfId="36"/>
    <tableColumn id="4" name="description" dataDxfId="35"/>
    <tableColumn id="5" name="postedDate" dataDxfId="34"/>
    <tableColumn id="6" name="broadcastDate" dataDxfId="33"/>
    <tableColumn id="7" name="startDate" dataDxfId="32"/>
    <tableColumn id="8" name="endDate" dataDxfId="31"/>
    <tableColumn id="9" name="currency" dataDxfId="30"/>
    <tableColumn id="10" name="location" dataDxfId="29"/>
    <tableColumn id="11" name="isPayoutInPieces" dataDxfId="28"/>
    <tableColumn id="12" name="skills" dataDxfId="27"/>
    <tableColumn id="13" name="posterId" dataDxfId="26"/>
    <tableColumn id="14" name="canForward" dataDxfId="25"/>
    <tableColumn id="15" name="referents" dataDxfId="24"/>
    <tableColumn id="16" name="contractType" dataDxfId="23"/>
    <tableColumn id="17" name="budget" dataDxfId="22"/>
    <tableColumn id="18" name="json" dataDxfId="2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0"/>
    <tableColumn id="3" name="L1"/>
    <tableColumn id="4" name="Type" dataDxfId="19"/>
    <tableColumn id="5" name="Value" dataDxfId="18"/>
    <tableColumn id="6" name="Comment"/>
    <tableColumn id="2" name="Data" dataDxfId="17">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abSelected="1" topLeftCell="D68" workbookViewId="0">
      <selection activeCell="Q2" sqref="Q2:Q99"/>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2515</v>
      </c>
      <c r="N1" s="10" t="s">
        <v>251</v>
      </c>
      <c r="O1" s="10" t="s">
        <v>2126</v>
      </c>
      <c r="P1" s="12" t="s">
        <v>340</v>
      </c>
      <c r="Q1" s="10" t="s">
        <v>2</v>
      </c>
    </row>
    <row r="2" spans="1:17" x14ac:dyDescent="0.25">
      <c r="A2" s="2">
        <v>2</v>
      </c>
      <c r="B2" s="53" t="s">
        <v>161</v>
      </c>
      <c r="C2" s="1" t="str">
        <f>LOWER(LEFT(Table1[[#This Row],[firstName]],1)&amp;Table1[[#This Row],[lastName]])&amp;"@livelygig.com"</f>
        <v>pbennett@livelygig.com</v>
      </c>
      <c r="D2" s="53" t="s">
        <v>2122</v>
      </c>
      <c r="E2" s="3" t="s">
        <v>3</v>
      </c>
      <c r="F2" s="3" t="s">
        <v>243</v>
      </c>
      <c r="G2" s="3" t="str">
        <f>"mailto:livelygig_"&amp;Table1[[#This Row],[email]]&amp;"@mailinator.com"</f>
        <v>mailto:livelygig_pbennett@livelygig.com@mailinator.com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"mailto:livelygig_pbennett@livelygig.com@mailinator.com",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"mailto:livelygig_pbennett@livelygig.com@mailinator.com", "channelType" : "email" } ] },"initialPosts" : [  ] }, </v>
      </c>
    </row>
    <row r="3" spans="1:17" x14ac:dyDescent="0.25">
      <c r="A3" s="2">
        <v>1</v>
      </c>
      <c r="B3" s="81" t="s">
        <v>2245</v>
      </c>
      <c r="C3" s="1" t="str">
        <f>LOWER(LEFT(Table1[[#This Row],[firstName]],1)&amp;Table1[[#This Row],[lastName]])&amp;"@livelygig.com"</f>
        <v>livelygig@livelygig.com</v>
      </c>
      <c r="D3" s="81"/>
      <c r="E3" s="1" t="s">
        <v>2074</v>
      </c>
      <c r="F3" s="3" t="s">
        <v>243</v>
      </c>
      <c r="G3" s="3" t="str">
        <f>"mailto:livelygig_"&amp;Table1[[#This Row],[email]]&amp;"@mailinator.com"</f>
        <v>mailto:livelygig_livelygig@livelygig.com@mailinator.com</v>
      </c>
      <c r="H3" s="3" t="s">
        <v>252</v>
      </c>
      <c r="I3" s="3" t="s">
        <v>2491</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"mailto:livelygig_livelygig@livelygig.com@mailinator.com",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"mailto:livelygig_livelygig@livelygig.com@mailinator.com",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"mailto:livelygig_"&amp;Table1[[#This Row],[email]]&amp;"@mailinator.com"</f>
        <v>mailto:livelygig_mnori@livelygig.com@mailinator.com</v>
      </c>
      <c r="H4" s="3" t="s">
        <v>252</v>
      </c>
      <c r="I4" s="3" t="s">
        <v>2489</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"mailto:livelygig_mnori@livelygig.com@mailinator.com",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"mailto:livelygig_mnori@livelygig.com@mailinator.com",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"mailto:livelygig_"&amp;Table1[[#This Row],[email]]&amp;"@mailinator.com"</f>
        <v>mailto:livelygig_anarayan@livelygig.com@mailinator.com</v>
      </c>
      <c r="H5" s="3" t="s">
        <v>252</v>
      </c>
      <c r="I5" s="3" t="s">
        <v>2489</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"mailto:livelygig_anarayan@livelygig.com@mailinator.com",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"mailto:livelygig_anarayan@livelygig.com@mailinator.com",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"mailto:livelygig_"&amp;Table1[[#This Row],[email]]&amp;"@mailinator.com"</f>
        <v>mailto:livelygig_ibabu@livelygig.com@mailinator.com</v>
      </c>
      <c r="H6" s="3" t="s">
        <v>252</v>
      </c>
      <c r="I6" s="3" t="s">
        <v>2489</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"mailto:livelygig_ibabu@livelygig.com@mailinator.com",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"mailto:livelygig_ibabu@livelygig.com@mailinator.com",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"mailto:livelygig_"&amp;Table1[[#This Row],[email]]&amp;"@mailinator.com"</f>
        <v>mailto:livelygig_mrao@livelygig.com@mailinator.com</v>
      </c>
      <c r="H7" s="3" t="s">
        <v>252</v>
      </c>
      <c r="I7" s="3" t="s">
        <v>2489</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"mailto:livelygig_mrao@livelygig.com@mailinator.com",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"mailto:livelygig_mrao@livelygig.com@mailinator.com",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"mailto:livelygig_"&amp;Table1[[#This Row],[email]]&amp;"@mailinator.com"</f>
        <v>mailto:livelygig_nuppal@livelygig.com@mailinator.com</v>
      </c>
      <c r="H8" s="3" t="s">
        <v>252</v>
      </c>
      <c r="I8" s="3" t="s">
        <v>2489</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"mailto:livelygig_nuppal@livelygig.com@mailinator.com",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"mailto:livelygig_nuppal@livelygig.com@mailinator.com",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"mailto:livelygig_"&amp;Table1[[#This Row],[email]]&amp;"@mailinator.com"</f>
        <v>mailto:livelygig_ateja@livelygig.com@mailinator.com</v>
      </c>
      <c r="H9" s="3" t="s">
        <v>252</v>
      </c>
      <c r="I9" s="3" t="s">
        <v>2489</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"mailto:livelygig_ateja@livelygig.com@mailinator.com",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"mailto:livelygig_ateja@livelygig.com@mailinator.com",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"mailto:livelygig_"&amp;Table1[[#This Row],[email]]&amp;"@mailinator.com"</f>
        <v>mailto:livelygig_sbalan@livelygig.com@mailinator.com</v>
      </c>
      <c r="H10" s="3" t="s">
        <v>252</v>
      </c>
      <c r="I10" s="3" t="s">
        <v>2489</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"mailto:livelygig_sbalan@livelygig.com@mailinator.com",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"mailto:livelygig_sbalan@livelygig.com@mailinator.com",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"mailto:livelygig_"&amp;Table1[[#This Row],[email]]&amp;"@mailinator.com"</f>
        <v>mailto:livelygig_bbhattacharya@livelygig.com@mailinator.com</v>
      </c>
      <c r="H11" s="3" t="s">
        <v>252</v>
      </c>
      <c r="I11" s="3" t="s">
        <v>2489</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"mailto:livelygig_bbhattacharya@livelygig.com@mailinator.com",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"mailto:livelygig_bbhattacharya@livelygig.com@mailinator.com",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"mailto:livelygig_"&amp;Table1[[#This Row],[email]]&amp;"@mailinator.com"</f>
        <v>mailto:livelygig_mpawar@livelygig.com@mailinator.com</v>
      </c>
      <c r="H12" s="3" t="s">
        <v>252</v>
      </c>
      <c r="I12" s="3" t="s">
        <v>2489</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"mailto:livelygig_mpawar@livelygig.com@mailinator.com",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"mailto:livelygig_mpawar@livelygig.com@mailinator.com",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"mailto:livelygig_"&amp;Table1[[#This Row],[email]]&amp;"@mailinator.com"</f>
        <v>mailto:livelygig_uchauha@livelygig.com@mailinator.com</v>
      </c>
      <c r="H13" s="3" t="s">
        <v>252</v>
      </c>
      <c r="I13" s="3" t="s">
        <v>2489</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"mailto:livelygig_uchauha@livelygig.com@mailinator.com",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"mailto:livelygig_uchauha@livelygig.com@mailinator.com",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"mailto:livelygig_"&amp;Table1[[#This Row],[email]]&amp;"@mailinator.com"</f>
        <v>mailto:livelygig_sraina@livelygig.com@mailinator.com</v>
      </c>
      <c r="H14" s="3" t="s">
        <v>252</v>
      </c>
      <c r="I14" s="3" t="s">
        <v>2489</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"mailto:livelygig_sraina@livelygig.com@mailinator.com",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"mailto:livelygig_sraina@livelygig.com@mailinator.com",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"mailto:livelygig_"&amp;Table1[[#This Row],[email]]&amp;"@mailinator.com"</f>
        <v>mailto:livelygig_atipnis@livelygig.com@mailinator.com</v>
      </c>
      <c r="H15" s="3" t="s">
        <v>252</v>
      </c>
      <c r="I15" s="3" t="s">
        <v>2489</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"mailto:livelygig_atipnis@livelygig.com@mailinator.com",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"mailto:livelygig_atipnis@livelygig.com@mailinator.com",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"mailto:livelygig_"&amp;Table1[[#This Row],[email]]&amp;"@mailinator.com"</f>
        <v>mailto:livelygig_gsami@livelygig.com@mailinator.com</v>
      </c>
      <c r="H16" s="3" t="s">
        <v>252</v>
      </c>
      <c r="I16" s="3" t="s">
        <v>2489</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"mailto:livelygig_gsami@livelygig.com@mailinator.com",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"mailto:livelygig_gsami@livelygig.com@mailinator.com",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"mailto:livelygig_"&amp;Table1[[#This Row],[email]]&amp;"@mailinator.com"</f>
        <v>mailto:livelygig_mkant@livelygig.com@mailinator.com</v>
      </c>
      <c r="H17" s="3" t="s">
        <v>252</v>
      </c>
      <c r="I17" s="3" t="s">
        <v>2489</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"mailto:livelygig_mkant@livelygig.com@mailinator.com",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"mailto:livelygig_mkant@livelygig.com@mailinator.com",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"mailto:livelygig_"&amp;Table1[[#This Row],[email]]&amp;"@mailinator.com"</f>
        <v>mailto:livelygig_dbhardwaj@livelygig.com@mailinator.com</v>
      </c>
      <c r="H18" s="3" t="s">
        <v>252</v>
      </c>
      <c r="I18" s="3" t="s">
        <v>2489</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"mailto:livelygig_dbhardwaj@livelygig.com@mailinator.com",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"mailto:livelygig_dbhardwaj@livelygig.com@mailinator.com",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"mailto:livelygig_"&amp;Table1[[#This Row],[email]]&amp;"@mailinator.com"</f>
        <v>mailto:livelygig_mnarula@livelygig.com@mailinator.com</v>
      </c>
      <c r="H19" s="3" t="s">
        <v>252</v>
      </c>
      <c r="I19" s="3" t="s">
        <v>2489</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"mailto:livelygig_mnarula@livelygig.com@mailinator.com",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"mailto:livelygig_mnarula@livelygig.com@mailinator.com",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"mailto:livelygig_"&amp;Table1[[#This Row],[email]]&amp;"@mailinator.com"</f>
        <v>mailto:livelygig_aviswanathan@livelygig.com@mailinator.com</v>
      </c>
      <c r="H20" s="3" t="s">
        <v>252</v>
      </c>
      <c r="I20" s="3" t="s">
        <v>2489</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"mailto:livelygig_aviswanathan@livelygig.com@mailinator.com",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"mailto:livelygig_aviswanathan@livelygig.com@mailinator.com",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"mailto:livelygig_"&amp;Table1[[#This Row],[email]]&amp;"@mailinator.com"</f>
        <v>mailto:livelygig_ybadal@livelygig.com@mailinator.com</v>
      </c>
      <c r="H21" s="3" t="s">
        <v>252</v>
      </c>
      <c r="I21" s="3" t="s">
        <v>2489</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"mailto:livelygig_ybadal@livelygig.com@mailinator.com",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"mailto:livelygig_ybadal@livelygig.com@mailinator.com",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"mailto:livelygig_"&amp;Table1[[#This Row],[email]]&amp;"@mailinator.com"</f>
        <v>mailto:livelygig_mthakur@livelygig.com@mailinator.com</v>
      </c>
      <c r="H22" s="3" t="s">
        <v>252</v>
      </c>
      <c r="I22" s="3" t="s">
        <v>2489</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"mailto:livelygig_mthakur@livelygig.com@mailinator.com",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"mailto:livelygig_mthakur@livelygig.com@mailinator.com",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"mailto:livelygig_"&amp;Table1[[#This Row],[email]]&amp;"@mailinator.com"</f>
        <v>mailto:livelygig_vdey@livelygig.com@mailinator.com</v>
      </c>
      <c r="H23" s="3" t="s">
        <v>252</v>
      </c>
      <c r="I23" s="3" t="s">
        <v>2489</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"mailto:livelygig_vdey@livelygig.com@mailinator.com",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"mailto:livelygig_vdey@livelygig.com@mailinator.com", "channelType" : "email" } ] },"initialPosts" : [  ] }, </v>
      </c>
    </row>
    <row r="24" spans="1:17" x14ac:dyDescent="0.25">
      <c r="A24" s="4">
        <v>23</v>
      </c>
      <c r="B24" s="1" t="s">
        <v>182</v>
      </c>
      <c r="C24" s="44" t="str">
        <f>LOWER(LEFT(Table1[[#This Row],[firstName]],1)&amp;Table1[[#This Row],[lastName]])&amp;"@livelygig.com"</f>
        <v>mharrison@livelygig.com</v>
      </c>
      <c r="D24" s="5" t="s">
        <v>46</v>
      </c>
      <c r="E24" s="5" t="s">
        <v>47</v>
      </c>
      <c r="F24" s="3" t="s">
        <v>243</v>
      </c>
      <c r="G24" s="3" t="str">
        <f>"mailto:livelygig_"&amp;Table1[[#This Row],[email]]&amp;"@mailinator.com"</f>
        <v>mailto:livelygig_mharrison@livelygig.com@mailinator.com</v>
      </c>
      <c r="H24" s="3" t="s">
        <v>252</v>
      </c>
      <c r="I24" s="3" t="s">
        <v>2489</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"mailto:livelygig_mharrison@livelygig.com@mailinator.com",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"mailto:livelygig_mharrison@livelygig.com@mailinator.com", "channelType" : "email" } ] },"initialPosts" : [  ] }, </v>
      </c>
    </row>
    <row r="25" spans="1:17" x14ac:dyDescent="0.25">
      <c r="A25" s="40">
        <v>24</v>
      </c>
      <c r="B25" s="41" t="s">
        <v>183</v>
      </c>
      <c r="C25" s="44" t="str">
        <f>LOWER(LEFT(Table1[[#This Row],[firstName]],1)&amp;Table1[[#This Row],[lastName]])&amp;"@livelygig.com"</f>
        <v>erice@livelygig.com</v>
      </c>
      <c r="D25" s="5" t="s">
        <v>48</v>
      </c>
      <c r="E25" s="5" t="s">
        <v>49</v>
      </c>
      <c r="F25" s="3" t="s">
        <v>243</v>
      </c>
      <c r="G25" s="3" t="str">
        <f>"mailto:livelygig_"&amp;Table1[[#This Row],[email]]&amp;"@mailinator.com"</f>
        <v>mailto:livelygig_erice@livelygig.com@mailinator.com</v>
      </c>
      <c r="H25" s="3" t="s">
        <v>252</v>
      </c>
      <c r="I25" s="3" t="s">
        <v>2489</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"mailto:livelygig_erice@livelygig.com@mailinator.com",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"mailto:livelygig_erice@livelygig.com@mailinator.com", "channelType" : "email" } ] },"initialPosts" : [  ] }, </v>
      </c>
    </row>
    <row r="26" spans="1:17" x14ac:dyDescent="0.25">
      <c r="A26" s="2">
        <v>25</v>
      </c>
      <c r="B26" s="1" t="s">
        <v>184</v>
      </c>
      <c r="C26" s="44" t="str">
        <f>LOWER(LEFT(Table1[[#This Row],[firstName]],1)&amp;Table1[[#This Row],[lastName]])&amp;"@livelygig.com"</f>
        <v>jhart@livelygig.com</v>
      </c>
      <c r="D26" s="5" t="s">
        <v>50</v>
      </c>
      <c r="E26" s="5" t="s">
        <v>51</v>
      </c>
      <c r="F26" s="3" t="s">
        <v>243</v>
      </c>
      <c r="G26" s="3" t="str">
        <f>"mailto:livelygig_"&amp;Table1[[#This Row],[email]]&amp;"@mailinator.com"</f>
        <v>mailto:livelygig_jhart@livelygig.com@mailinator.com</v>
      </c>
      <c r="H26" s="3" t="s">
        <v>252</v>
      </c>
      <c r="I26" s="3" t="s">
        <v>2489</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"mailto:livelygig_jhart@livelygig.com@mailinator.com",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"mailto:livelygig_jhart@livelygig.com@mailinator.com", "channelType" : "email" } ] },"initialPosts" : [  ] }, </v>
      </c>
    </row>
    <row r="27" spans="1:17" x14ac:dyDescent="0.25">
      <c r="A27" s="2">
        <v>26</v>
      </c>
      <c r="B27" s="1" t="s">
        <v>185</v>
      </c>
      <c r="C27" s="44" t="str">
        <f>LOWER(LEFT(Table1[[#This Row],[firstName]],1)&amp;Table1[[#This Row],[lastName]])&amp;"@livelygig.com"</f>
        <v>jlawson@livelygig.com</v>
      </c>
      <c r="D27" s="5" t="s">
        <v>52</v>
      </c>
      <c r="E27" s="5" t="s">
        <v>53</v>
      </c>
      <c r="F27" s="3" t="s">
        <v>243</v>
      </c>
      <c r="G27" s="3" t="str">
        <f>"mailto:livelygig_"&amp;Table1[[#This Row],[email]]&amp;"@mailinator.com"</f>
        <v>mailto:livelygig_jlawson@livelygig.com@mailinator.com</v>
      </c>
      <c r="H27" s="3" t="s">
        <v>252</v>
      </c>
      <c r="I27" s="3" t="s">
        <v>2489</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"mailto:livelygig_jlawson@livelygig.com@mailinator.com",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"mailto:livelygig_jlawson@livelygig.com@mailinator.com", "channelType" : "email" } ] },"initialPosts" : [  ] }, </v>
      </c>
    </row>
    <row r="28" spans="1:17" x14ac:dyDescent="0.25">
      <c r="A28" s="4">
        <v>27</v>
      </c>
      <c r="B28" s="1" t="s">
        <v>186</v>
      </c>
      <c r="C28" s="44" t="str">
        <f>LOWER(LEFT(Table1[[#This Row],[firstName]],1)&amp;Table1[[#This Row],[lastName]])&amp;"@livelygig.com"</f>
        <v>jdean@livelygig.com</v>
      </c>
      <c r="D28" s="5" t="s">
        <v>54</v>
      </c>
      <c r="E28" s="5" t="s">
        <v>55</v>
      </c>
      <c r="F28" s="3" t="s">
        <v>243</v>
      </c>
      <c r="G28" s="3" t="str">
        <f>"mailto:livelygig_"&amp;Table1[[#This Row],[email]]&amp;"@mailinator.com"</f>
        <v>mailto:livelygig_jdean@livelygig.com@mailinator.com</v>
      </c>
      <c r="H28" s="3" t="s">
        <v>252</v>
      </c>
      <c r="I28" s="3" t="s">
        <v>2489</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"mailto:livelygig_jdean@livelygig.com@mailinator.com",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"mailto:livelygig_jdean@livelygig.com@mailinator.com", "channelType" : "email" } ] },"initialPosts" : [  ] }, </v>
      </c>
    </row>
    <row r="29" spans="1:17" x14ac:dyDescent="0.25">
      <c r="A29" s="40">
        <v>28</v>
      </c>
      <c r="B29" s="41" t="s">
        <v>187</v>
      </c>
      <c r="C29" s="44" t="str">
        <f>LOWER(LEFT(Table1[[#This Row],[firstName]],1)&amp;Table1[[#This Row],[lastName]])&amp;"@livelygig.com"</f>
        <v>hhorton@livelygig.com</v>
      </c>
      <c r="D29" s="5" t="s">
        <v>56</v>
      </c>
      <c r="E29" s="5" t="s">
        <v>57</v>
      </c>
      <c r="F29" s="3" t="s">
        <v>243</v>
      </c>
      <c r="G29" s="3" t="str">
        <f>"mailto:livelygig_"&amp;Table1[[#This Row],[email]]&amp;"@mailinator.com"</f>
        <v>mailto:livelygig_hhorton@livelygig.com@mailinator.com</v>
      </c>
      <c r="H29" s="3" t="s">
        <v>252</v>
      </c>
      <c r="I29" s="3" t="s">
        <v>2489</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"mailto:livelygig_hhorton@livelygig.com@mailinator.com",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"mailto:livelygig_hhorton@livelygig.com@mailinator.com", "channelType" : "email" } ] },"initialPosts" : [  ] }, </v>
      </c>
    </row>
    <row r="30" spans="1:17" x14ac:dyDescent="0.25">
      <c r="A30" s="2">
        <v>29</v>
      </c>
      <c r="B30" s="1" t="s">
        <v>188</v>
      </c>
      <c r="C30" s="44" t="str">
        <f>LOWER(LEFT(Table1[[#This Row],[firstName]],1)&amp;Table1[[#This Row],[lastName]])&amp;"@livelygig.com"</f>
        <v>lfrank@livelygig.com</v>
      </c>
      <c r="D30" s="5" t="s">
        <v>58</v>
      </c>
      <c r="E30" s="5" t="s">
        <v>5</v>
      </c>
      <c r="F30" s="3" t="s">
        <v>243</v>
      </c>
      <c r="G30" s="3" t="str">
        <f>"mailto:livelygig_"&amp;Table1[[#This Row],[email]]&amp;"@mailinator.com"</f>
        <v>mailto:livelygig_lfrank@livelygig.com@mailinator.com</v>
      </c>
      <c r="H30" s="3" t="s">
        <v>252</v>
      </c>
      <c r="I30" s="3" t="s">
        <v>2489</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"mailto:livelygig_lfrank@livelygig.com@mailinator.com",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"mailto:livelygig_lfrank@livelygig.com@mailinator.com", "channelType" : "email" } ] },"initialPosts" : [  ] }, </v>
      </c>
    </row>
    <row r="31" spans="1:17" x14ac:dyDescent="0.25">
      <c r="A31" s="2">
        <v>30</v>
      </c>
      <c r="B31" s="1" t="s">
        <v>189</v>
      </c>
      <c r="C31" s="44" t="str">
        <f>LOWER(LEFT(Table1[[#This Row],[firstName]],1)&amp;Table1[[#This Row],[lastName]])&amp;"@livelygig.com"</f>
        <v>mhill@livelygig.com</v>
      </c>
      <c r="D31" s="5" t="s">
        <v>59</v>
      </c>
      <c r="E31" s="5" t="s">
        <v>60</v>
      </c>
      <c r="F31" s="3" t="s">
        <v>243</v>
      </c>
      <c r="G31" s="3" t="str">
        <f>"mailto:livelygig_"&amp;Table1[[#This Row],[email]]&amp;"@mailinator.com"</f>
        <v>mailto:livelygig_mhill@livelygig.com@mailinator.com</v>
      </c>
      <c r="H31" s="3" t="s">
        <v>252</v>
      </c>
      <c r="I31" s="3" t="s">
        <v>2489</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"mailto:livelygig_mhill@livelygig.com@mailinator.com",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"mailto:livelygig_mhill@livelygig.com@mailinator.com", "channelType" : "email" } ] },"initialPosts" : [  ] }, </v>
      </c>
    </row>
    <row r="32" spans="1:17" x14ac:dyDescent="0.25">
      <c r="A32" s="4">
        <v>31</v>
      </c>
      <c r="B32" s="1" t="s">
        <v>190</v>
      </c>
      <c r="C32" s="44" t="str">
        <f>LOWER(LEFT(Table1[[#This Row],[firstName]],1)&amp;Table1[[#This Row],[lastName]])&amp;"@livelygig.com"</f>
        <v>nmendez@livelygig.com</v>
      </c>
      <c r="D32" s="5" t="s">
        <v>61</v>
      </c>
      <c r="E32" s="5" t="s">
        <v>62</v>
      </c>
      <c r="F32" s="3" t="s">
        <v>243</v>
      </c>
      <c r="G32" s="3" t="str">
        <f>"mailto:livelygig_"&amp;Table1[[#This Row],[email]]&amp;"@mailinator.com"</f>
        <v>mailto:livelygig_nmendez@livelygig.com@mailinator.com</v>
      </c>
      <c r="H32" s="3" t="s">
        <v>252</v>
      </c>
      <c r="I32" s="3" t="s">
        <v>2489</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"mailto:livelygig_nmendez@livelygig.com@mailinator.com",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"mailto:livelygig_nmendez@livelygig.com@mailinator.com", "channelType" : "email" } ] },"initialPosts" : [  ] }, </v>
      </c>
    </row>
    <row r="33" spans="1:17" x14ac:dyDescent="0.25">
      <c r="A33" s="40">
        <v>32</v>
      </c>
      <c r="B33" s="41" t="s">
        <v>191</v>
      </c>
      <c r="C33" s="44" t="str">
        <f>LOWER(LEFT(Table1[[#This Row],[firstName]],1)&amp;Table1[[#This Row],[lastName]])&amp;"@livelygig.com"</f>
        <v>gmiller@livelygig.com</v>
      </c>
      <c r="D33" s="5" t="s">
        <v>63</v>
      </c>
      <c r="E33" s="5" t="s">
        <v>64</v>
      </c>
      <c r="F33" s="3" t="s">
        <v>243</v>
      </c>
      <c r="G33" s="3" t="str">
        <f>"mailto:livelygig_"&amp;Table1[[#This Row],[email]]&amp;"@mailinator.com"</f>
        <v>mailto:livelygig_gmiller@livelygig.com@mailinator.com</v>
      </c>
      <c r="H33" s="3" t="s">
        <v>252</v>
      </c>
      <c r="I33" s="3" t="s">
        <v>2489</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"mailto:livelygig_gmiller@livelygig.com@mailinator.com",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"mailto:livelygig_gmiller@livelygig.com@mailinator.com", "channelType" : "email" } ] },"initialPosts" : [  ] }, </v>
      </c>
    </row>
    <row r="34" spans="1:17" x14ac:dyDescent="0.25">
      <c r="A34" s="2">
        <v>33</v>
      </c>
      <c r="B34" s="1" t="s">
        <v>192</v>
      </c>
      <c r="C34" s="44" t="str">
        <f>LOWER(LEFT(Table1[[#This Row],[firstName]],1)&amp;Table1[[#This Row],[lastName]])&amp;"@livelygig.com"</f>
        <v>jreed@livelygig.com</v>
      </c>
      <c r="D34" s="5" t="s">
        <v>65</v>
      </c>
      <c r="E34" s="5" t="s">
        <v>66</v>
      </c>
      <c r="F34" s="3" t="s">
        <v>243</v>
      </c>
      <c r="G34" s="3" t="str">
        <f>"mailto:livelygig_"&amp;Table1[[#This Row],[email]]&amp;"@mailinator.com"</f>
        <v>mailto:livelygig_jreed@livelygig.com@mailinator.com</v>
      </c>
      <c r="H34" s="3" t="s">
        <v>252</v>
      </c>
      <c r="I34" s="3" t="s">
        <v>2489</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"mailto:livelygig_jreed@livelygig.com@mailinator.com",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"mailto:livelygig_jreed@livelygig.com@mailinator.com", "channelType" : "email" } ] },"initialPosts" : [  ] }, </v>
      </c>
    </row>
    <row r="35" spans="1:17" x14ac:dyDescent="0.25">
      <c r="A35" s="2">
        <v>34</v>
      </c>
      <c r="B35" s="1" t="s">
        <v>193</v>
      </c>
      <c r="C35" s="44" t="str">
        <f>LOWER(LEFT(Table1[[#This Row],[firstName]],1)&amp;Table1[[#This Row],[lastName]])&amp;"@livelygig.com"</f>
        <v>danderson@livelygig.com</v>
      </c>
      <c r="D35" s="5" t="s">
        <v>67</v>
      </c>
      <c r="E35" s="5" t="s">
        <v>68</v>
      </c>
      <c r="F35" s="3" t="s">
        <v>243</v>
      </c>
      <c r="G35" s="3" t="str">
        <f>"mailto:livelygig_"&amp;Table1[[#This Row],[email]]&amp;"@mailinator.com"</f>
        <v>mailto:livelygig_danderson@livelygig.com@mailinator.com</v>
      </c>
      <c r="H35" s="3" t="s">
        <v>252</v>
      </c>
      <c r="I35" s="3" t="s">
        <v>2489</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"mailto:livelygig_danderson@livelygig.com@mailinator.com",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"mailto:livelygig_danderson@livelygig.com@mailinator.com", "channelType" : "email" } ] },"initialPosts" : [  ] }, </v>
      </c>
    </row>
    <row r="36" spans="1:17" x14ac:dyDescent="0.25">
      <c r="A36" s="4">
        <v>35</v>
      </c>
      <c r="B36" s="1" t="s">
        <v>194</v>
      </c>
      <c r="C36" s="44" t="str">
        <f>LOWER(LEFT(Table1[[#This Row],[firstName]],1)&amp;Table1[[#This Row],[lastName]])&amp;"@livelygig.com"</f>
        <v>wcoleman@livelygig.com</v>
      </c>
      <c r="D36" s="5" t="s">
        <v>69</v>
      </c>
      <c r="E36" s="5" t="s">
        <v>70</v>
      </c>
      <c r="F36" s="3" t="s">
        <v>243</v>
      </c>
      <c r="G36" s="3" t="str">
        <f>"mailto:livelygig_"&amp;Table1[[#This Row],[email]]&amp;"@mailinator.com"</f>
        <v>mailto:livelygig_wcoleman@livelygig.com@mailinator.com</v>
      </c>
      <c r="H36" s="3" t="s">
        <v>252</v>
      </c>
      <c r="I36" s="3" t="s">
        <v>2489</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"mailto:livelygig_wcoleman@livelygig.com@mailinator.com",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"mailto:livelygig_wcoleman@livelygig.com@mailinator.com", "channelType" : "email" } ] },"initialPosts" : [  ] }, </v>
      </c>
    </row>
    <row r="37" spans="1:17" x14ac:dyDescent="0.25">
      <c r="A37" s="40">
        <v>36</v>
      </c>
      <c r="B37" s="41" t="s">
        <v>195</v>
      </c>
      <c r="C37" s="44" t="str">
        <f>LOWER(LEFT(Table1[[#This Row],[firstName]],1)&amp;Table1[[#This Row],[lastName]])&amp;"@livelygig.com"</f>
        <v>mmartin@livelygig.com</v>
      </c>
      <c r="D37" s="5" t="s">
        <v>71</v>
      </c>
      <c r="E37" s="5" t="s">
        <v>72</v>
      </c>
      <c r="F37" s="3" t="s">
        <v>243</v>
      </c>
      <c r="G37" s="3" t="str">
        <f>"mailto:livelygig_"&amp;Table1[[#This Row],[email]]&amp;"@mailinator.com"</f>
        <v>mailto:livelygig_mmartin@livelygig.com@mailinator.com</v>
      </c>
      <c r="H37" s="3" t="s">
        <v>252</v>
      </c>
      <c r="I37" s="3" t="s">
        <v>2489</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"mailto:livelygig_mmartin@livelygig.com@mailinator.com",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"mailto:livelygig_mmartin@livelygig.com@mailinator.com",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"mailto:livelygig_"&amp;Table1[[#This Row],[email]]&amp;"@mailinator.com"</f>
        <v>mailto:livelygig_iperry@livelygig.com@mailinator.com</v>
      </c>
      <c r="H38" s="3" t="s">
        <v>252</v>
      </c>
      <c r="I38" s="3" t="s">
        <v>2489</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"mailto:livelygig_iperry@livelygig.com@mailinator.com",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"mailto:livelygig_iperry@livelygig.com@mailinator.com",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"mailto:livelygig_"&amp;Table1[[#This Row],[email]]&amp;"@mailinator.com"</f>
        <v>mailto:livelygig_rperez@livelygig.com@mailinator.com</v>
      </c>
      <c r="H39" s="3" t="s">
        <v>252</v>
      </c>
      <c r="I39" s="3" t="s">
        <v>2489</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"mailto:livelygig_rperez@livelygig.com@mailinator.com",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"mailto:livelygig_rperez@livelygig.com@mailinator.com",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"mailto:livelygig_"&amp;Table1[[#This Row],[email]]&amp;"@mailinator.com"</f>
        <v>mailto:livelygig_mmorris@livelygig.com@mailinator.com</v>
      </c>
      <c r="H40" s="3" t="s">
        <v>252</v>
      </c>
      <c r="I40" s="3" t="s">
        <v>2489</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"mailto:livelygig_mmorris@livelygig.com@mailinator.com",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"mailto:livelygig_mmorris@livelygig.com@mailinator.com",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"mailto:livelygig_"&amp;Table1[[#This Row],[email]]&amp;"@mailinator.com"</f>
        <v>mailto:livelygig_rmurphy@livelygig.com@mailinator.com</v>
      </c>
      <c r="H41" s="3" t="s">
        <v>252</v>
      </c>
      <c r="I41" s="3" t="s">
        <v>2489</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"mailto:livelygig_rmurphy@livelygig.com@mailinator.com",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"mailto:livelygig_rmurphy@livelygig.com@mailinator.com",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"mailto:livelygig_"&amp;Table1[[#This Row],[email]]&amp;"@mailinator.com"</f>
        <v>mailto:livelygig_ethomas@livelygig.com@mailinator.com</v>
      </c>
      <c r="H42" s="3" t="s">
        <v>252</v>
      </c>
      <c r="I42" s="3" t="s">
        <v>2489</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"mailto:livelygig_ethomas@livelygig.com@mailinator.com",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"mailto:livelygig_ethomas@livelygig.com@mailinator.com",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"mailto:livelygig_"&amp;Table1[[#This Row],[email]]&amp;"@mailinator.com"</f>
        <v>mailto:livelygig_kmoore@livelygig.com@mailinator.com</v>
      </c>
      <c r="H43" s="3" t="s">
        <v>252</v>
      </c>
      <c r="I43" s="3" t="s">
        <v>2489</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"mailto:livelygig_kmoore@livelygig.com@mailinator.com",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"mailto:livelygig_kmoore@livelygig.com@mailinator.com",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"mailto:livelygig_"&amp;Table1[[#This Row],[email]]&amp;"@mailinator.com"</f>
        <v>mailto:livelygig_dmoore@livelygig.com@mailinator.com</v>
      </c>
      <c r="H44" s="3" t="s">
        <v>252</v>
      </c>
      <c r="I44" s="3" t="s">
        <v>2489</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"mailto:livelygig_dmoore@livelygig.com@mailinator.com",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"mailto:livelygig_dmoore@livelygig.com@mailinator.com",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"mailto:livelygig_"&amp;Table1[[#This Row],[email]]&amp;"@mailinator.com"</f>
        <v>mailto:livelygig_hdreesens@livelygig.com@mailinator.com</v>
      </c>
      <c r="H45" s="3" t="s">
        <v>252</v>
      </c>
      <c r="I45" s="3" t="s">
        <v>2489</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"mailto:livelygig_hdreesens@livelygig.com@mailinator.com",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"mailto:livelygig_hdreesens@livelygig.com@mailinator.com",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"mailto:livelygig_"&amp;Table1[[#This Row],[email]]&amp;"@mailinator.com"</f>
        <v>mailto:livelygig_lborde@livelygig.com@mailinator.com</v>
      </c>
      <c r="H46" s="3" t="s">
        <v>252</v>
      </c>
      <c r="I46" s="3" t="s">
        <v>2489</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"mailto:livelygig_lborde@livelygig.com@mailinator.com",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"mailto:livelygig_lborde@livelygig.com@mailinator.com",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"mailto:livelygig_"&amp;Table1[[#This Row],[email]]&amp;"@mailinator.com"</f>
        <v>mailto:livelygig_mdragomirov@livelygig.com@mailinator.com</v>
      </c>
      <c r="H47" s="3" t="s">
        <v>252</v>
      </c>
      <c r="I47" s="3" t="s">
        <v>2489</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"mailto:livelygig_mdragomirov@livelygig.com@mailinator.com",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"mailto:livelygig_mdragomirov@livelygig.com@mailinator.com",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"mailto:livelygig_"&amp;Table1[[#This Row],[email]]&amp;"@mailinator.com"</f>
        <v>mailto:livelygig_dcastro@livelygig.com@mailinator.com</v>
      </c>
      <c r="H48" s="3" t="s">
        <v>252</v>
      </c>
      <c r="I48" s="3" t="s">
        <v>2489</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"mailto:livelygig_dcastro@livelygig.com@mailinator.com",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"mailto:livelygig_dcastro@livelygig.com@mailinator.com",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"mailto:livelygig_"&amp;Table1[[#This Row],[email]]&amp;"@mailinator.com"</f>
        <v>mailto:livelygig_rvogts@livelygig.com@mailinator.com</v>
      </c>
      <c r="H49" s="3" t="s">
        <v>252</v>
      </c>
      <c r="I49" s="3" t="s">
        <v>2489</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"mailto:livelygig_rvogts@livelygig.com@mailinator.com",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"mailto:livelygig_rvogts@livelygig.com@mailinator.com",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"mailto:livelygig_"&amp;Table1[[#This Row],[email]]&amp;"@mailinator.com"</f>
        <v>mailto:livelygig_sseward@livelygig.com@mailinator.com</v>
      </c>
      <c r="H50" s="3" t="s">
        <v>252</v>
      </c>
      <c r="I50" s="3" t="s">
        <v>2489</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"mailto:livelygig_sseward@livelygig.com@mailinator.com",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"mailto:livelygig_sseward@livelygig.com@mailinator.com",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"mailto:livelygig_"&amp;Table1[[#This Row],[email]]&amp;"@mailinator.com"</f>
        <v>mailto:livelygig_mstilo@livelygig.com@mailinator.com</v>
      </c>
      <c r="H51" s="3" t="s">
        <v>252</v>
      </c>
      <c r="I51" s="3" t="s">
        <v>2489</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"mailto:livelygig_mstilo@livelygig.com@mailinator.com",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"mailto:livelygig_mstilo@livelygig.com@mailinator.com",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"mailto:livelygig_"&amp;Table1[[#This Row],[email]]&amp;"@mailinator.com"</f>
        <v>mailto:livelygig_iungaro@livelygig.com@mailinator.com</v>
      </c>
      <c r="H52" s="3" t="s">
        <v>252</v>
      </c>
      <c r="I52" s="3" t="s">
        <v>2489</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"mailto:livelygig_iungaro@livelygig.com@mailinator.com",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"mailto:livelygig_iungaro@livelygig.com@mailinator.com",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"mailto:livelygig_"&amp;Table1[[#This Row],[email]]&amp;"@mailinator.com"</f>
        <v>mailto:livelygig_famador@livelygig.com@mailinator.com</v>
      </c>
      <c r="H53" s="3" t="s">
        <v>252</v>
      </c>
      <c r="I53" s="3" t="s">
        <v>2489</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"mailto:livelygig_famador@livelygig.com@mailinator.com",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"mailto:livelygig_famador@livelygig.com@mailinator.com",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"mailto:livelygig_"&amp;Table1[[#This Row],[email]]&amp;"@mailinator.com"</f>
        <v>mailto:livelygig_mlamberti@livelygig.com@mailinator.com</v>
      </c>
      <c r="H54" s="3" t="s">
        <v>252</v>
      </c>
      <c r="I54" s="3" t="s">
        <v>2489</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"mailto:livelygig_mlamberti@livelygig.com@mailinator.com",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"mailto:livelygig_mlamberti@livelygig.com@mailinator.com",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"mailto:livelygig_"&amp;Table1[[#This Row],[email]]&amp;"@mailinator.com"</f>
        <v>mailto:livelygig_tantall@livelygig.com@mailinator.com</v>
      </c>
      <c r="H55" s="3" t="s">
        <v>252</v>
      </c>
      <c r="I55" s="3" t="s">
        <v>2489</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"mailto:livelygig_tantall@livelygig.com@mailinator.com",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"mailto:livelygig_tantall@livelygig.com@mailinator.com",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"mailto:livelygig_"&amp;Table1[[#This Row],[email]]&amp;"@mailinator.com"</f>
        <v>mailto:livelygig_mdonalds@livelygig.com@mailinator.com</v>
      </c>
      <c r="H56" s="3" t="s">
        <v>252</v>
      </c>
      <c r="I56" s="3" t="s">
        <v>2489</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"mailto:livelygig_mdonalds@livelygig.com@mailinator.com",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"mailto:livelygig_mdonalds@livelygig.com@mailinator.com",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"mailto:livelygig_"&amp;Table1[[#This Row],[email]]&amp;"@mailinator.com"</f>
        <v>mailto:livelygig_svincent@livelygig.com@mailinator.com</v>
      </c>
      <c r="H57" s="3" t="s">
        <v>252</v>
      </c>
      <c r="I57" s="3" t="s">
        <v>2489</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"mailto:livelygig_svincent@livelygig.com@mailinator.com",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"mailto:livelygig_svincent@livelygig.com@mailinator.com",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"mailto:livelygig_"&amp;Table1[[#This Row],[email]]&amp;"@mailinator.com"</f>
        <v>mailto:livelygig_kdragic@livelygig.com@mailinator.com</v>
      </c>
      <c r="H58" s="3" t="s">
        <v>252</v>
      </c>
      <c r="I58" s="3" t="s">
        <v>2489</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"mailto:livelygig_kdragic@livelygig.com@mailinator.com",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"mailto:livelygig_kdragic@livelygig.com@mailinator.com",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"mailto:livelygig_"&amp;Table1[[#This Row],[email]]&amp;"@mailinator.com"</f>
        <v>mailto:livelygig_rsarkozi@livelygig.com@mailinator.com</v>
      </c>
      <c r="H59" s="3" t="s">
        <v>252</v>
      </c>
      <c r="I59" s="3" t="s">
        <v>2489</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"mailto:livelygig_rsarkozi@livelygig.com@mailinator.com",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"mailto:livelygig_rsarkozi@livelygig.com@mailinator.com",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"mailto:livelygig_"&amp;Table1[[#This Row],[email]]&amp;"@mailinator.com"</f>
        <v>mailto:livelygig_ghall@livelygig.com@mailinator.com</v>
      </c>
      <c r="H60" s="3" t="s">
        <v>252</v>
      </c>
      <c r="I60" s="3" t="s">
        <v>2489</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"mailto:livelygig_ghall@livelygig.com@mailinator.com",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"mailto:livelygig_ghall@livelygig.com@mailinator.com",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"mailto:livelygig_"&amp;Table1[[#This Row],[email]]&amp;"@mailinator.com"</f>
        <v>mailto:livelygig_myap@livelygig.com@mailinator.com</v>
      </c>
      <c r="H61" s="3" t="s">
        <v>252</v>
      </c>
      <c r="I61" s="3" t="s">
        <v>2489</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"mailto:livelygig_myap@livelygig.com@mailinator.com",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"mailto:livelygig_myap@livelygig.com@mailinator.com",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"mailto:livelygig_"&amp;Table1[[#This Row],[email]]&amp;"@mailinator.com"</f>
        <v>mailto:livelygig_csalvage@livelygig.com@mailinator.com</v>
      </c>
      <c r="H62" s="3" t="s">
        <v>252</v>
      </c>
      <c r="I62" s="3" t="s">
        <v>2489</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"mailto:livelygig_csalvage@livelygig.com@mailinator.com",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"mailto:livelygig_csalvage@livelygig.com@mailinator.com",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"mailto:livelygig_"&amp;Table1[[#This Row],[email]]&amp;"@mailinator.com"</f>
        <v>mailto:livelygig_dnagy@livelygig.com@mailinator.com</v>
      </c>
      <c r="H63" s="3" t="s">
        <v>252</v>
      </c>
      <c r="I63" s="3" t="s">
        <v>2489</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"mailto:livelygig_dnagy@livelygig.com@mailinator.com",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"mailto:livelygig_dnagy@livelygig.com@mailinator.com", "channelType" : "email" } ] },"initialPosts" : [  ] }, </v>
      </c>
    </row>
    <row r="64" spans="1:17" x14ac:dyDescent="0.25">
      <c r="A64" s="4">
        <v>63</v>
      </c>
      <c r="B64" s="1" t="s">
        <v>222</v>
      </c>
      <c r="C64" s="1" t="str">
        <f>LOWER(LEFT(Table1[[#This Row],[firstName]],1)&amp;Table1[[#This Row],[lastName]])&amp;"@livelygig.com"</f>
        <v>kestevez@livelygig.com</v>
      </c>
      <c r="D64" s="5" t="s">
        <v>123</v>
      </c>
      <c r="E64" s="5" t="s">
        <v>2275</v>
      </c>
      <c r="F64" s="3" t="s">
        <v>243</v>
      </c>
      <c r="G64" s="3" t="str">
        <f>"mailto:livelygig_"&amp;Table1[[#This Row],[email]]&amp;"@mailinator.com"</f>
        <v>mailto:livelygig_kestevez@livelygig.com@mailinator.com</v>
      </c>
      <c r="H64" s="3" t="s">
        <v>252</v>
      </c>
      <c r="I64" s="3" t="s">
        <v>2489</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"mailto:livelygig_kestevez@livelygig.com@mailinator.com",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"mailto:livelygig_kestevez@livelygig.com@mailinator.com",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"mailto:livelygig_"&amp;Table1[[#This Row],[email]]&amp;"@mailinator.com"</f>
        <v>mailto:livelygig_mmachado@livelygig.com@mailinator.com</v>
      </c>
      <c r="H65" s="3" t="s">
        <v>252</v>
      </c>
      <c r="I65" s="3" t="s">
        <v>2489</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"mailto:livelygig_mmachado@livelygig.com@mailinator.com",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"mailto:livelygig_mmachado@livelygig.com@mailinator.com",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"mailto:livelygig_"&amp;Table1[[#This Row],[email]]&amp;"@mailinator.com"</f>
        <v>mailto:livelygig_dbenitez@livelygig.com@mailinator.com</v>
      </c>
      <c r="H66" s="3" t="s">
        <v>252</v>
      </c>
      <c r="I66" s="3" t="s">
        <v>2489</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"mailto:livelygig_dbenitez@livelygig.com@mailinator.com",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"mailto:livelygig_dbenitez@livelygig.com@mailinator.com",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"mailto:livelygig_"&amp;Table1[[#This Row],[email]]&amp;"@mailinator.com"</f>
        <v>mailto:livelygig_apage@livelygig.com@mailinator.com</v>
      </c>
      <c r="H67" s="3" t="s">
        <v>252</v>
      </c>
      <c r="I67" s="3" t="s">
        <v>2489</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"mailto:livelygig_apage@livelygig.com@mailinator.com",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"mailto:livelygig_apage@livelygig.com@mailinator.com",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"mailto:livelygig_"&amp;Table1[[#This Row],[email]]&amp;"@mailinator.com"</f>
        <v>mailto:livelygig_alim@livelygig.com@mailinator.com</v>
      </c>
      <c r="H68" s="3" t="s">
        <v>252</v>
      </c>
      <c r="I68" s="3" t="s">
        <v>2489</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"mailto:livelygig_alim@livelygig.com@mailinator.com",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"mailto:livelygig_alim@livelygig.com@mailinator.com",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"mailto:livelygig_"&amp;Table1[[#This Row],[email]]&amp;"@mailinator.com"</f>
        <v>mailto:livelygig_ymasson@livelygig.com@mailinator.com</v>
      </c>
      <c r="H69" s="3" t="s">
        <v>252</v>
      </c>
      <c r="I69" s="3" t="s">
        <v>2489</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"mailto:livelygig_ymasson@livelygig.com@mailinator.com",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"mailto:livelygig_ymasson@livelygig.com@mailinator.com",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"mailto:livelygig_"&amp;Table1[[#This Row],[email]]&amp;"@mailinator.com"</f>
        <v>mailto:livelygig_cmendel@livelygig.com@mailinator.com</v>
      </c>
      <c r="H70" s="3" t="s">
        <v>252</v>
      </c>
      <c r="I70" s="3" t="s">
        <v>2489</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"mailto:livelygig_cmendel@livelygig.com@mailinator.com",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"mailto:livelygig_cmendel@livelygig.com@mailinator.com",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"mailto:livelygig_"&amp;Table1[[#This Row],[email]]&amp;"@mailinator.com"</f>
        <v>mailto:livelygig_lchevrolet@livelygig.com@mailinator.com</v>
      </c>
      <c r="H71" s="3" t="s">
        <v>252</v>
      </c>
      <c r="I71" s="3" t="s">
        <v>2489</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"mailto:livelygig_lchevrolet@livelygig.com@mailinator.com",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"mailto:livelygig_lchevrolet@livelygig.com@mailinator.com",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"mailto:livelygig_"&amp;Table1[[#This Row],[email]]&amp;"@mailinator.com"</f>
        <v>mailto:livelygig_esheinfeld@livelygig.com@mailinator.com</v>
      </c>
      <c r="H72" s="3" t="s">
        <v>252</v>
      </c>
      <c r="I72" s="3" t="s">
        <v>2489</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"mailto:livelygig_esheinfeld@livelygig.com@mailinator.com",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"mailto:livelygig_esheinfeld@livelygig.com@mailinator.com",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"mailto:livelygig_"&amp;Table1[[#This Row],[email]]&amp;"@mailinator.com"</f>
        <v>mailto:livelygig_ddaniau@livelygig.com@mailinator.com</v>
      </c>
      <c r="H73" s="3" t="s">
        <v>252</v>
      </c>
      <c r="I73" s="3" t="s">
        <v>2489</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"mailto:livelygig_ddaniau@livelygig.com@mailinator.com",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"mailto:livelygig_ddaniau@livelygig.com@mailinator.com",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"mailto:livelygig_"&amp;Table1[[#This Row],[email]]&amp;"@mailinator.com"</f>
        <v>mailto:livelygig_tzhu@livelygig.com@mailinator.com</v>
      </c>
      <c r="H74" s="3" t="s">
        <v>252</v>
      </c>
      <c r="I74" s="3" t="s">
        <v>2489</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"mailto:livelygig_tzhu@livelygig.com@mailinator.com",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"mailto:livelygig_tzhu@livelygig.com@mailinator.com",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"mailto:livelygig_"&amp;Table1[[#This Row],[email]]&amp;"@mailinator.com"</f>
        <v>mailto:livelygig_mhakim@livelygig.com@mailinator.com</v>
      </c>
      <c r="H75" s="3" t="s">
        <v>252</v>
      </c>
      <c r="I75" s="3" t="s">
        <v>2489</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"mailto:livelygig_mhakim@livelygig.com@mailinator.com",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"mailto:livelygig_mhakim@livelygig.com@mailinator.com",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"mailto:livelygig_"&amp;Table1[[#This Row],[email]]&amp;"@mailinator.com"</f>
        <v>mailto:livelygig_aamirmoez@livelygig.com@mailinator.com</v>
      </c>
      <c r="H76" s="3" t="s">
        <v>252</v>
      </c>
      <c r="I76" s="3" t="s">
        <v>2489</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"mailto:livelygig_aamirmoez@livelygig.com@mailinator.com",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"mailto:livelygig_aamirmoez@livelygig.com@mailinator.com",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"mailto:livelygig_"&amp;Table1[[#This Row],[email]]&amp;"@mailinator.com"</f>
        <v>mailto:livelygig_tel-mofty@livelygig.com@mailinator.com</v>
      </c>
      <c r="H77" s="3" t="s">
        <v>252</v>
      </c>
      <c r="I77" s="3" t="s">
        <v>2489</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"mailto:livelygig_tel-mofty@livelygig.com@mailinator.com",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"mailto:livelygig_tel-mofty@livelygig.com@mailinator.com", "channelType" : "email" } ] },"initialPosts" : [  ] }, </v>
      </c>
    </row>
    <row r="78" spans="1:17" x14ac:dyDescent="0.25">
      <c r="A78" s="2">
        <v>77</v>
      </c>
      <c r="B78" s="81" t="s">
        <v>236</v>
      </c>
      <c r="C78" s="1" t="str">
        <f>LOWER(LEFT(Table1[[#This Row],[firstName]],1)&amp;Table1[[#This Row],[lastName]])&amp;"@livelygig.com"</f>
        <v>zhakim@livelygig.com</v>
      </c>
      <c r="D78" s="5" t="s">
        <v>150</v>
      </c>
      <c r="E78" s="5" t="s">
        <v>145</v>
      </c>
      <c r="F78" s="3" t="s">
        <v>243</v>
      </c>
      <c r="G78" s="3" t="str">
        <f>"mailto:livelygig_"&amp;Table1[[#This Row],[email]]&amp;"@mailinator.com"</f>
        <v>mailto:livelygig_zhakim@livelygig.com@mailinator.com</v>
      </c>
      <c r="H78" s="3" t="s">
        <v>252</v>
      </c>
      <c r="I78" s="3" t="s">
        <v>2489</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"mailto:livelygig_zhakim@livelygig.com@mailinator.com",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"mailto:livelygig_zhakim@livelygig.com@mailinator.com",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"mailto:livelygig_"&amp;Table1[[#This Row],[email]]&amp;"@mailinator.com"</f>
        <v>mailto:livelygig_sxun@livelygig.com@mailinator.com</v>
      </c>
      <c r="H79" s="3" t="s">
        <v>252</v>
      </c>
      <c r="I79" s="3" t="s">
        <v>2489</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"mailto:livelygig_sxun@livelygig.com@mailinator.com",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"mailto:livelygig_sxun@livelygig.com@mailinator.com",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"mailto:livelygig_"&amp;Table1[[#This Row],[email]]&amp;"@mailinator.com"</f>
        <v>mailto:livelygig_kabdulrashid@livelygig.com@mailinator.com</v>
      </c>
      <c r="H80" s="3" t="s">
        <v>252</v>
      </c>
      <c r="I80" s="3" t="s">
        <v>2489</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"mailto:livelygig_kabdulrashid@livelygig.com@mailinator.com",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"mailto:livelygig_kabdulrashid@livelygig.com@mailinator.com",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"mailto:livelygig_"&amp;Table1[[#This Row],[email]]&amp;"@mailinator.com"</f>
        <v>mailto:livelygig_iliao@livelygig.com@mailinator.com</v>
      </c>
      <c r="H81" s="3" t="s">
        <v>252</v>
      </c>
      <c r="I81" s="3" t="s">
        <v>2489</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"mailto:livelygig_iliao@livelygig.com@mailinator.com",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"mailto:livelygig_iliao@livelygig.com@mailinator.com",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"mailto:livelygig_"&amp;Table1[[#This Row],[email]]&amp;"@mailinator.com"</f>
        <v>mailto:livelygig_bsaqqaf@livelygig.com@mailinator.com</v>
      </c>
      <c r="H82" s="3" t="s">
        <v>252</v>
      </c>
      <c r="I82" s="3" t="s">
        <v>2489</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"mailto:livelygig_bsaqqaf@livelygig.com@mailinator.com",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"mailto:livelygig_bsaqqaf@livelygig.com@mailinator.com", "channelType" : "email" } ] },"initialPosts" : [  ] }, </v>
      </c>
    </row>
    <row r="83" spans="1:17" x14ac:dyDescent="0.25">
      <c r="A83" s="2">
        <v>82</v>
      </c>
      <c r="B83" s="1" t="s">
        <v>241</v>
      </c>
      <c r="C83" s="1" t="str">
        <f>LOWER(LEFT(Table1[[#This Row],[firstName]],1)&amp;Table1[[#This Row],[lastName]])&amp;"@livelygig.com"</f>
        <v>ralfarsi@livelygig.com</v>
      </c>
      <c r="D83" s="5" t="s">
        <v>2167</v>
      </c>
      <c r="E83" s="5" t="s">
        <v>159</v>
      </c>
      <c r="F83" s="3" t="s">
        <v>243</v>
      </c>
      <c r="G83" s="3" t="str">
        <f>"mailto:livelygig_"&amp;Table1[[#This Row],[email]]&amp;"@mailinator.com"</f>
        <v>mailto:livelygig_ralfarsi@livelygig.com@mailinator.com</v>
      </c>
      <c r="H83" s="3" t="s">
        <v>252</v>
      </c>
      <c r="I83" s="3" t="s">
        <v>2489</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"mailto:livelygig_ralfarsi@livelygig.com@mailinator.com",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"mailto:livelygig_ralfarsi@livelygig.com@mailinator.com", "channelType" : "email" } ] },"initialPosts" : [  ] }, </v>
      </c>
    </row>
    <row r="84" spans="1:17" x14ac:dyDescent="0.25">
      <c r="A84" s="2">
        <v>83</v>
      </c>
      <c r="B84" s="11" t="s">
        <v>2036</v>
      </c>
      <c r="C84" s="1" t="str">
        <f>LOWER(LEFT(Table1[[#This Row],[firstName]],1)&amp;Table1[[#This Row],[lastName]])&amp;"@livelygig.com"</f>
        <v>anadir@livelygig.com</v>
      </c>
      <c r="D84" s="54" t="s">
        <v>2099</v>
      </c>
      <c r="E84" s="42" t="s">
        <v>2094</v>
      </c>
      <c r="F84" s="5" t="s">
        <v>2076</v>
      </c>
      <c r="G84" s="3" t="str">
        <f>"mailto:livelygig_"&amp;Table1[[#This Row],[email]]&amp;"@mailinator.com"</f>
        <v>mailto:livelygig_anadir@livelygig.com@mailinator.com</v>
      </c>
      <c r="H84" s="3" t="s">
        <v>252</v>
      </c>
      <c r="I84" s="3" t="s">
        <v>2489</v>
      </c>
      <c r="J84" s="43" t="str">
        <f>"""id"" : """&amp;Table1[[#This Row],[UUID]]&amp;""", "</f>
        <v xml:space="preserve">"id" : "8ce7d7d3-4c83-48a5-b3b5-1eb0400f0408", </v>
      </c>
      <c r="K84" s="43" t="str">
        <f>"""email"" : """&amp;Table1[[#This Row],[email]]&amp;""", "</f>
        <v xml:space="preserve">"email" : "anadir@livelygig.com", </v>
      </c>
      <c r="L84" s="43" t="str">
        <f>"""pwd"" : """&amp;Table1[[#This Row],[pwd]]&amp;""", "</f>
        <v xml:space="preserve">"pwd" : "community", </v>
      </c>
      <c r="M84" s="43"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3" t="str">
        <f>"""contacts"" : { ""channels"": [ {""url"" : """&amp;Table1[[#This Row],[contact1]]&amp;""", ""channelType"" : """&amp;Table1[[#This Row],[contact1 type]]&amp;""" } ] },"</f>
        <v>"contacts" : { "channels": [ {"url" : "mailto:livelygig_anadir@livelygig.com@mailinator.com",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"mailto:livelygig_anadir@livelygig.com@mailinator.com", "channelType" : "email" } ] },"initialPosts" : [  ] }, </v>
      </c>
    </row>
    <row r="85" spans="1:17" x14ac:dyDescent="0.25">
      <c r="A85" s="40">
        <v>84</v>
      </c>
      <c r="B85" t="s">
        <v>2037</v>
      </c>
      <c r="C85" s="1" t="str">
        <f>LOWER(LEFT(Table1[[#This Row],[firstName]],1)&amp;Table1[[#This Row],[lastName]])&amp;"@livelygig.com"</f>
        <v>tbarnes@livelygig.com</v>
      </c>
      <c r="D85" s="42" t="s">
        <v>2100</v>
      </c>
      <c r="E85" s="42" t="s">
        <v>2095</v>
      </c>
      <c r="F85" s="5" t="s">
        <v>2076</v>
      </c>
      <c r="G85" s="3" t="str">
        <f>"mailto:livelygig_"&amp;Table1[[#This Row],[email]]&amp;"@mailinator.com"</f>
        <v>mailto:livelygig_tbarnes@livelygig.com@mailinator.com</v>
      </c>
      <c r="H85" s="3" t="s">
        <v>252</v>
      </c>
      <c r="I85" s="3" t="s">
        <v>2489</v>
      </c>
      <c r="J85" s="44" t="str">
        <f>"""id"" : """&amp;Table1[[#This Row],[UUID]]&amp;""", "</f>
        <v xml:space="preserve">"id" : "97c8738f-a95b-4e35-a8b2-bac9cb0e14d1", </v>
      </c>
      <c r="K85" s="44" t="str">
        <f>"""email"" : """&amp;Table1[[#This Row],[email]]&amp;""", "</f>
        <v xml:space="preserve">"email" : "tbarnes@livelygig.com", </v>
      </c>
      <c r="L85" s="44" t="str">
        <f>"""pwd"" : """&amp;Table1[[#This Row],[pwd]]&amp;""", "</f>
        <v xml:space="preserve">"pwd" : "community", </v>
      </c>
      <c r="M85" s="44"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4" t="str">
        <f>"""contacts"" : { ""channels"": [ {""url"" : """&amp;Table1[[#This Row],[contact1]]&amp;""", ""channelType"" : """&amp;Table1[[#This Row],[contact1 type]]&amp;""" } ] },"</f>
        <v>"contacts" : { "channels": [ {"url" : "mailto:livelygig_tbarnes@livelygig.com@mailinator.com",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"mailto:livelygig_tbarnes@livelygig.com@mailinator.com", "channelType" : "email" } ] },"initialPosts" : [  ] }, </v>
      </c>
    </row>
    <row r="86" spans="1:17" x14ac:dyDescent="0.25">
      <c r="A86" s="40">
        <v>85</v>
      </c>
      <c r="B86" t="s">
        <v>2038</v>
      </c>
      <c r="C86" s="1" t="str">
        <f>LOWER(LEFT(Table1[[#This Row],[firstName]],1)&amp;Table1[[#This Row],[lastName]])&amp;"@livelygig.com"</f>
        <v>aeddison@livelygig.com</v>
      </c>
      <c r="D86" s="42" t="s">
        <v>2101</v>
      </c>
      <c r="E86" s="42" t="s">
        <v>2096</v>
      </c>
      <c r="F86" s="5" t="s">
        <v>2076</v>
      </c>
      <c r="G86" s="3" t="str">
        <f>"mailto:livelygig_"&amp;Table1[[#This Row],[email]]&amp;"@mailinator.com"</f>
        <v>mailto:livelygig_aeddison@livelygig.com@mailinator.com</v>
      </c>
      <c r="H86" s="3" t="s">
        <v>252</v>
      </c>
      <c r="I86" s="3" t="s">
        <v>2489</v>
      </c>
      <c r="J86" s="44" t="str">
        <f>"""id"" : """&amp;Table1[[#This Row],[UUID]]&amp;""", "</f>
        <v xml:space="preserve">"id" : "0aa85ff5-d572-400b-acd0-497c17641601", </v>
      </c>
      <c r="K86" s="44" t="str">
        <f>"""email"" : """&amp;Table1[[#This Row],[email]]&amp;""", "</f>
        <v xml:space="preserve">"email" : "aeddison@livelygig.com", </v>
      </c>
      <c r="L86" s="44" t="str">
        <f>"""pwd"" : """&amp;Table1[[#This Row],[pwd]]&amp;""", "</f>
        <v xml:space="preserve">"pwd" : "community", </v>
      </c>
      <c r="M86" s="44"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4" t="str">
        <f>"""contacts"" : { ""channels"": [ {""url"" : """&amp;Table1[[#This Row],[contact1]]&amp;""", ""channelType"" : """&amp;Table1[[#This Row],[contact1 type]]&amp;""" } ] },"</f>
        <v>"contacts" : { "channels": [ {"url" : "mailto:livelygig_aeddison@livelygig.com@mailinator.com",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"mailto:livelygig_aeddison@livelygig.com@mailinator.com", "channelType" : "email" } ] },"initialPosts" : [  ] }, </v>
      </c>
    </row>
    <row r="87" spans="1:17" x14ac:dyDescent="0.25">
      <c r="A87" s="40">
        <v>86</v>
      </c>
      <c r="B87" t="s">
        <v>2039</v>
      </c>
      <c r="C87" s="1" t="str">
        <f>LOWER(LEFT(Table1[[#This Row],[firstName]],1)&amp;Table1[[#This Row],[lastName]])&amp;"@livelygig.com"</f>
        <v>bperry@livelygig.com</v>
      </c>
      <c r="D87" s="54" t="s">
        <v>2102</v>
      </c>
      <c r="E87" s="42" t="s">
        <v>74</v>
      </c>
      <c r="F87" s="5" t="s">
        <v>2076</v>
      </c>
      <c r="G87" s="3" t="str">
        <f>"mailto:livelygig_"&amp;Table1[[#This Row],[email]]&amp;"@mailinator.com"</f>
        <v>mailto:livelygig_bperry@livelygig.com@mailinator.com</v>
      </c>
      <c r="H87" s="3" t="s">
        <v>252</v>
      </c>
      <c r="I87" s="3" t="s">
        <v>2489</v>
      </c>
      <c r="J87" s="44" t="str">
        <f>"""id"" : """&amp;Table1[[#This Row],[UUID]]&amp;""", "</f>
        <v xml:space="preserve">"id" : "2e1b5dfe-feb3-46ed-abc8-f7342f1d5d61", </v>
      </c>
      <c r="K87" s="44" t="str">
        <f>"""email"" : """&amp;Table1[[#This Row],[email]]&amp;""", "</f>
        <v xml:space="preserve">"email" : "bperry@livelygig.com", </v>
      </c>
      <c r="L87" s="44" t="str">
        <f>"""pwd"" : """&amp;Table1[[#This Row],[pwd]]&amp;""", "</f>
        <v xml:space="preserve">"pwd" : "community", </v>
      </c>
      <c r="M87" s="44"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4" t="str">
        <f>"""contacts"" : { ""channels"": [ {""url"" : """&amp;Table1[[#This Row],[contact1]]&amp;""", ""channelType"" : """&amp;Table1[[#This Row],[contact1 type]]&amp;""" } ] },"</f>
        <v>"contacts" : { "channels": [ {"url" : "mailto:livelygig_bperry@livelygig.com@mailinator.com",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"mailto:livelygig_bperry@livelygig.com@mailinator.com", "channelType" : "email" } ] },"initialPosts" : [  ] }, </v>
      </c>
    </row>
    <row r="88" spans="1:17" x14ac:dyDescent="0.25">
      <c r="A88" s="40">
        <v>87</v>
      </c>
      <c r="B88" t="s">
        <v>2040</v>
      </c>
      <c r="C88" s="1" t="str">
        <f>LOWER(LEFT(Table1[[#This Row],[firstName]],1)&amp;Table1[[#This Row],[lastName]])&amp;"@livelygig.com"</f>
        <v>sbennett@livelygig.com</v>
      </c>
      <c r="D88" s="42" t="s">
        <v>2103</v>
      </c>
      <c r="E88" s="42" t="s">
        <v>3</v>
      </c>
      <c r="F88" s="5" t="s">
        <v>2076</v>
      </c>
      <c r="G88" s="3" t="str">
        <f>"mailto:livelygig_"&amp;Table1[[#This Row],[email]]&amp;"@mailinator.com"</f>
        <v>mailto:livelygig_sbennett@livelygig.com@mailinator.com</v>
      </c>
      <c r="H88" s="3" t="s">
        <v>252</v>
      </c>
      <c r="I88" s="3" t="s">
        <v>2489</v>
      </c>
      <c r="J88" s="44" t="str">
        <f>"""id"" : """&amp;Table1[[#This Row],[UUID]]&amp;""", "</f>
        <v xml:space="preserve">"id" : "96af8409-0805-4b62-84fe-f434572e6c9f", </v>
      </c>
      <c r="K88" s="44" t="str">
        <f>"""email"" : """&amp;Table1[[#This Row],[email]]&amp;""", "</f>
        <v xml:space="preserve">"email" : "sbennett@livelygig.com", </v>
      </c>
      <c r="L88" s="44" t="str">
        <f>"""pwd"" : """&amp;Table1[[#This Row],[pwd]]&amp;""", "</f>
        <v xml:space="preserve">"pwd" : "community", </v>
      </c>
      <c r="M88" s="44"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4" t="str">
        <f>"""contacts"" : { ""channels"": [ {""url"" : """&amp;Table1[[#This Row],[contact1]]&amp;""", ""channelType"" : """&amp;Table1[[#This Row],[contact1 type]]&amp;""" } ] },"</f>
        <v>"contacts" : { "channels": [ {"url" : "mailto:livelygig_sbennett@livelygig.com@mailinator.com",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"mailto:livelygig_sbennett@livelygig.com@mailinator.com", "channelType" : "email" } ] },"initialPosts" : [  ] }, </v>
      </c>
    </row>
    <row r="89" spans="1:17" x14ac:dyDescent="0.25">
      <c r="A89" s="40">
        <v>88</v>
      </c>
      <c r="B89" t="s">
        <v>2041</v>
      </c>
      <c r="C89" s="1" t="str">
        <f>LOWER(LEFT(Table1[[#This Row],[firstName]],1)&amp;Table1[[#This Row],[lastName]])&amp;"@livelygig.com"</f>
        <v>jwinger@livelygig.com</v>
      </c>
      <c r="D89" s="42" t="s">
        <v>2104</v>
      </c>
      <c r="E89" s="42" t="s">
        <v>2097</v>
      </c>
      <c r="F89" s="5" t="s">
        <v>2076</v>
      </c>
      <c r="G89" s="3" t="str">
        <f>"mailto:livelygig_"&amp;Table1[[#This Row],[email]]&amp;"@mailinator.com"</f>
        <v>mailto:livelygig_jwinger@livelygig.com@mailinator.com</v>
      </c>
      <c r="H89" s="3" t="s">
        <v>252</v>
      </c>
      <c r="I89" s="3" t="s">
        <v>2489</v>
      </c>
      <c r="J89" s="44" t="str">
        <f>"""id"" : """&amp;Table1[[#This Row],[UUID]]&amp;""", "</f>
        <v xml:space="preserve">"id" : "96d82e92-a79f-454d-bf2b-fe27b3b36871", </v>
      </c>
      <c r="K89" s="44" t="str">
        <f>"""email"" : """&amp;Table1[[#This Row],[email]]&amp;""", "</f>
        <v xml:space="preserve">"email" : "jwinger@livelygig.com", </v>
      </c>
      <c r="L89" s="44" t="str">
        <f>"""pwd"" : """&amp;Table1[[#This Row],[pwd]]&amp;""", "</f>
        <v xml:space="preserve">"pwd" : "community", </v>
      </c>
      <c r="M89" s="44"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4" t="str">
        <f>"""contacts"" : { ""channels"": [ {""url"" : """&amp;Table1[[#This Row],[contact1]]&amp;""", ""channelType"" : """&amp;Table1[[#This Row],[contact1 type]]&amp;""" } ] },"</f>
        <v>"contacts" : { "channels": [ {"url" : "mailto:livelygig_jwinger@livelygig.com@mailinator.com",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"mailto:livelygig_jwinger@livelygig.com@mailinator.com", "channelType" : "email" } ] },"initialPosts" : [  ] }, </v>
      </c>
    </row>
    <row r="90" spans="1:17" x14ac:dyDescent="0.25">
      <c r="A90" s="40">
        <v>89</v>
      </c>
      <c r="B90" t="s">
        <v>2042</v>
      </c>
      <c r="C90" s="1" t="str">
        <f>LOWER(LEFT(Table1[[#This Row],[firstName]],1)&amp;Table1[[#This Row],[lastName]])&amp;"@livelygig.com"</f>
        <v>phawthorn@livelygig.com</v>
      </c>
      <c r="D90" s="42" t="s">
        <v>2105</v>
      </c>
      <c r="E90" s="42" t="s">
        <v>2098</v>
      </c>
      <c r="F90" s="5" t="s">
        <v>2076</v>
      </c>
      <c r="G90" s="3" t="str">
        <f>"mailto:livelygig_"&amp;Table1[[#This Row],[email]]&amp;"@mailinator.com"</f>
        <v>mailto:livelygig_phawthorn@livelygig.com@mailinator.com</v>
      </c>
      <c r="H90" s="3" t="s">
        <v>252</v>
      </c>
      <c r="I90" s="3" t="s">
        <v>2489</v>
      </c>
      <c r="J90" s="44" t="str">
        <f>"""id"" : """&amp;Table1[[#This Row],[UUID]]&amp;""", "</f>
        <v xml:space="preserve">"id" : "5f172d03-3a60-4e59-94fa-a4190d416260", </v>
      </c>
      <c r="K90" s="44" t="str">
        <f>"""email"" : """&amp;Table1[[#This Row],[email]]&amp;""", "</f>
        <v xml:space="preserve">"email" : "phawthorn@livelygig.com", </v>
      </c>
      <c r="L90" s="44" t="str">
        <f>"""pwd"" : """&amp;Table1[[#This Row],[pwd]]&amp;""", "</f>
        <v xml:space="preserve">"pwd" : "community", </v>
      </c>
      <c r="M90" s="44"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4" t="str">
        <f>"""contacts"" : { ""channels"": [ {""url"" : """&amp;Table1[[#This Row],[contact1]]&amp;""", ""channelType"" : """&amp;Table1[[#This Row],[contact1 type]]&amp;""" } ] },"</f>
        <v>"contacts" : { "channels": [ {"url" : "mailto:livelygig_phawthorn@livelygig.com@mailinator.com",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"mailto:livelygig_phawthorn@livelygig.com@mailinator.com", "channelType" : "email" } ] },"initialPosts" : [  ] }, </v>
      </c>
    </row>
    <row r="91" spans="1:17" x14ac:dyDescent="0.25">
      <c r="A91" s="2">
        <v>90</v>
      </c>
      <c r="B91" t="s">
        <v>2043</v>
      </c>
      <c r="C91" s="44" t="str">
        <f>LOWER(LEFT(Table1[[#This Row],[firstName]],1)&amp;Table1[[#This Row],[lastName]])&amp;"@livelygig.com"</f>
        <v>dthomas@livelygig.com</v>
      </c>
      <c r="D91" t="s">
        <v>2107</v>
      </c>
      <c r="E91" t="s">
        <v>82</v>
      </c>
      <c r="F91" s="5" t="s">
        <v>2106</v>
      </c>
      <c r="G91" s="3" t="str">
        <f>"mailto:livelygig_"&amp;Table1[[#This Row],[email]]&amp;"@mailinator.com"</f>
        <v>mailto:livelygig_dthomas@livelygig.com@mailinator.com</v>
      </c>
      <c r="H91" s="3" t="s">
        <v>252</v>
      </c>
      <c r="I91" s="3" t="s">
        <v>2489</v>
      </c>
      <c r="J91" s="43" t="str">
        <f>"""id"" : """&amp;Table1[[#This Row],[UUID]]&amp;""", "</f>
        <v xml:space="preserve">"id" : "60582911-c2cd-4c14-8513-d13b9cc8cbff", </v>
      </c>
      <c r="K91" s="43" t="str">
        <f>"""email"" : """&amp;Table1[[#This Row],[email]]&amp;""", "</f>
        <v xml:space="preserve">"email" : "dthomas@livelygig.com", </v>
      </c>
      <c r="L91" s="43" t="str">
        <f>"""pwd"" : """&amp;Table1[[#This Row],[pwd]]&amp;""", "</f>
        <v xml:space="preserve">"pwd" : "united", </v>
      </c>
      <c r="M91" s="43"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3" t="str">
        <f>"""contacts"" : { ""channels"": [ {""url"" : """&amp;Table1[[#This Row],[contact1]]&amp;""", ""channelType"" : """&amp;Table1[[#This Row],[contact1 type]]&amp;""" } ] },"</f>
        <v>"contacts" : { "channels": [ {"url" : "mailto:livelygig_dthomas@livelygig.com@mailinator.com",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"mailto:livelygig_dthomas@livelygig.com@mailinator.com", "channelType" : "email" } ] },"initialPosts" : [  ] }, </v>
      </c>
    </row>
    <row r="92" spans="1:17" x14ac:dyDescent="0.25">
      <c r="A92" s="40">
        <v>91</v>
      </c>
      <c r="B92" t="s">
        <v>2044</v>
      </c>
      <c r="C92" s="44" t="str">
        <f>LOWER(LEFT(Table1[[#This Row],[firstName]],1)&amp;Table1[[#This Row],[lastName]])&amp;"@livelygig.com"</f>
        <v>bdylan@livelygig.com</v>
      </c>
      <c r="D92" t="s">
        <v>2108</v>
      </c>
      <c r="E92" t="s">
        <v>2107</v>
      </c>
      <c r="F92" s="5" t="s">
        <v>2106</v>
      </c>
      <c r="G92" s="3" t="str">
        <f>"mailto:livelygig_"&amp;Table1[[#This Row],[email]]&amp;"@mailinator.com"</f>
        <v>mailto:livelygig_bdylan@livelygig.com@mailinator.com</v>
      </c>
      <c r="H92" s="3" t="s">
        <v>252</v>
      </c>
      <c r="I92" s="3" t="s">
        <v>2489</v>
      </c>
      <c r="J92" s="44" t="str">
        <f>"""id"" : """&amp;Table1[[#This Row],[UUID]]&amp;""", "</f>
        <v xml:space="preserve">"id" : "d2dd3995-b195-49ad-9e21-d1b90f9edc29", </v>
      </c>
      <c r="K92" s="44" t="str">
        <f>"""email"" : """&amp;Table1[[#This Row],[email]]&amp;""", "</f>
        <v xml:space="preserve">"email" : "bdylan@livelygig.com", </v>
      </c>
      <c r="L92" s="44" t="str">
        <f>"""pwd"" : """&amp;Table1[[#This Row],[pwd]]&amp;""", "</f>
        <v xml:space="preserve">"pwd" : "united", </v>
      </c>
      <c r="M92" s="44"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4" t="str">
        <f>"""contacts"" : { ""channels"": [ {""url"" : """&amp;Table1[[#This Row],[contact1]]&amp;""", ""channelType"" : """&amp;Table1[[#This Row],[contact1 type]]&amp;""" } ] },"</f>
        <v>"contacts" : { "channels": [ {"url" : "mailto:livelygig_bdylan@livelygig.com@mailinator.com",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"mailto:livelygig_bdylan@livelygig.com@mailinator.com", "channelType" : "email" } ] },"initialPosts" : [  ] }, </v>
      </c>
    </row>
    <row r="93" spans="1:17" x14ac:dyDescent="0.25">
      <c r="A93" s="40">
        <v>92</v>
      </c>
      <c r="B93" t="s">
        <v>2045</v>
      </c>
      <c r="C93" s="44" t="str">
        <f>LOWER(LEFT(Table1[[#This Row],[firstName]],1)&amp;Table1[[#This Row],[lastName]])&amp;"@livelygig.com"</f>
        <v>lcohen@livelygig.com</v>
      </c>
      <c r="D93" t="s">
        <v>2109</v>
      </c>
      <c r="E93" t="s">
        <v>2115</v>
      </c>
      <c r="F93" s="5" t="s">
        <v>2106</v>
      </c>
      <c r="G93" s="3" t="str">
        <f>"mailto:livelygig_"&amp;Table1[[#This Row],[email]]&amp;"@mailinator.com"</f>
        <v>mailto:livelygig_lcohen@livelygig.com@mailinator.com</v>
      </c>
      <c r="H93" s="3" t="s">
        <v>252</v>
      </c>
      <c r="I93" s="3" t="s">
        <v>2489</v>
      </c>
      <c r="J93" s="44" t="str">
        <f>"""id"" : """&amp;Table1[[#This Row],[UUID]]&amp;""", "</f>
        <v xml:space="preserve">"id" : "95204302-2882-4c94-8631-5c494efeb2c2", </v>
      </c>
      <c r="K93" s="44" t="str">
        <f>"""email"" : """&amp;Table1[[#This Row],[email]]&amp;""", "</f>
        <v xml:space="preserve">"email" : "lcohen@livelygig.com", </v>
      </c>
      <c r="L93" s="44" t="str">
        <f>"""pwd"" : """&amp;Table1[[#This Row],[pwd]]&amp;""", "</f>
        <v xml:space="preserve">"pwd" : "united", </v>
      </c>
      <c r="M93" s="44"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4" t="str">
        <f>"""contacts"" : { ""channels"": [ {""url"" : """&amp;Table1[[#This Row],[contact1]]&amp;""", ""channelType"" : """&amp;Table1[[#This Row],[contact1 type]]&amp;""" } ] },"</f>
        <v>"contacts" : { "channels": [ {"url" : "mailto:livelygig_lcohen@livelygig.com@mailinator.com",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"mailto:livelygig_lcohen@livelygig.com@mailinator.com", "channelType" : "email" } ] },"initialPosts" : [  ] }, </v>
      </c>
    </row>
    <row r="94" spans="1:17" x14ac:dyDescent="0.25">
      <c r="A94" s="40">
        <v>93</v>
      </c>
      <c r="B94" t="s">
        <v>2046</v>
      </c>
      <c r="C94" s="44" t="str">
        <f>LOWER(LEFT(Table1[[#This Row],[firstName]],1)&amp;Table1[[#This Row],[lastName]])&amp;"@livelygig.com"</f>
        <v>moliver@livelygig.com</v>
      </c>
      <c r="D94" t="s">
        <v>2110</v>
      </c>
      <c r="E94" t="s">
        <v>2116</v>
      </c>
      <c r="F94" s="5" t="s">
        <v>2106</v>
      </c>
      <c r="G94" s="3" t="str">
        <f>"mailto:livelygig_"&amp;Table1[[#This Row],[email]]&amp;"@mailinator.com"</f>
        <v>mailto:livelygig_moliver@livelygig.com@mailinator.com</v>
      </c>
      <c r="H94" s="3" t="s">
        <v>252</v>
      </c>
      <c r="I94" s="3" t="s">
        <v>2489</v>
      </c>
      <c r="J94" s="44" t="str">
        <f>"""id"" : """&amp;Table1[[#This Row],[UUID]]&amp;""", "</f>
        <v xml:space="preserve">"id" : "98e22eea-4bc7-4ea6-9196-ec995ff038f7", </v>
      </c>
      <c r="K94" s="44" t="str">
        <f>"""email"" : """&amp;Table1[[#This Row],[email]]&amp;""", "</f>
        <v xml:space="preserve">"email" : "moliver@livelygig.com", </v>
      </c>
      <c r="L94" s="44" t="str">
        <f>"""pwd"" : """&amp;Table1[[#This Row],[pwd]]&amp;""", "</f>
        <v xml:space="preserve">"pwd" : "united", </v>
      </c>
      <c r="M94" s="44"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4" t="str">
        <f>"""contacts"" : { ""channels"": [ {""url"" : """&amp;Table1[[#This Row],[contact1]]&amp;""", ""channelType"" : """&amp;Table1[[#This Row],[contact1 type]]&amp;""" } ] },"</f>
        <v>"contacts" : { "channels": [ {"url" : "mailto:livelygig_moliver@livelygig.com@mailinator.com",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"mailto:livelygig_moliver@livelygig.com@mailinator.com", "channelType" : "email" } ] },"initialPosts" : [  ] }, </v>
      </c>
    </row>
    <row r="95" spans="1:17" x14ac:dyDescent="0.25">
      <c r="A95" s="40">
        <v>94</v>
      </c>
      <c r="B95" t="s">
        <v>2047</v>
      </c>
      <c r="C95" s="44" t="str">
        <f>LOWER(LEFT(Table1[[#This Row],[firstName]],1)&amp;Table1[[#This Row],[lastName]])&amp;"@livelygig.com"</f>
        <v>psmith@livelygig.com</v>
      </c>
      <c r="D95" t="s">
        <v>2111</v>
      </c>
      <c r="E95" t="s">
        <v>2117</v>
      </c>
      <c r="F95" s="5" t="s">
        <v>2106</v>
      </c>
      <c r="G95" s="3" t="str">
        <f>"mailto:livelygig_"&amp;Table1[[#This Row],[email]]&amp;"@mailinator.com"</f>
        <v>mailto:livelygig_psmith@livelygig.com@mailinator.com</v>
      </c>
      <c r="H95" s="3" t="s">
        <v>252</v>
      </c>
      <c r="I95" s="3" t="s">
        <v>2489</v>
      </c>
      <c r="J95" s="44" t="str">
        <f>"""id"" : """&amp;Table1[[#This Row],[UUID]]&amp;""", "</f>
        <v xml:space="preserve">"id" : "a2a73d30-274a-4173-b405-50a99eac3e2f", </v>
      </c>
      <c r="K95" s="44" t="str">
        <f>"""email"" : """&amp;Table1[[#This Row],[email]]&amp;""", "</f>
        <v xml:space="preserve">"email" : "psmith@livelygig.com", </v>
      </c>
      <c r="L95" s="44" t="str">
        <f>"""pwd"" : """&amp;Table1[[#This Row],[pwd]]&amp;""", "</f>
        <v xml:space="preserve">"pwd" : "united", </v>
      </c>
      <c r="M95" s="44"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4" t="str">
        <f>"""contacts"" : { ""channels"": [ {""url"" : """&amp;Table1[[#This Row],[contact1]]&amp;""", ""channelType"" : """&amp;Table1[[#This Row],[contact1 type]]&amp;""" } ] },"</f>
        <v>"contacts" : { "channels": [ {"url" : "mailto:livelygig_psmith@livelygig.com@mailinator.com",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"mailto:livelygig_psmith@livelygig.com@mailinator.com", "channelType" : "email" } ] },"initialPosts" : [  ] }, </v>
      </c>
    </row>
    <row r="96" spans="1:17" x14ac:dyDescent="0.25">
      <c r="A96" s="40">
        <v>95</v>
      </c>
      <c r="B96" t="s">
        <v>2048</v>
      </c>
      <c r="C96" s="44" t="str">
        <f>LOWER(LEFT(Table1[[#This Row],[firstName]],1)&amp;Table1[[#This Row],[lastName]])&amp;"@livelygig.com"</f>
        <v>slee@livelygig.com</v>
      </c>
      <c r="D96" t="s">
        <v>2112</v>
      </c>
      <c r="E96" t="s">
        <v>2118</v>
      </c>
      <c r="F96" s="5" t="s">
        <v>2106</v>
      </c>
      <c r="G96" s="3" t="str">
        <f>"mailto:livelygig_"&amp;Table1[[#This Row],[email]]&amp;"@mailinator.com"</f>
        <v>mailto:livelygig_slee@livelygig.com@mailinator.com</v>
      </c>
      <c r="H96" s="3" t="s">
        <v>252</v>
      </c>
      <c r="I96" s="3" t="s">
        <v>2489</v>
      </c>
      <c r="J96" s="44" t="str">
        <f>"""id"" : """&amp;Table1[[#This Row],[UUID]]&amp;""", "</f>
        <v xml:space="preserve">"id" : "09f536f2-99d5-4c6d-bee8-6209e4fa650b", </v>
      </c>
      <c r="K96" s="44" t="str">
        <f>"""email"" : """&amp;Table1[[#This Row],[email]]&amp;""", "</f>
        <v xml:space="preserve">"email" : "slee@livelygig.com", </v>
      </c>
      <c r="L96" s="44" t="str">
        <f>"""pwd"" : """&amp;Table1[[#This Row],[pwd]]&amp;""", "</f>
        <v xml:space="preserve">"pwd" : "united", </v>
      </c>
      <c r="M96" s="44"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4" t="str">
        <f>"""contacts"" : { ""channels"": [ {""url"" : """&amp;Table1[[#This Row],[contact1]]&amp;""", ""channelType"" : """&amp;Table1[[#This Row],[contact1 type]]&amp;""" } ] },"</f>
        <v>"contacts" : { "channels": [ {"url" : "mailto:livelygig_slee@livelygig.com@mailinator.com",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"mailto:livelygig_slee@livelygig.com@mailinator.com", "channelType" : "email" } ] },"initialPosts" : [  ] }, </v>
      </c>
    </row>
    <row r="97" spans="1:17" x14ac:dyDescent="0.25">
      <c r="A97" s="40">
        <v>96</v>
      </c>
      <c r="B97" t="s">
        <v>2049</v>
      </c>
      <c r="C97" s="44" t="str">
        <f>LOWER(LEFT(Table1[[#This Row],[firstName]],1)&amp;Table1[[#This Row],[lastName]])&amp;"@livelygig.com"</f>
        <v>rbrooks@livelygig.com</v>
      </c>
      <c r="D97" t="s">
        <v>2113</v>
      </c>
      <c r="E97" t="s">
        <v>2119</v>
      </c>
      <c r="F97" s="5" t="s">
        <v>2106</v>
      </c>
      <c r="G97" s="3" t="str">
        <f>"mailto:livelygig_"&amp;Table1[[#This Row],[email]]&amp;"@mailinator.com"</f>
        <v>mailto:livelygig_rbrooks@livelygig.com@mailinator.com</v>
      </c>
      <c r="H97" s="3" t="s">
        <v>252</v>
      </c>
      <c r="I97" s="3" t="s">
        <v>2489</v>
      </c>
      <c r="J97" s="44" t="str">
        <f>"""id"" : """&amp;Table1[[#This Row],[UUID]]&amp;""", "</f>
        <v xml:space="preserve">"id" : "727f1d78-d9e6-4d17-b36b-d30485942d02", </v>
      </c>
      <c r="K97" s="44" t="str">
        <f>"""email"" : """&amp;Table1[[#This Row],[email]]&amp;""", "</f>
        <v xml:space="preserve">"email" : "rbrooks@livelygig.com", </v>
      </c>
      <c r="L97" s="44" t="str">
        <f>"""pwd"" : """&amp;Table1[[#This Row],[pwd]]&amp;""", "</f>
        <v xml:space="preserve">"pwd" : "united", </v>
      </c>
      <c r="M97" s="44"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4" t="str">
        <f>"""contacts"" : { ""channels"": [ {""url"" : """&amp;Table1[[#This Row],[contact1]]&amp;""", ""channelType"" : """&amp;Table1[[#This Row],[contact1 type]]&amp;""" } ] },"</f>
        <v>"contacts" : { "channels": [ {"url" : "mailto:livelygig_rbrooks@livelygig.com@mailinator.com",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"mailto:livelygig_rbrooks@livelygig.com@mailinator.com", "channelType" : "email" } ] },"initialPosts" : [  ] }, </v>
      </c>
    </row>
    <row r="98" spans="1:17" x14ac:dyDescent="0.25">
      <c r="A98" s="40">
        <v>97</v>
      </c>
      <c r="B98" t="s">
        <v>2050</v>
      </c>
      <c r="C98" s="44" t="str">
        <f>LOWER(LEFT(Table1[[#This Row],[firstName]],1)&amp;Table1[[#This Row],[lastName]])&amp;"@livelygig.com"</f>
        <v>sphan@livelygig.com</v>
      </c>
      <c r="D98" t="s">
        <v>2114</v>
      </c>
      <c r="E98" t="s">
        <v>2120</v>
      </c>
      <c r="F98" s="5" t="s">
        <v>2106</v>
      </c>
      <c r="G98" s="3" t="str">
        <f>"mailto:livelygig_"&amp;Table1[[#This Row],[email]]&amp;"@mailinator.com"</f>
        <v>mailto:livelygig_sphan@livelygig.com@mailinator.com</v>
      </c>
      <c r="H98" s="3" t="s">
        <v>252</v>
      </c>
      <c r="I98" s="3" t="s">
        <v>2489</v>
      </c>
      <c r="J98" s="44" t="str">
        <f>"""id"" : """&amp;Table1[[#This Row],[UUID]]&amp;""", "</f>
        <v xml:space="preserve">"id" : "aedaead9-fba3-4e87-a628-646e0064ca54", </v>
      </c>
      <c r="K98" s="44" t="str">
        <f>"""email"" : """&amp;Table1[[#This Row],[email]]&amp;""", "</f>
        <v xml:space="preserve">"email" : "sphan@livelygig.com", </v>
      </c>
      <c r="L98" s="44" t="str">
        <f>"""pwd"" : """&amp;Table1[[#This Row],[pwd]]&amp;""", "</f>
        <v xml:space="preserve">"pwd" : "united", </v>
      </c>
      <c r="M98" s="44"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4" t="str">
        <f>"""contacts"" : { ""channels"": [ {""url"" : """&amp;Table1[[#This Row],[contact1]]&amp;""", ""channelType"" : """&amp;Table1[[#This Row],[contact1 type]]&amp;""" } ] },"</f>
        <v>"contacts" : { "channels": [ {"url" : "mailto:livelygig_sphan@livelygig.com@mailinator.com",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"mailto:livelygig_sphan@livelygig.com@mailinator.com", "channelType" : "email" } ] },"initialPosts" : [  ] }, </v>
      </c>
    </row>
    <row r="99" spans="1:17" x14ac:dyDescent="0.25">
      <c r="A99" s="40">
        <v>98</v>
      </c>
      <c r="B99" t="s">
        <v>2051</v>
      </c>
      <c r="C99" s="44" t="str">
        <f>LOWER(LEFT(Table1[[#This Row],[firstName]],1)&amp;Table1[[#This Row],[lastName]])&amp;"@livelygig.com"</f>
        <v>unitedfan@livelygig.com</v>
      </c>
      <c r="E99" t="s">
        <v>2123</v>
      </c>
      <c r="F99" s="5" t="s">
        <v>2106</v>
      </c>
      <c r="G99" s="3" t="str">
        <f>"mailto:livelygig_"&amp;Table1[[#This Row],[email]]&amp;"@mailinator.com"</f>
        <v>mailto:livelygig_unitedfan@livelygig.com@mailinator.com</v>
      </c>
      <c r="H99" s="3" t="s">
        <v>252</v>
      </c>
      <c r="I99" s="3" t="s">
        <v>2489</v>
      </c>
      <c r="J99" s="44" t="str">
        <f>"""id"" : """&amp;Table1[[#This Row],[UUID]]&amp;""", "</f>
        <v xml:space="preserve">"id" : "179ee405-aa43-4b8a-9e94-a49dc3b3d07d", </v>
      </c>
      <c r="K99" s="44" t="str">
        <f>"""email"" : """&amp;Table1[[#This Row],[email]]&amp;""", "</f>
        <v xml:space="preserve">"email" : "unitedfan@livelygig.com", </v>
      </c>
      <c r="L99" s="44" t="str">
        <f>"""pwd"" : """&amp;Table1[[#This Row],[pwd]]&amp;""", "</f>
        <v xml:space="preserve">"pwd" : "united", </v>
      </c>
      <c r="M99" s="44"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4" t="str">
        <f>"""contacts"" : { ""channels"": [ {""url"" : """&amp;Table1[[#This Row],[contact1]]&amp;""", ""channelType"" : """&amp;Table1[[#This Row],[contact1 type]]&amp;""" } ] },"</f>
        <v>"contacts" : { "channels": [ {"url" : "mailto:livelygig_unitedfan@livelygig.com@mailinator.com",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"mailto:livelygig_unitedfan@livelygig.com@mailinator.com",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6" sqref="A6"/>
    </sheetView>
  </sheetViews>
  <sheetFormatPr defaultRowHeight="15" x14ac:dyDescent="0.25"/>
  <cols>
    <col min="1" max="1" width="35.42578125" customWidth="1"/>
    <col min="2" max="2" width="32.85546875" customWidth="1"/>
    <col min="4" max="4" width="25.28515625" customWidth="1"/>
  </cols>
  <sheetData>
    <row r="1" spans="1:1" x14ac:dyDescent="0.25">
      <c r="A1" t="s">
        <v>2077</v>
      </c>
    </row>
    <row r="2" spans="1:1" x14ac:dyDescent="0.25">
      <c r="A2" s="56" t="s">
        <v>2078</v>
      </c>
    </row>
    <row r="3" spans="1:1" ht="15.75" customHeight="1" x14ac:dyDescent="0.25"/>
    <row r="4" spans="1:1" x14ac:dyDescent="0.25">
      <c r="A4" s="90" t="s">
        <v>2303</v>
      </c>
    </row>
    <row r="5" spans="1:1" x14ac:dyDescent="0.25">
      <c r="A5" t="s">
        <v>2300</v>
      </c>
    </row>
    <row r="6" spans="1:1" x14ac:dyDescent="0.25">
      <c r="A6" s="11" t="s">
        <v>2498</v>
      </c>
    </row>
    <row r="7" spans="1:1" x14ac:dyDescent="0.25">
      <c r="A7" t="s">
        <v>2298</v>
      </c>
    </row>
    <row r="9" spans="1:1" x14ac:dyDescent="0.25">
      <c r="A9" s="11" t="s">
        <v>2289</v>
      </c>
    </row>
    <row r="10" spans="1:1" x14ac:dyDescent="0.25">
      <c r="A10" t="s">
        <v>2304</v>
      </c>
    </row>
    <row r="11" spans="1:1" x14ac:dyDescent="0.25">
      <c r="A11" t="s">
        <v>2305</v>
      </c>
    </row>
    <row r="12" spans="1:1" x14ac:dyDescent="0.25">
      <c r="A12" t="s">
        <v>2306</v>
      </c>
    </row>
    <row r="13" spans="1:1" x14ac:dyDescent="0.25">
      <c r="A13" t="s">
        <v>2307</v>
      </c>
    </row>
    <row r="15" spans="1:1" x14ac:dyDescent="0.25">
      <c r="A15" s="11" t="s">
        <v>2299</v>
      </c>
    </row>
    <row r="16" spans="1:1" x14ac:dyDescent="0.25">
      <c r="A16" t="s">
        <v>2274</v>
      </c>
    </row>
    <row r="17" spans="1:1" x14ac:dyDescent="0.25">
      <c r="A17" t="s">
        <v>2276</v>
      </c>
    </row>
  </sheetData>
  <hyperlinks>
    <hyperlink ref="A2" r:id="rId1" location="heading=h.oc1ke1f0w7ih"/>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7" t="s">
        <v>2090</v>
      </c>
    </row>
    <row r="2" spans="1:1" x14ac:dyDescent="0.25">
      <c r="A2" s="68" t="s">
        <v>246</v>
      </c>
    </row>
    <row r="3" spans="1:1" x14ac:dyDescent="0.25">
      <c r="A3" s="68" t="s">
        <v>2171</v>
      </c>
    </row>
    <row r="4" spans="1:1" x14ac:dyDescent="0.25">
      <c r="A4" s="68" t="s">
        <v>2170</v>
      </c>
    </row>
    <row r="5" spans="1:1" x14ac:dyDescent="0.25">
      <c r="A5" s="68" t="s">
        <v>2169</v>
      </c>
    </row>
    <row r="6" spans="1:1" x14ac:dyDescent="0.25">
      <c r="A6" s="68" t="s">
        <v>341</v>
      </c>
    </row>
    <row r="7" spans="1:1" x14ac:dyDescent="0.25">
      <c r="A7" s="69" t="s">
        <v>247</v>
      </c>
    </row>
    <row r="8" spans="1:1" x14ac:dyDescent="0.25">
      <c r="A8" s="68" t="s">
        <v>2121</v>
      </c>
    </row>
    <row r="9" spans="1:1" x14ac:dyDescent="0.25">
      <c r="A9" s="68" t="s">
        <v>2093</v>
      </c>
    </row>
    <row r="10" spans="1:1" x14ac:dyDescent="0.25">
      <c r="A10" s="69" t="s">
        <v>2079</v>
      </c>
    </row>
    <row r="11" spans="1:1" x14ac:dyDescent="0.25">
      <c r="A11" s="68" t="s">
        <v>2169</v>
      </c>
    </row>
    <row r="12" spans="1:1" x14ac:dyDescent="0.25">
      <c r="A12" s="68" t="s">
        <v>2496</v>
      </c>
    </row>
    <row r="13" spans="1:1" x14ac:dyDescent="0.25">
      <c r="A13" s="68" t="s">
        <v>2497</v>
      </c>
    </row>
    <row r="14" spans="1:1" x14ac:dyDescent="0.25">
      <c r="A14" s="68" t="s">
        <v>2091</v>
      </c>
    </row>
    <row r="15" spans="1:1" x14ac:dyDescent="0.25">
      <c r="A15" s="68" t="s">
        <v>2092</v>
      </c>
    </row>
    <row r="16" spans="1:1" x14ac:dyDescent="0.25">
      <c r="A16" s="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231" workbookViewId="0">
      <selection activeCell="A240" sqref="A240"/>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2062</v>
      </c>
      <c r="C1" s="7" t="s">
        <v>257</v>
      </c>
      <c r="D1" s="23" t="s">
        <v>256</v>
      </c>
      <c r="E1" t="s">
        <v>2059</v>
      </c>
      <c r="F1" t="s">
        <v>2063</v>
      </c>
    </row>
    <row r="2" spans="1:6" x14ac:dyDescent="0.25">
      <c r="A2" s="13" t="s">
        <v>445</v>
      </c>
      <c r="B2" s="11" t="s">
        <v>2071</v>
      </c>
      <c r="C2" s="7" t="s">
        <v>2064</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1994</v>
      </c>
      <c r="B3" s="73" t="s">
        <v>2308</v>
      </c>
      <c r="C3" s="7" t="s">
        <v>2064</v>
      </c>
      <c r="E3" t="s">
        <v>2309</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14" t="s">
        <v>2499</v>
      </c>
      <c r="B4" s="75" t="s">
        <v>2310</v>
      </c>
      <c r="C4" s="7" t="s">
        <v>258</v>
      </c>
      <c r="E4" t="s">
        <v>2320</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1995</v>
      </c>
      <c r="B5" s="75" t="s">
        <v>2311</v>
      </c>
      <c r="C5" s="7" t="s">
        <v>258</v>
      </c>
      <c r="D5" s="23" t="s">
        <v>2316</v>
      </c>
      <c r="E5" t="s">
        <v>2315</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1996</v>
      </c>
      <c r="B6" s="75" t="s">
        <v>2319</v>
      </c>
      <c r="C6" s="7" t="s">
        <v>2052</v>
      </c>
      <c r="D6" s="83" t="s">
        <v>2317</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1997</v>
      </c>
      <c r="B7" s="75" t="s">
        <v>2312</v>
      </c>
      <c r="C7" s="7" t="s">
        <v>2052</v>
      </c>
      <c r="D7" s="83" t="s">
        <v>2317</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1998</v>
      </c>
      <c r="B8" s="75" t="s">
        <v>2313</v>
      </c>
      <c r="C8" s="7" t="s">
        <v>258</v>
      </c>
      <c r="D8" s="83" t="s">
        <v>2318</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1999</v>
      </c>
      <c r="B9" s="75" t="s">
        <v>2176</v>
      </c>
      <c r="C9" s="7" t="s">
        <v>258</v>
      </c>
      <c r="D9" s="83" t="s">
        <v>2318</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2000</v>
      </c>
      <c r="B10" s="75" t="s">
        <v>2314</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2001</v>
      </c>
      <c r="B11" s="91" t="s">
        <v>2124</v>
      </c>
      <c r="C11" s="31" t="s">
        <v>2070</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14" t="s">
        <v>2500</v>
      </c>
      <c r="B12" s="76" t="s">
        <v>2211</v>
      </c>
      <c r="C12" s="7" t="s">
        <v>2064</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2212</v>
      </c>
      <c r="C13" s="7" t="s">
        <v>2054</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2018</v>
      </c>
      <c r="B14" s="14" t="s">
        <v>2286</v>
      </c>
      <c r="C14" s="7" t="s">
        <v>258</v>
      </c>
      <c r="D14" s="27"/>
      <c r="E14" t="s">
        <v>2288</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2019</v>
      </c>
      <c r="B15" s="14" t="s">
        <v>2287</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2020</v>
      </c>
      <c r="B16" s="14" t="s">
        <v>2284</v>
      </c>
      <c r="C16" s="7" t="s">
        <v>258</v>
      </c>
      <c r="D16" s="27"/>
      <c r="E16" t="s">
        <v>2285</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2188</v>
      </c>
      <c r="C17" s="7" t="s">
        <v>2053</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2189</v>
      </c>
      <c r="C18" s="7" t="s">
        <v>2052</v>
      </c>
      <c r="D18" s="28" t="s">
        <v>2246</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2190</v>
      </c>
      <c r="C19" s="7" t="s">
        <v>2053</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2210</v>
      </c>
      <c r="C20" s="7" t="s">
        <v>2279</v>
      </c>
      <c r="D20" s="83" t="s">
        <v>2280</v>
      </c>
      <c r="E20" t="s">
        <v>2277</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4" t="s">
        <v>2065</v>
      </c>
      <c r="C21" s="7" t="s">
        <v>2064</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5" t="s">
        <v>2066</v>
      </c>
      <c r="C22" s="7" t="s">
        <v>258</v>
      </c>
      <c r="D22" s="23" t="s">
        <v>2069</v>
      </c>
      <c r="E22" t="s">
        <v>2067</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2124</v>
      </c>
      <c r="C23" s="31" t="s">
        <v>2068</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2124</v>
      </c>
      <c r="C24" s="31" t="s">
        <v>2070</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6" t="s">
        <v>2213</v>
      </c>
      <c r="C25" s="7" t="s">
        <v>2064</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2212</v>
      </c>
      <c r="C26" s="7" t="s">
        <v>2054</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2035</v>
      </c>
      <c r="B27" s="14" t="s">
        <v>4</v>
      </c>
      <c r="C27" s="7" t="s">
        <v>258</v>
      </c>
      <c r="D27" s="23" t="s">
        <v>2069</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2265</v>
      </c>
      <c r="C28" s="7" t="s">
        <v>258</v>
      </c>
      <c r="D28" s="23" t="s">
        <v>2069</v>
      </c>
      <c r="E28" s="80" t="s">
        <v>2242</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2172</v>
      </c>
      <c r="C29" s="7" t="s">
        <v>2052</v>
      </c>
      <c r="D29" s="28" t="s">
        <v>2246</v>
      </c>
      <c r="E29" s="80" t="s">
        <v>2243</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2266</v>
      </c>
      <c r="C30" s="7" t="s">
        <v>2279</v>
      </c>
      <c r="D30" s="83" t="s">
        <v>2280</v>
      </c>
      <c r="E30" s="80" t="s">
        <v>2244</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2124</v>
      </c>
      <c r="C31" s="7" t="s">
        <v>2070</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3" t="s">
        <v>2214</v>
      </c>
      <c r="C32" s="7" t="s">
        <v>2064</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5" t="s">
        <v>2212</v>
      </c>
      <c r="C33" s="7" t="s">
        <v>2054</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2124</v>
      </c>
      <c r="C34" s="7" t="s">
        <v>2070</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14" t="s">
        <v>2501</v>
      </c>
      <c r="B35" s="73" t="s">
        <v>2502</v>
      </c>
      <c r="C35" s="7" t="s">
        <v>2064</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2007</v>
      </c>
      <c r="B36" s="75" t="s">
        <v>2212</v>
      </c>
      <c r="C36" s="7" t="s">
        <v>2054</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2008</v>
      </c>
      <c r="B37" s="14" t="s">
        <v>2187</v>
      </c>
      <c r="C37" s="7" t="s">
        <v>2052</v>
      </c>
      <c r="D37" s="28" t="s">
        <v>2246</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2009</v>
      </c>
      <c r="B38" s="14" t="s">
        <v>2290</v>
      </c>
      <c r="C38" s="7" t="s">
        <v>2052</v>
      </c>
      <c r="D38" s="28" t="s">
        <v>2246</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2010</v>
      </c>
      <c r="B39" s="84" t="s">
        <v>2291</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1985</v>
      </c>
      <c r="B40" s="14" t="s">
        <v>2490</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2011</v>
      </c>
      <c r="B41" s="84" t="s">
        <v>2220</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2012</v>
      </c>
      <c r="B42" s="14" t="s">
        <v>2292</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2013</v>
      </c>
      <c r="B43" s="14" t="s">
        <v>2055</v>
      </c>
      <c r="C43" s="7" t="s">
        <v>2053</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2014</v>
      </c>
      <c r="B44" s="14" t="s">
        <v>2186</v>
      </c>
      <c r="C44" s="7" t="s">
        <v>258</v>
      </c>
      <c r="D44" s="29" t="s">
        <v>2056</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2015</v>
      </c>
      <c r="B45" s="14" t="s">
        <v>2293</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2016</v>
      </c>
      <c r="B46" s="14" t="s">
        <v>2294</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2017</v>
      </c>
      <c r="B47" s="18" t="s">
        <v>2124</v>
      </c>
      <c r="C47" s="7" t="s">
        <v>2070</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14" t="s">
        <v>2503</v>
      </c>
      <c r="B48" s="73" t="s">
        <v>2215</v>
      </c>
      <c r="C48" s="7" t="s">
        <v>2064</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5" t="s">
        <v>2212</v>
      </c>
      <c r="C49" s="7" t="s">
        <v>2054</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2185</v>
      </c>
      <c r="C50" s="7" t="s">
        <v>2054</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2193</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2194</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2195</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2196</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2197</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2198</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2199</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2004</v>
      </c>
      <c r="B60" s="84"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2005</v>
      </c>
      <c r="B61" s="14" t="s">
        <v>2296</v>
      </c>
      <c r="C61" t="s">
        <v>2052</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2006</v>
      </c>
      <c r="B62" s="14" t="s">
        <v>2295</v>
      </c>
      <c r="C62" t="s">
        <v>2052</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2200</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2124</v>
      </c>
      <c r="C64" s="7" t="s">
        <v>2070</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14" t="s">
        <v>2504</v>
      </c>
      <c r="B65" s="73" t="s">
        <v>2216</v>
      </c>
      <c r="C65" s="7" t="s">
        <v>2064</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5" t="s">
        <v>2212</v>
      </c>
      <c r="C66" s="7" t="s">
        <v>2054</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2124</v>
      </c>
      <c r="C67" s="7" t="s">
        <v>2070</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14" t="s">
        <v>2505</v>
      </c>
      <c r="B68" s="74" t="s">
        <v>2217</v>
      </c>
      <c r="C68" s="7" t="s">
        <v>2064</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5" t="s">
        <v>2212</v>
      </c>
      <c r="C69" s="7" t="s">
        <v>2054</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2124</v>
      </c>
      <c r="C70" s="7" t="s">
        <v>2070</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14" t="s">
        <v>2509</v>
      </c>
      <c r="B71" s="18" t="s">
        <v>2508</v>
      </c>
      <c r="C71" s="7" t="s">
        <v>2064</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1983</v>
      </c>
      <c r="B72" s="75" t="s">
        <v>2212</v>
      </c>
      <c r="C72" s="7" t="s">
        <v>2054</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1984</v>
      </c>
      <c r="B73" s="18" t="s">
        <v>2124</v>
      </c>
      <c r="C73" s="7" t="s">
        <v>2070</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14" t="s">
        <v>2506</v>
      </c>
      <c r="B74" s="73" t="s">
        <v>2218</v>
      </c>
      <c r="C74" s="7" t="s">
        <v>2064</v>
      </c>
      <c r="E74" t="s">
        <v>2278</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5" t="s">
        <v>2212</v>
      </c>
      <c r="C75" s="7" t="s">
        <v>2054</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5" t="s">
        <v>2201</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5" t="s">
        <v>2209</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5" t="s">
        <v>2206</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5" t="s">
        <v>2207</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5" t="s">
        <v>2208</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70" t="s">
        <v>2202</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2203</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70" t="s">
        <v>2204</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2205</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2124</v>
      </c>
      <c r="C85" s="7" t="s">
        <v>2070</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14" t="s">
        <v>2507</v>
      </c>
      <c r="B86" s="73" t="s">
        <v>2219</v>
      </c>
      <c r="C86" s="7" t="s">
        <v>2064</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5" t="s">
        <v>2212</v>
      </c>
      <c r="C87" s="7" t="s">
        <v>2054</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2124</v>
      </c>
      <c r="C88" s="7" t="s">
        <v>2070</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2021</v>
      </c>
      <c r="B89" s="74" t="s">
        <v>2281</v>
      </c>
      <c r="C89" s="7" t="s">
        <v>2064</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2003</v>
      </c>
      <c r="B90" s="21" t="s">
        <v>2301</v>
      </c>
      <c r="C90" s="7" t="s">
        <v>2052</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2002</v>
      </c>
      <c r="B91" s="21" t="s">
        <v>2302</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2022</v>
      </c>
      <c r="B92" s="21" t="s">
        <v>2282</v>
      </c>
      <c r="C92" s="7" t="s">
        <v>2279</v>
      </c>
      <c r="D92" s="83" t="s">
        <v>2280</v>
      </c>
      <c r="E92" t="s">
        <v>2283</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2023</v>
      </c>
      <c r="B93" s="18" t="s">
        <v>2124</v>
      </c>
      <c r="C93" s="7" t="s">
        <v>2070</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1989</v>
      </c>
      <c r="B94" s="74" t="s">
        <v>2321</v>
      </c>
      <c r="C94" s="7" t="s">
        <v>2064</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1990</v>
      </c>
      <c r="B95" s="21" t="s">
        <v>2322</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1991</v>
      </c>
      <c r="B96" s="21" t="s">
        <v>2314</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1992</v>
      </c>
      <c r="B97" s="21" t="s">
        <v>2323</v>
      </c>
      <c r="C97" s="7" t="s">
        <v>2052</v>
      </c>
      <c r="D97" s="28" t="s">
        <v>2246</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1993</v>
      </c>
      <c r="B98" s="21" t="s">
        <v>2124</v>
      </c>
      <c r="C98" s="7" t="s">
        <v>2070</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8" t="s">
        <v>2130</v>
      </c>
      <c r="C99" s="7" t="s">
        <v>2064</v>
      </c>
      <c r="E99" t="s">
        <v>2241</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6" t="s">
        <v>2228</v>
      </c>
      <c r="C100" s="7" t="s">
        <v>2064</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9" t="s">
        <v>2221</v>
      </c>
      <c r="C101" s="7" t="s">
        <v>258</v>
      </c>
      <c r="D101" s="23" t="s">
        <v>2143</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6" t="s">
        <v>2175</v>
      </c>
      <c r="C102" s="7" t="s">
        <v>2064</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2230</v>
      </c>
      <c r="C103" s="7" t="s">
        <v>2064</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9" t="s">
        <v>2223</v>
      </c>
      <c r="C104" s="7" t="s">
        <v>258</v>
      </c>
      <c r="D104" s="23" t="s">
        <v>2144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2124</v>
      </c>
      <c r="C105" s="7" t="s">
        <v>2070</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2230</v>
      </c>
      <c r="C106" s="7" t="s">
        <v>2064</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9" t="s">
        <v>2223</v>
      </c>
      <c r="C107" s="7" t="s">
        <v>258</v>
      </c>
      <c r="D107" s="23" t="s">
        <v>2145</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2124</v>
      </c>
      <c r="C108" s="7" t="s">
        <v>2070</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2230</v>
      </c>
      <c r="C109" s="7" t="s">
        <v>2064</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9" t="s">
        <v>2223</v>
      </c>
      <c r="C110" s="7" t="s">
        <v>258</v>
      </c>
      <c r="D110" s="23" t="s">
        <v>2146</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2124</v>
      </c>
      <c r="C111" s="7" t="s">
        <v>2070</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2230</v>
      </c>
      <c r="C112" s="7" t="s">
        <v>2064</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9" t="s">
        <v>2223</v>
      </c>
      <c r="C113" s="7" t="s">
        <v>258</v>
      </c>
      <c r="D113" s="23" t="s">
        <v>2147</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2124</v>
      </c>
      <c r="C114" s="7" t="s">
        <v>2068</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2124</v>
      </c>
      <c r="C115" s="7" t="s">
        <v>2068</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2124</v>
      </c>
      <c r="C116" s="7" t="s">
        <v>2070</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6" t="s">
        <v>2228</v>
      </c>
      <c r="C117" s="7" t="s">
        <v>2064</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9" t="s">
        <v>2221</v>
      </c>
      <c r="C118" s="7" t="s">
        <v>258</v>
      </c>
      <c r="D118" s="23" t="s">
        <v>2148</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6" t="s">
        <v>2175</v>
      </c>
      <c r="C119" s="7" t="s">
        <v>2064</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2230</v>
      </c>
      <c r="C120" s="7" t="s">
        <v>2064</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9" t="s">
        <v>2223</v>
      </c>
      <c r="C121" s="7" t="s">
        <v>258</v>
      </c>
      <c r="D121" s="23" t="s">
        <v>2132</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2124</v>
      </c>
      <c r="C122" s="7" t="s">
        <v>2070</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2230</v>
      </c>
      <c r="C123" s="7" t="s">
        <v>2064</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9" t="s">
        <v>2223</v>
      </c>
      <c r="C124" s="7" t="s">
        <v>258</v>
      </c>
      <c r="D124" s="23" t="s">
        <v>2144</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2124</v>
      </c>
      <c r="C125" s="7" t="s">
        <v>2070</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2230</v>
      </c>
      <c r="C126" s="7" t="s">
        <v>2064</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9" t="s">
        <v>2223</v>
      </c>
      <c r="C127" s="7" t="s">
        <v>258</v>
      </c>
      <c r="D127" s="23" t="s">
        <v>2149</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2124</v>
      </c>
      <c r="C128" s="7" t="s">
        <v>2068</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2124</v>
      </c>
      <c r="C129" s="7" t="s">
        <v>2068</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2124</v>
      </c>
      <c r="C130" s="7" t="s">
        <v>2070</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6" t="s">
        <v>2228</v>
      </c>
      <c r="C131" s="7" t="s">
        <v>2064</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9" t="s">
        <v>2221</v>
      </c>
      <c r="C132" s="7" t="s">
        <v>258</v>
      </c>
      <c r="D132" s="23" t="s">
        <v>2150</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6" t="s">
        <v>2175</v>
      </c>
      <c r="C133" s="7" t="s">
        <v>2064</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2230</v>
      </c>
      <c r="C134" s="7" t="s">
        <v>2064</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9" t="s">
        <v>2223</v>
      </c>
      <c r="C135" s="7" t="s">
        <v>258</v>
      </c>
      <c r="D135" s="23" t="s">
        <v>2132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2124</v>
      </c>
      <c r="C136" s="7" t="s">
        <v>2070</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2230</v>
      </c>
      <c r="C137" s="7" t="s">
        <v>2064</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9" t="s">
        <v>2223</v>
      </c>
      <c r="C138" s="7" t="s">
        <v>258</v>
      </c>
      <c r="D138" s="23" t="s">
        <v>2134</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2124</v>
      </c>
      <c r="C139" s="7" t="s">
        <v>2068</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2124</v>
      </c>
      <c r="C140" s="7" t="s">
        <v>2068</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2124</v>
      </c>
      <c r="C141" s="7" t="s">
        <v>2070</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6" t="s">
        <v>2228</v>
      </c>
      <c r="C142" s="7" t="s">
        <v>2064</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2221</v>
      </c>
      <c r="C143" s="7" t="s">
        <v>258</v>
      </c>
      <c r="D143" s="23" t="s">
        <v>2131</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5" t="s">
        <v>2173</v>
      </c>
      <c r="C144" s="7" t="s">
        <v>2064</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2229</v>
      </c>
      <c r="C145" s="7" t="s">
        <v>2064</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2222</v>
      </c>
      <c r="C146" s="7" t="s">
        <v>258</v>
      </c>
      <c r="D146" s="23" t="s">
        <v>2072</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2191</v>
      </c>
      <c r="C147" s="7" t="s">
        <v>258</v>
      </c>
      <c r="D147" s="23" t="s">
        <v>344</v>
      </c>
      <c r="E147" t="s">
        <v>2073</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2192</v>
      </c>
      <c r="C148" s="7" t="s">
        <v>258</v>
      </c>
      <c r="D148" s="23" t="s">
        <v>2061</v>
      </c>
      <c r="E148" t="s">
        <v>2060</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2124</v>
      </c>
      <c r="C149" s="7" t="s">
        <v>2070</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2229</v>
      </c>
      <c r="C150" s="7" t="s">
        <v>2064</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2222</v>
      </c>
      <c r="C151" s="7" t="s">
        <v>258</v>
      </c>
      <c r="D151" s="23" t="s">
        <v>2135</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2191</v>
      </c>
      <c r="C152" s="7" t="s">
        <v>258</v>
      </c>
      <c r="D152" s="23" t="s">
        <v>2069</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2192</v>
      </c>
      <c r="C153" s="7" t="s">
        <v>258</v>
      </c>
      <c r="D153" s="23" t="s">
        <v>2136</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2124</v>
      </c>
      <c r="C154" s="7" t="s">
        <v>2070</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2229</v>
      </c>
      <c r="C155" s="7" t="s">
        <v>2064</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2222</v>
      </c>
      <c r="C156" s="7" t="s">
        <v>258</v>
      </c>
      <c r="D156" s="23" t="s">
        <v>2137</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2191</v>
      </c>
      <c r="C157" s="7" t="s">
        <v>258</v>
      </c>
      <c r="D157" s="23" t="s">
        <v>2069</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2192</v>
      </c>
      <c r="C158" s="7" t="s">
        <v>258</v>
      </c>
      <c r="D158" s="23" t="s">
        <v>2166</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2124</v>
      </c>
      <c r="C159" s="7" t="s">
        <v>2070</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2229</v>
      </c>
      <c r="C160" s="7" t="s">
        <v>2064</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2222</v>
      </c>
      <c r="C161" s="7" t="s">
        <v>258</v>
      </c>
      <c r="D161" s="23" t="s">
        <v>2138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2191</v>
      </c>
      <c r="C162" s="7" t="s">
        <v>258</v>
      </c>
      <c r="D162" s="23" t="s">
        <v>2069</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2192</v>
      </c>
      <c r="C163" s="7" t="s">
        <v>258</v>
      </c>
      <c r="D163" s="23" t="s">
        <v>2139</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2124</v>
      </c>
      <c r="C164" s="7" t="s">
        <v>2070</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2229</v>
      </c>
      <c r="C165" s="7" t="s">
        <v>2064</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2222</v>
      </c>
      <c r="C166" s="7" t="s">
        <v>258</v>
      </c>
      <c r="D166" s="23" t="s">
        <v>2164</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2191</v>
      </c>
      <c r="C167" s="7" t="s">
        <v>258</v>
      </c>
      <c r="D167" s="23" t="s">
        <v>2069</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2192</v>
      </c>
      <c r="C168" s="7" t="s">
        <v>258</v>
      </c>
      <c r="D168" s="23" t="s">
        <v>2061</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2124</v>
      </c>
      <c r="C169" s="7" t="s">
        <v>2070</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2229</v>
      </c>
      <c r="C170" s="7" t="s">
        <v>2064</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9" t="s">
        <v>2222</v>
      </c>
      <c r="C171" s="7" t="s">
        <v>258</v>
      </c>
      <c r="D171" s="23" t="s">
        <v>2165</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2191</v>
      </c>
      <c r="C172" s="7" t="s">
        <v>258</v>
      </c>
      <c r="D172" s="23" t="s">
        <v>2069</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2192</v>
      </c>
      <c r="C173" s="7" t="s">
        <v>258</v>
      </c>
      <c r="D173" s="23" t="s">
        <v>2061</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2124</v>
      </c>
      <c r="C174" s="7" t="s">
        <v>2068</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2124</v>
      </c>
      <c r="C175" s="7" t="s">
        <v>2070</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7" t="s">
        <v>2175</v>
      </c>
      <c r="C176" s="7" t="s">
        <v>2064</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8" t="s">
        <v>2230</v>
      </c>
      <c r="C177" s="7" t="s">
        <v>2064</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7" t="s">
        <v>2223</v>
      </c>
      <c r="C178" s="7" t="s">
        <v>258</v>
      </c>
      <c r="D178" s="23" t="s">
        <v>2224</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9" t="s">
        <v>2174</v>
      </c>
      <c r="C179" s="7" t="s">
        <v>2064</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61" t="s">
        <v>2231</v>
      </c>
      <c r="C180" s="7" t="s">
        <v>258</v>
      </c>
      <c r="D180" t="s">
        <v>343</v>
      </c>
      <c r="E180" t="s">
        <v>2072</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2057</v>
      </c>
      <c r="C181" s="31" t="s">
        <v>2064</v>
      </c>
      <c r="D181" s="63"/>
      <c r="E181" s="5" t="s">
        <v>2075</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62" t="s">
        <v>2058</v>
      </c>
      <c r="C182" s="31" t="s">
        <v>258</v>
      </c>
      <c r="D182" s="64"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62" t="s">
        <v>2058</v>
      </c>
      <c r="C183" s="31" t="s">
        <v>258</v>
      </c>
      <c r="D183" s="64"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61" t="s">
        <v>2124</v>
      </c>
      <c r="C184" s="26" t="s">
        <v>2068</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9" t="s">
        <v>2124</v>
      </c>
      <c r="C185" s="7" t="s">
        <v>2068</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2124</v>
      </c>
      <c r="C186" s="7" t="s">
        <v>2070</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2230</v>
      </c>
      <c r="C187" s="7" t="s">
        <v>2064</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9" t="s">
        <v>2223</v>
      </c>
      <c r="C188" s="7" t="s">
        <v>258</v>
      </c>
      <c r="D188" s="23" t="s">
        <v>2225</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2124</v>
      </c>
      <c r="C189" s="7" t="s">
        <v>2070</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8" t="s">
        <v>2230</v>
      </c>
      <c r="C190" s="7" t="s">
        <v>2064</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7" t="s">
        <v>2223</v>
      </c>
      <c r="C191" s="7" t="s">
        <v>258</v>
      </c>
      <c r="D191" s="23" t="s">
        <v>2133</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8" t="s">
        <v>2124</v>
      </c>
      <c r="C192" s="7" t="s">
        <v>2070</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8" t="s">
        <v>2230</v>
      </c>
      <c r="C193" s="7" t="s">
        <v>2064</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7" t="s">
        <v>2223</v>
      </c>
      <c r="C194" s="7" t="s">
        <v>258</v>
      </c>
      <c r="D194" s="23" t="s">
        <v>2134</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8" t="s">
        <v>2124</v>
      </c>
      <c r="C195" s="7" t="s">
        <v>2070</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8" t="s">
        <v>2230</v>
      </c>
      <c r="C196" s="7" t="s">
        <v>2064</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7" t="s">
        <v>2223</v>
      </c>
      <c r="C197" s="7" t="s">
        <v>258</v>
      </c>
      <c r="D197" s="23" t="s">
        <v>2142</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2124</v>
      </c>
      <c r="C198" s="7" t="s">
        <v>2068</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2124</v>
      </c>
      <c r="C199" s="7" t="s">
        <v>2068</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2124</v>
      </c>
      <c r="C200" s="7" t="s">
        <v>2070</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6" t="s">
        <v>2228</v>
      </c>
      <c r="C201" s="7" t="s">
        <v>2064</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9" t="s">
        <v>2221</v>
      </c>
      <c r="C202" s="7" t="s">
        <v>258</v>
      </c>
      <c r="D202" s="23" t="s">
        <v>2151</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6" t="s">
        <v>2175</v>
      </c>
      <c r="C203" s="7" t="s">
        <v>2064</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2230</v>
      </c>
      <c r="C204" s="7" t="s">
        <v>2064</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9" t="s">
        <v>2223</v>
      </c>
      <c r="C205" s="7" t="s">
        <v>258</v>
      </c>
      <c r="D205" s="23" t="s">
        <v>2152</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2124</v>
      </c>
      <c r="C206" s="7" t="s">
        <v>2070</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2230</v>
      </c>
      <c r="C207" s="7" t="s">
        <v>2064</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9" t="s">
        <v>2223</v>
      </c>
      <c r="C208" s="7" t="s">
        <v>258</v>
      </c>
      <c r="D208" s="23" t="s">
        <v>2153</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2124</v>
      </c>
      <c r="C209" s="7" t="s">
        <v>2070</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2230</v>
      </c>
      <c r="C210" s="7" t="s">
        <v>2064</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9" t="s">
        <v>2223</v>
      </c>
      <c r="C211" s="7" t="s">
        <v>258</v>
      </c>
      <c r="D211" s="23" t="s">
        <v>2154</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2124</v>
      </c>
      <c r="C212" s="7" t="s">
        <v>2070</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2230</v>
      </c>
      <c r="C213" s="7" t="s">
        <v>2064</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9" t="s">
        <v>2223</v>
      </c>
      <c r="C214" s="7" t="s">
        <v>258</v>
      </c>
      <c r="D214" s="23" t="s">
        <v>2142</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2124</v>
      </c>
      <c r="C215" s="7" t="s">
        <v>2068</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2124</v>
      </c>
      <c r="C216" s="7" t="s">
        <v>2068</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2124</v>
      </c>
      <c r="C217" s="7" t="s">
        <v>2070</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6" t="s">
        <v>2228</v>
      </c>
      <c r="C218" s="7" t="s">
        <v>2064</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9" t="s">
        <v>2221</v>
      </c>
      <c r="C219" s="7" t="s">
        <v>258</v>
      </c>
      <c r="D219" s="23" t="s">
        <v>2226</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2124</v>
      </c>
      <c r="C220" s="7" t="s">
        <v>2070</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6" t="s">
        <v>2228</v>
      </c>
      <c r="C221" s="7" t="s">
        <v>2064</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9" t="s">
        <v>2221</v>
      </c>
      <c r="C222" s="7" t="s">
        <v>258</v>
      </c>
      <c r="D222" s="23" t="s">
        <v>2227</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6" t="s">
        <v>2175</v>
      </c>
      <c r="C223" s="7" t="s">
        <v>2064</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2230</v>
      </c>
      <c r="C224" s="7" t="s">
        <v>2064</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9" t="s">
        <v>2223</v>
      </c>
      <c r="C225" s="7" t="s">
        <v>258</v>
      </c>
      <c r="D225" s="23" t="s">
        <v>2152</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2124</v>
      </c>
      <c r="C226" s="7" t="s">
        <v>2070</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2230</v>
      </c>
      <c r="C227" s="7" t="s">
        <v>2064</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9" t="s">
        <v>2223</v>
      </c>
      <c r="C228" s="7" t="s">
        <v>258</v>
      </c>
      <c r="D228" s="23" t="s">
        <v>2155</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2124</v>
      </c>
      <c r="C229" s="7" t="s">
        <v>2070</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2230</v>
      </c>
      <c r="C230" s="7" t="s">
        <v>2064</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9" t="s">
        <v>2223</v>
      </c>
      <c r="C231" s="7" t="s">
        <v>258</v>
      </c>
      <c r="D231" s="23" t="s">
        <v>2156</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2124</v>
      </c>
      <c r="C232" s="7" t="s">
        <v>2070</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2230</v>
      </c>
      <c r="C233" s="7" t="s">
        <v>2064</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9" t="s">
        <v>2223</v>
      </c>
      <c r="C234" s="7" t="s">
        <v>258</v>
      </c>
      <c r="D234" s="23" t="s">
        <v>2149</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2124</v>
      </c>
      <c r="C235" s="7" t="s">
        <v>2068</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2124</v>
      </c>
      <c r="C236" s="7" t="s">
        <v>2068</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2124</v>
      </c>
      <c r="C237" s="7" t="s">
        <v>2068</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2124</v>
      </c>
      <c r="C238" s="7" t="s">
        <v>2070</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2064</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71"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71"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71"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2124</v>
      </c>
      <c r="C321" s="7" t="s">
        <v>2070</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5" t="s">
        <v>2220</v>
      </c>
      <c r="C322" s="7" t="s">
        <v>2064</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2140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2141</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2124</v>
      </c>
      <c r="C327" s="7" t="s">
        <v>2070</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72" t="s">
        <v>2177</v>
      </c>
      <c r="C328" s="7" t="s">
        <v>2064</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4" t="s">
        <v>2178</v>
      </c>
      <c r="C329" s="7" t="s">
        <v>2064</v>
      </c>
      <c r="E329" t="s">
        <v>2125</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2069</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2124</v>
      </c>
      <c r="C331" s="7" t="s">
        <v>2070</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9" t="s">
        <v>2179</v>
      </c>
      <c r="C332" s="7" t="s">
        <v>2064</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2069</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2124</v>
      </c>
      <c r="C334" s="7" t="s">
        <v>2070</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9" t="s">
        <v>2180</v>
      </c>
      <c r="C335" s="7" t="s">
        <v>2064</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2069</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2124</v>
      </c>
      <c r="C337" s="7" t="s">
        <v>2070</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9" t="s">
        <v>2181</v>
      </c>
      <c r="C338" s="7" t="s">
        <v>2064</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2069</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2124</v>
      </c>
      <c r="C340" s="7" t="s">
        <v>2070</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9" t="s">
        <v>2182</v>
      </c>
      <c r="C341" s="7" t="s">
        <v>2064</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2069</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2124</v>
      </c>
      <c r="C343" s="7" t="s">
        <v>2070</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9" t="s">
        <v>2183</v>
      </c>
      <c r="C344" s="7" t="s">
        <v>2064</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2232</v>
      </c>
      <c r="C345" s="7" t="s">
        <v>2064</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2233</v>
      </c>
      <c r="C346" s="7" t="s">
        <v>258</v>
      </c>
      <c r="D346" s="23" t="s">
        <v>2234</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2176</v>
      </c>
      <c r="C347" s="7" t="s">
        <v>2064</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9" t="s">
        <v>255</v>
      </c>
      <c r="C348" s="7" t="s">
        <v>258</v>
      </c>
      <c r="D348" s="23" t="s">
        <v>2069</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2124</v>
      </c>
      <c r="C349" s="7" t="s">
        <v>2068</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2124</v>
      </c>
      <c r="C350" s="7" t="s">
        <v>2068</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2124</v>
      </c>
      <c r="C351" s="7" t="s">
        <v>2068</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2124</v>
      </c>
      <c r="C352" s="7" t="s">
        <v>2070</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60" t="s">
        <v>2184</v>
      </c>
      <c r="C353" s="7" t="s">
        <v>2064</v>
      </c>
      <c r="E353" t="s">
        <v>2157</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71" t="s">
        <v>437</v>
      </c>
      <c r="B354" s="21" t="s">
        <v>2235</v>
      </c>
      <c r="C354" s="7" t="s">
        <v>258</v>
      </c>
      <c r="D354" s="23" t="s">
        <v>2158</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2236</v>
      </c>
      <c r="C355" s="7" t="s">
        <v>258</v>
      </c>
      <c r="D355" s="23" t="s">
        <v>2159</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2237</v>
      </c>
      <c r="C356" s="7" t="s">
        <v>258</v>
      </c>
      <c r="D356" s="23" t="s">
        <v>2160</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2238</v>
      </c>
      <c r="C357" s="7" t="s">
        <v>258</v>
      </c>
      <c r="D357" s="23" t="s">
        <v>2161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2239</v>
      </c>
      <c r="C358" s="7" t="s">
        <v>258</v>
      </c>
      <c r="D358" s="23" t="s">
        <v>2162</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2240</v>
      </c>
      <c r="C359" s="7" t="s">
        <v>258</v>
      </c>
      <c r="D359" s="23" t="s">
        <v>2163</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2124</v>
      </c>
      <c r="C360" s="7" t="s">
        <v>2068</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2124</v>
      </c>
      <c r="C361" s="7" t="s">
        <v>2068</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5" sqref="D15"/>
    </sheetView>
  </sheetViews>
  <sheetFormatPr defaultRowHeight="15" x14ac:dyDescent="0.25"/>
  <cols>
    <col min="1" max="1" width="9.140625" customWidth="1"/>
    <col min="2" max="2" width="13" customWidth="1"/>
    <col min="3" max="3" width="15.5703125" customWidth="1"/>
    <col min="4" max="5" width="20.85546875" customWidth="1"/>
    <col min="6" max="6" width="171.7109375" customWidth="1"/>
  </cols>
  <sheetData>
    <row r="1" spans="1:6" x14ac:dyDescent="0.25">
      <c r="A1" t="s">
        <v>257</v>
      </c>
      <c r="B1" t="s">
        <v>2510</v>
      </c>
      <c r="C1" t="s">
        <v>2511</v>
      </c>
      <c r="D1" t="s">
        <v>2512</v>
      </c>
      <c r="E1" t="s">
        <v>2527</v>
      </c>
      <c r="F1" t="s">
        <v>2520</v>
      </c>
    </row>
    <row r="2" spans="1:6" x14ac:dyDescent="0.25">
      <c r="A2" t="s">
        <v>2519</v>
      </c>
      <c r="B2" t="s">
        <v>2310</v>
      </c>
      <c r="C2" t="s">
        <v>2525</v>
      </c>
      <c r="D2" t="s">
        <v>2525</v>
      </c>
      <c r="F2" t="s">
        <v>2521</v>
      </c>
    </row>
    <row r="3" spans="1:6" x14ac:dyDescent="0.25">
      <c r="A3" t="s">
        <v>2519</v>
      </c>
      <c r="B3" t="s">
        <v>2311</v>
      </c>
      <c r="C3" t="s">
        <v>2526</v>
      </c>
      <c r="D3" t="s">
        <v>2525</v>
      </c>
      <c r="F3" t="s">
        <v>2316</v>
      </c>
    </row>
    <row r="4" spans="1:6" x14ac:dyDescent="0.25">
      <c r="A4" t="s">
        <v>2519</v>
      </c>
      <c r="B4" t="s">
        <v>2319</v>
      </c>
      <c r="C4" t="s">
        <v>2526</v>
      </c>
      <c r="D4" t="s">
        <v>2525</v>
      </c>
      <c r="F4" s="118" t="s">
        <v>2522</v>
      </c>
    </row>
    <row r="5" spans="1:6" x14ac:dyDescent="0.25">
      <c r="A5" t="s">
        <v>2519</v>
      </c>
      <c r="B5" t="s">
        <v>2312</v>
      </c>
      <c r="C5" t="s">
        <v>2526</v>
      </c>
      <c r="D5" t="s">
        <v>2525</v>
      </c>
      <c r="F5" s="22" t="s">
        <v>2522</v>
      </c>
    </row>
    <row r="6" spans="1:6" x14ac:dyDescent="0.25">
      <c r="A6" t="s">
        <v>2519</v>
      </c>
      <c r="B6" t="s">
        <v>2313</v>
      </c>
      <c r="C6" t="s">
        <v>2525</v>
      </c>
      <c r="D6" t="s">
        <v>2525</v>
      </c>
      <c r="E6" t="s">
        <v>2528</v>
      </c>
      <c r="F6" t="s">
        <v>2318</v>
      </c>
    </row>
    <row r="7" spans="1:6" x14ac:dyDescent="0.25">
      <c r="A7" t="s">
        <v>2519</v>
      </c>
      <c r="B7" t="s">
        <v>2176</v>
      </c>
      <c r="C7" t="s">
        <v>2525</v>
      </c>
      <c r="D7" t="s">
        <v>2525</v>
      </c>
      <c r="F7" t="s">
        <v>2523</v>
      </c>
    </row>
    <row r="8" spans="1:6" x14ac:dyDescent="0.25">
      <c r="A8" t="s">
        <v>2519</v>
      </c>
      <c r="B8" t="s">
        <v>2314</v>
      </c>
      <c r="C8" t="s">
        <v>2526</v>
      </c>
      <c r="D8" t="s">
        <v>2525</v>
      </c>
      <c r="F8" t="s">
        <v>2524</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2" t="s">
        <v>2297</v>
      </c>
    </row>
    <row r="54" spans="3:3" x14ac:dyDescent="0.25">
      <c r="C54"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topLeftCell="A163" workbookViewId="0">
      <selection activeCell="H2" sqref="H2:H194"/>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2080</v>
      </c>
      <c r="B1" s="10" t="s">
        <v>2084</v>
      </c>
      <c r="C1" s="10" t="s">
        <v>2085</v>
      </c>
      <c r="D1" s="10" t="s">
        <v>2081</v>
      </c>
      <c r="E1" s="10" t="s">
        <v>2086</v>
      </c>
      <c r="F1" s="10" t="s">
        <v>2087</v>
      </c>
      <c r="G1" s="10" t="s">
        <v>2083</v>
      </c>
      <c r="H1" s="10" t="s">
        <v>2082</v>
      </c>
    </row>
    <row r="2" spans="1:8" x14ac:dyDescent="0.25">
      <c r="A2" s="3" t="s">
        <v>161</v>
      </c>
      <c r="B2" s="3" t="str">
        <f>VLOOKUP(Table134[[#This Row],[src]],Table1[[UUID]:[email]],2,FALSE)</f>
        <v>pbennett@livelygig.com</v>
      </c>
      <c r="C2" s="3" t="s">
        <v>2074</v>
      </c>
      <c r="D2" s="3" t="s">
        <v>2245</v>
      </c>
      <c r="E2" s="3" t="str">
        <f>VLOOKUP(Table134[[#This Row],[trgt]],Table1[[UUID]:[email]],2,FALSE)</f>
        <v>livelygig@livelygig.com</v>
      </c>
      <c r="F2" s="34" t="s">
        <v>2088</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f>
        <v xml:space="preserve">{ "src" : "agent://89cbeaaf-bb58-48a4-8bdf-2917d6ae110d",  "trgt" : "agent://eeeeeeee-eeee-eeee-eeee-eeeeeeeeeeee" } , </v>
      </c>
    </row>
    <row r="3" spans="1:8" x14ac:dyDescent="0.25">
      <c r="A3" s="1" t="s">
        <v>162</v>
      </c>
      <c r="B3" s="1" t="str">
        <f>VLOOKUP(Table134[[#This Row],[src]],Table1[[UUID]:[email]],2,FALSE)</f>
        <v>mnori@livelygig.com</v>
      </c>
      <c r="C3" s="3" t="s">
        <v>2074</v>
      </c>
      <c r="D3" s="3" t="s">
        <v>2245</v>
      </c>
      <c r="E3" s="6" t="str">
        <f>VLOOKUP(Table134[[#This Row],[trgt]],Table1[[UUID]:[email]],2,FALSE)</f>
        <v>livelygig@livelygig.com</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f>
        <v xml:space="preserve">{ "src" : "agent://40c96981-ca91-4083-9dfc-76826df0f432",  "trgt" : "agent://eeeeeeee-eeee-eeee-eeee-eeeeeeeeeeee" } , </v>
      </c>
    </row>
    <row r="4" spans="1:8" x14ac:dyDescent="0.25">
      <c r="A4" s="5" t="s">
        <v>163</v>
      </c>
      <c r="B4" s="5" t="str">
        <f>VLOOKUP(Table134[[#This Row],[src]],Table1[[UUID]:[email]],2,FALSE)</f>
        <v>anarayan@livelygig.com</v>
      </c>
      <c r="C4" s="3" t="s">
        <v>2074</v>
      </c>
      <c r="D4" s="3" t="s">
        <v>2245</v>
      </c>
      <c r="E4" s="6" t="str">
        <f>VLOOKUP(Table134[[#This Row],[trgt]],Table1[[UUID]:[email]],2,FALSE)</f>
        <v>livelygig@livelygig.com</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f>
        <v xml:space="preserve">{ "src" : "agent://c6a3c02e-5724-4a35-adc7-ddc37d3c721b",  "trgt" : "agent://eeeeeeee-eeee-eeee-eeee-eeeeeeeeeeee" } , </v>
      </c>
    </row>
    <row r="5" spans="1:8" x14ac:dyDescent="0.25">
      <c r="A5" s="1" t="s">
        <v>164</v>
      </c>
      <c r="B5" s="1" t="str">
        <f>VLOOKUP(Table134[[#This Row],[src]],Table1[[UUID]:[email]],2,FALSE)</f>
        <v>ibabu@livelygig.com</v>
      </c>
      <c r="C5" s="3" t="s">
        <v>2074</v>
      </c>
      <c r="D5" s="3" t="s">
        <v>2245</v>
      </c>
      <c r="E5" s="6" t="str">
        <f>VLOOKUP(Table134[[#This Row],[trgt]],Table1[[UUID]:[email]],2,FALSE)</f>
        <v>livelygig@livelygig.com</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f>
        <v xml:space="preserve">{ "src" : "agent://23c3669c-de78-4a5d-8c15-4a3792a96f10",  "trgt" : "agent://eeeeeeee-eeee-eeee-eeee-eeeeeeeeeeee" } , </v>
      </c>
    </row>
    <row r="6" spans="1:8" x14ac:dyDescent="0.25">
      <c r="A6" s="1" t="s">
        <v>165</v>
      </c>
      <c r="B6" s="1" t="str">
        <f>VLOOKUP(Table134[[#This Row],[src]],Table1[[UUID]:[email]],2,FALSE)</f>
        <v>mrao@livelygig.com</v>
      </c>
      <c r="C6" s="3" t="s">
        <v>2074</v>
      </c>
      <c r="D6" s="3" t="s">
        <v>2245</v>
      </c>
      <c r="E6" s="6" t="str">
        <f>VLOOKUP(Table134[[#This Row],[trgt]],Table1[[UUID]:[email]],2,FALSE)</f>
        <v>livelygig@livelygig.com</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f>
        <v xml:space="preserve">{ "src" : "agent://904e5b1e-1314-41da-bdac-f79ff7722e77",  "trgt" : "agent://eeeeeeee-eeee-eeee-eeee-eeeeeeeeeeee" } , </v>
      </c>
    </row>
    <row r="7" spans="1:8" x14ac:dyDescent="0.25">
      <c r="A7" s="1" t="s">
        <v>166</v>
      </c>
      <c r="B7" s="1" t="str">
        <f>VLOOKUP(Table134[[#This Row],[src]],Table1[[UUID]:[email]],2,FALSE)</f>
        <v>nuppal@livelygig.com</v>
      </c>
      <c r="C7" s="3" t="s">
        <v>2074</v>
      </c>
      <c r="D7" s="3" t="s">
        <v>2245</v>
      </c>
      <c r="E7" s="6" t="str">
        <f>VLOOKUP(Table134[[#This Row],[trgt]],Table1[[UUID]:[email]],2,FALSE)</f>
        <v>livelygig@livelygig.com</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f>
        <v xml:space="preserve">{ "src" : "agent://f9ad7bb7-1524-4e1a-bf8e-3611859f1875",  "trgt" : "agent://eeeeeeee-eeee-eeee-eeee-eeeeeeeeeeee" } , </v>
      </c>
    </row>
    <row r="8" spans="1:8" x14ac:dyDescent="0.25">
      <c r="A8" s="5" t="s">
        <v>167</v>
      </c>
      <c r="B8" s="5" t="str">
        <f>VLOOKUP(Table134[[#This Row],[src]],Table1[[UUID]:[email]],2,FALSE)</f>
        <v>ateja@livelygig.com</v>
      </c>
      <c r="C8" s="3" t="s">
        <v>2074</v>
      </c>
      <c r="D8" s="3" t="s">
        <v>2245</v>
      </c>
      <c r="E8" s="6" t="str">
        <f>VLOOKUP(Table134[[#This Row],[trgt]],Table1[[UUID]:[email]],2,FALSE)</f>
        <v>livelygig@livelygig.com</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f>
        <v xml:space="preserve">{ "src" : "agent://f5f1785b-48a4-4078-b9f8-f2b99f74e608",  "trgt" : "agent://eeeeeeee-eeee-eeee-eeee-eeeeeeeeeeee" } , </v>
      </c>
    </row>
    <row r="9" spans="1:8" x14ac:dyDescent="0.25">
      <c r="A9" s="1" t="s">
        <v>168</v>
      </c>
      <c r="B9" s="1" t="str">
        <f>VLOOKUP(Table134[[#This Row],[src]],Table1[[UUID]:[email]],2,FALSE)</f>
        <v>sbalan@livelygig.com</v>
      </c>
      <c r="C9" s="3" t="s">
        <v>2074</v>
      </c>
      <c r="D9" s="3" t="s">
        <v>2245</v>
      </c>
      <c r="E9" s="6" t="str">
        <f>VLOOKUP(Table134[[#This Row],[trgt]],Table1[[UUID]:[email]],2,FALSE)</f>
        <v>livelygig@livelygig.com</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f>
        <v xml:space="preserve">{ "src" : "agent://b65fb366-a405-41e9-82c5-f51726fad95b",  "trgt" : "agent://eeeeeeee-eeee-eeee-eeee-eeeeeeeeeeee" } , </v>
      </c>
    </row>
    <row r="10" spans="1:8" x14ac:dyDescent="0.25">
      <c r="A10" s="1" t="s">
        <v>169</v>
      </c>
      <c r="B10" s="1" t="str">
        <f>VLOOKUP(Table134[[#This Row],[src]],Table1[[UUID]:[email]],2,FALSE)</f>
        <v>bbhattacharya@livelygig.com</v>
      </c>
      <c r="C10" s="3" t="s">
        <v>2074</v>
      </c>
      <c r="D10" s="3" t="s">
        <v>2245</v>
      </c>
      <c r="E10" s="6" t="str">
        <f>VLOOKUP(Table134[[#This Row],[trgt]],Table1[[UUID]:[email]],2,FALSE)</f>
        <v>livelygig@livelygig.com</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f>
        <v xml:space="preserve">{ "src" : "agent://4461f860-d367-4cb0-af03-332ea72e9053",  "trgt" : "agent://eeeeeeee-eeee-eeee-eeee-eeeeeeeeeeee" } , </v>
      </c>
    </row>
    <row r="11" spans="1:8" x14ac:dyDescent="0.25">
      <c r="A11" s="1" t="s">
        <v>170</v>
      </c>
      <c r="B11" s="1" t="str">
        <f>VLOOKUP(Table134[[#This Row],[src]],Table1[[UUID]:[email]],2,FALSE)</f>
        <v>mpawar@livelygig.com</v>
      </c>
      <c r="C11" s="3" t="s">
        <v>2074</v>
      </c>
      <c r="D11" s="3" t="s">
        <v>2245</v>
      </c>
      <c r="E11" s="6" t="str">
        <f>VLOOKUP(Table134[[#This Row],[trgt]],Table1[[UUID]:[email]],2,FALSE)</f>
        <v>livelygig@livelygig.com</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f>
        <v xml:space="preserve">{ "src" : "agent://2413be6a-7573-454d-a393-1d22e45c993b",  "trgt" : "agent://eeeeeeee-eeee-eeee-eeee-eeeeeeeeeeee" } , </v>
      </c>
    </row>
    <row r="12" spans="1:8" x14ac:dyDescent="0.25">
      <c r="A12" s="5" t="s">
        <v>171</v>
      </c>
      <c r="B12" s="5" t="str">
        <f>VLOOKUP(Table134[[#This Row],[src]],Table1[[UUID]:[email]],2,FALSE)</f>
        <v>uchauha@livelygig.com</v>
      </c>
      <c r="C12" s="3" t="s">
        <v>2074</v>
      </c>
      <c r="D12" s="3" t="s">
        <v>2245</v>
      </c>
      <c r="E12" s="6" t="str">
        <f>VLOOKUP(Table134[[#This Row],[trgt]],Table1[[UUID]:[email]],2,FALSE)</f>
        <v>livelygig@livelygig.com</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f>
        <v xml:space="preserve">{ "src" : "agent://05a543f8-0d75-4a25-9b0f-2ef7c6ac85dc",  "trgt" : "agent://eeeeeeee-eeee-eeee-eeee-eeeeeeeeeeee" } , </v>
      </c>
    </row>
    <row r="13" spans="1:8" x14ac:dyDescent="0.25">
      <c r="A13" s="1" t="s">
        <v>172</v>
      </c>
      <c r="B13" s="1" t="str">
        <f>VLOOKUP(Table134[[#This Row],[src]],Table1[[UUID]:[email]],2,FALSE)</f>
        <v>sraina@livelygig.com</v>
      </c>
      <c r="C13" s="3" t="s">
        <v>2074</v>
      </c>
      <c r="D13" s="3" t="s">
        <v>2245</v>
      </c>
      <c r="E13" s="6" t="str">
        <f>VLOOKUP(Table134[[#This Row],[trgt]],Table1[[UUID]:[email]],2,FALSE)</f>
        <v>livelygig@livelygig.com</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f>
        <v xml:space="preserve">{ "src" : "agent://e6075665-67ee-49d2-8fde-61d8fc6ec50e",  "trgt" : "agent://eeeeeeee-eeee-eeee-eeee-eeeeeeeeeeee" } , </v>
      </c>
    </row>
    <row r="14" spans="1:8" x14ac:dyDescent="0.25">
      <c r="A14" s="1" t="s">
        <v>173</v>
      </c>
      <c r="B14" s="1" t="str">
        <f>VLOOKUP(Table134[[#This Row],[src]],Table1[[UUID]:[email]],2,FALSE)</f>
        <v>atipnis@livelygig.com</v>
      </c>
      <c r="C14" s="3" t="s">
        <v>2074</v>
      </c>
      <c r="D14" s="3" t="s">
        <v>2245</v>
      </c>
      <c r="E14" s="6" t="str">
        <f>VLOOKUP(Table134[[#This Row],[trgt]],Table1[[UUID]:[email]],2,FALSE)</f>
        <v>livelygig@livelygig.com</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f>
        <v xml:space="preserve">{ "src" : "agent://9d4db68d-d527-4cb5-8a3b-c8d1c3ad3024",  "trgt" : "agent://eeeeeeee-eeee-eeee-eeee-eeeeeeeeeeee" } , </v>
      </c>
    </row>
    <row r="15" spans="1:8" x14ac:dyDescent="0.25">
      <c r="A15" s="1" t="s">
        <v>174</v>
      </c>
      <c r="B15" s="1" t="str">
        <f>VLOOKUP(Table134[[#This Row],[src]],Table1[[UUID]:[email]],2,FALSE)</f>
        <v>gsami@livelygig.com</v>
      </c>
      <c r="C15" s="3" t="s">
        <v>2074</v>
      </c>
      <c r="D15" s="3" t="s">
        <v>2245</v>
      </c>
      <c r="E15" s="6" t="str">
        <f>VLOOKUP(Table134[[#This Row],[trgt]],Table1[[UUID]:[email]],2,FALSE)</f>
        <v>livelygig@livelygig.com</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f>
        <v xml:space="preserve">{ "src" : "agent://79effdbf-2779-4049-be0b-d8c0c284046e",  "trgt" : "agent://eeeeeeee-eeee-eeee-eeee-eeeeeeeeeeee" } , </v>
      </c>
    </row>
    <row r="16" spans="1:8" x14ac:dyDescent="0.25">
      <c r="A16" s="5" t="s">
        <v>175</v>
      </c>
      <c r="B16" s="5" t="str">
        <f>VLOOKUP(Table134[[#This Row],[src]],Table1[[UUID]:[email]],2,FALSE)</f>
        <v>mkant@livelygig.com</v>
      </c>
      <c r="C16" s="3" t="s">
        <v>2074</v>
      </c>
      <c r="D16" s="3" t="s">
        <v>2245</v>
      </c>
      <c r="E16" s="6" t="str">
        <f>VLOOKUP(Table134[[#This Row],[trgt]],Table1[[UUID]:[email]],2,FALSE)</f>
        <v>livelygig@livelygig.com</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f>
        <v xml:space="preserve">{ "src" : "agent://7c0fc06b-4f02-4bf8-8aea-f0125f397555",  "trgt" : "agent://eeeeeeee-eeee-eeee-eeee-eeeeeeeeeeee" } , </v>
      </c>
    </row>
    <row r="17" spans="1:8" x14ac:dyDescent="0.25">
      <c r="A17" s="1" t="s">
        <v>176</v>
      </c>
      <c r="B17" s="1" t="str">
        <f>VLOOKUP(Table134[[#This Row],[src]],Table1[[UUID]:[email]],2,FALSE)</f>
        <v>dbhardwaj@livelygig.com</v>
      </c>
      <c r="C17" s="3" t="s">
        <v>2074</v>
      </c>
      <c r="D17" s="3" t="s">
        <v>2245</v>
      </c>
      <c r="E17" s="6" t="str">
        <f>VLOOKUP(Table134[[#This Row],[trgt]],Table1[[UUID]:[email]],2,FALSE)</f>
        <v>livelygig@livelygig.com</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f>
        <v xml:space="preserve">{ "src" : "agent://fd2a800d-5bc8-4083-a2c9-4618900d5045",  "trgt" : "agent://eeeeeeee-eeee-eeee-eeee-eeeeeeeeeeee" } , </v>
      </c>
    </row>
    <row r="18" spans="1:8" x14ac:dyDescent="0.25">
      <c r="A18" s="1" t="s">
        <v>177</v>
      </c>
      <c r="B18" s="1" t="str">
        <f>VLOOKUP(Table134[[#This Row],[src]],Table1[[UUID]:[email]],2,FALSE)</f>
        <v>mnarula@livelygig.com</v>
      </c>
      <c r="C18" s="3" t="s">
        <v>2074</v>
      </c>
      <c r="D18" s="3" t="s">
        <v>2245</v>
      </c>
      <c r="E18" s="6" t="str">
        <f>VLOOKUP(Table134[[#This Row],[trgt]],Table1[[UUID]:[email]],2,FALSE)</f>
        <v>livelygig@livelygig.com</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f>
        <v xml:space="preserve">{ "src" : "agent://3ccea8b2-c856-40ee-aff5-c19817be4ea6",  "trgt" : "agent://eeeeeeee-eeee-eeee-eeee-eeeeeeeeeeee" } , </v>
      </c>
    </row>
    <row r="19" spans="1:8" x14ac:dyDescent="0.25">
      <c r="A19" s="1" t="s">
        <v>178</v>
      </c>
      <c r="B19" s="1" t="str">
        <f>VLOOKUP(Table134[[#This Row],[src]],Table1[[UUID]:[email]],2,FALSE)</f>
        <v>aviswanathan@livelygig.com</v>
      </c>
      <c r="C19" s="3" t="s">
        <v>2074</v>
      </c>
      <c r="D19" s="3" t="s">
        <v>2245</v>
      </c>
      <c r="E19" s="6" t="str">
        <f>VLOOKUP(Table134[[#This Row],[trgt]],Table1[[UUID]:[email]],2,FALSE)</f>
        <v>livelygig@livelygig.com</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f>
        <v xml:space="preserve">{ "src" : "agent://f4b080c7-75ee-40b7-848c-a1824bfaa483",  "trgt" : "agent://eeeeeeee-eeee-eeee-eeee-eeeeeeeeeeee" } , </v>
      </c>
    </row>
    <row r="20" spans="1:8" x14ac:dyDescent="0.25">
      <c r="A20" s="5" t="s">
        <v>179</v>
      </c>
      <c r="B20" s="5" t="str">
        <f>VLOOKUP(Table134[[#This Row],[src]],Table1[[UUID]:[email]],2,FALSE)</f>
        <v>ybadal@livelygig.com</v>
      </c>
      <c r="C20" s="3" t="s">
        <v>2074</v>
      </c>
      <c r="D20" s="3" t="s">
        <v>2245</v>
      </c>
      <c r="E20" s="6" t="str">
        <f>VLOOKUP(Table134[[#This Row],[trgt]],Table1[[UUID]:[email]],2,FALSE)</f>
        <v>livelygig@livelygig.com</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f>
        <v xml:space="preserve">{ "src" : "agent://502a7e29-40bb-4ebd-9666-a0651a920b9a",  "trgt" : "agent://eeeeeeee-eeee-eeee-eeee-eeeeeeeeeeee" } , </v>
      </c>
    </row>
    <row r="21" spans="1:8" x14ac:dyDescent="0.25">
      <c r="A21" s="1" t="s">
        <v>180</v>
      </c>
      <c r="B21" s="1" t="str">
        <f>VLOOKUP(Table134[[#This Row],[src]],Table1[[UUID]:[email]],2,FALSE)</f>
        <v>mthakur@livelygig.com</v>
      </c>
      <c r="C21" s="3" t="s">
        <v>2074</v>
      </c>
      <c r="D21" s="3" t="s">
        <v>2245</v>
      </c>
      <c r="E21" s="6" t="str">
        <f>VLOOKUP(Table134[[#This Row],[trgt]],Table1[[UUID]:[email]],2,FALSE)</f>
        <v>livelygig@livelygig.com</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f>
        <v xml:space="preserve">{ "src" : "agent://192a8f61-aac0-4261-918c-b1a31f8f26f6",  "trgt" : "agent://eeeeeeee-eeee-eeee-eeee-eeeeeeeeeeee" } , </v>
      </c>
    </row>
    <row r="22" spans="1:8" x14ac:dyDescent="0.25">
      <c r="A22" s="1" t="s">
        <v>181</v>
      </c>
      <c r="B22" s="1" t="str">
        <f>VLOOKUP(Table134[[#This Row],[src]],Table1[[UUID]:[email]],2,FALSE)</f>
        <v>vdey@livelygig.com</v>
      </c>
      <c r="C22" s="3" t="s">
        <v>2074</v>
      </c>
      <c r="D22" s="3" t="s">
        <v>2245</v>
      </c>
      <c r="E22" s="6" t="str">
        <f>VLOOKUP(Table134[[#This Row],[trgt]],Table1[[UUID]:[email]],2,FALSE)</f>
        <v>livelygig@livelygig.com</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f>
        <v xml:space="preserve">{ "src" : "agent://e4b86eaf-25ba-4ad5-a52e-35b5c9c17b70",  "trgt" : "agent://eeeeeeee-eeee-eeee-eeee-eeeeeeeeeeee" } , </v>
      </c>
    </row>
    <row r="23" spans="1:8" x14ac:dyDescent="0.25">
      <c r="A23" s="1" t="s">
        <v>182</v>
      </c>
      <c r="B23" s="1" t="str">
        <f>VLOOKUP(Table134[[#This Row],[src]],Table1[[UUID]:[email]],2,FALSE)</f>
        <v>mharrison@livelygig.com</v>
      </c>
      <c r="C23" s="3" t="s">
        <v>2074</v>
      </c>
      <c r="D23" s="3" t="s">
        <v>2245</v>
      </c>
      <c r="E23" s="6" t="str">
        <f>VLOOKUP(Table134[[#This Row],[trgt]],Table1[[UUID]:[email]],2,FALSE)</f>
        <v>livelygig@livelygig.com</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f>
        <v xml:space="preserve">{ "src" : "agent://aa1a1b4b-c9b4-4d72-96ac-f45f38802f70",  "trgt" : "agent://eeeeeeee-eeee-eeee-eeee-eeeeeeeeeeee" } , </v>
      </c>
    </row>
    <row r="24" spans="1:8" x14ac:dyDescent="0.25">
      <c r="A24" s="5" t="s">
        <v>183</v>
      </c>
      <c r="B24" s="5" t="str">
        <f>VLOOKUP(Table134[[#This Row],[src]],Table1[[UUID]:[email]],2,FALSE)</f>
        <v>erice@livelygig.com</v>
      </c>
      <c r="C24" s="3" t="s">
        <v>2074</v>
      </c>
      <c r="D24" s="3" t="s">
        <v>2245</v>
      </c>
      <c r="E24" s="6" t="str">
        <f>VLOOKUP(Table134[[#This Row],[trgt]],Table1[[UUID]:[email]],2,FALSE)</f>
        <v>livelygig@livelygig.com</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f>
        <v xml:space="preserve">{ "src" : "agent://90139a7b-12bc-4ca1-b8c1-05f15f8baeb3",  "trgt" : "agent://eeeeeeee-eeee-eeee-eeee-eeeeeeeeeeee" } , </v>
      </c>
    </row>
    <row r="25" spans="1:8" x14ac:dyDescent="0.25">
      <c r="A25" s="1" t="s">
        <v>184</v>
      </c>
      <c r="B25" s="1" t="str">
        <f>VLOOKUP(Table134[[#This Row],[src]],Table1[[UUID]:[email]],2,FALSE)</f>
        <v>jhart@livelygig.com</v>
      </c>
      <c r="C25" s="3" t="s">
        <v>2074</v>
      </c>
      <c r="D25" s="3" t="s">
        <v>2245</v>
      </c>
      <c r="E25" s="6" t="str">
        <f>VLOOKUP(Table134[[#This Row],[trgt]],Table1[[UUID]:[email]],2,FALSE)</f>
        <v>livelygig@livelygig.com</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f>
        <v xml:space="preserve">{ "src" : "agent://af4ffdd5-8e19-425f-9ff0-2be6fe96c244",  "trgt" : "agent://eeeeeeee-eeee-eeee-eeee-eeeeeeeeeeee" } , </v>
      </c>
    </row>
    <row r="26" spans="1:8" x14ac:dyDescent="0.25">
      <c r="A26" s="1" t="s">
        <v>185</v>
      </c>
      <c r="B26" s="1" t="str">
        <f>VLOOKUP(Table134[[#This Row],[src]],Table1[[UUID]:[email]],2,FALSE)</f>
        <v>jlawson@livelygig.com</v>
      </c>
      <c r="C26" s="3" t="s">
        <v>2074</v>
      </c>
      <c r="D26" s="3" t="s">
        <v>2245</v>
      </c>
      <c r="E26" s="6" t="str">
        <f>VLOOKUP(Table134[[#This Row],[trgt]],Table1[[UUID]:[email]],2,FALSE)</f>
        <v>livelygig@livelygig.com</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f>
        <v xml:space="preserve">{ "src" : "agent://2317c0f4-c75a-4130-9965-c039bc39db62",  "trgt" : "agent://eeeeeeee-eeee-eeee-eeee-eeeeeeeeeeee" } , </v>
      </c>
    </row>
    <row r="27" spans="1:8" x14ac:dyDescent="0.25">
      <c r="A27" s="1" t="s">
        <v>186</v>
      </c>
      <c r="B27" s="1" t="str">
        <f>VLOOKUP(Table134[[#This Row],[src]],Table1[[UUID]:[email]],2,FALSE)</f>
        <v>jdean@livelygig.com</v>
      </c>
      <c r="C27" s="3" t="s">
        <v>2074</v>
      </c>
      <c r="D27" s="3" t="s">
        <v>2245</v>
      </c>
      <c r="E27" s="6" t="str">
        <f>VLOOKUP(Table134[[#This Row],[trgt]],Table1[[UUID]:[email]],2,FALSE)</f>
        <v>livelygig@livelygig.com</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f>
        <v xml:space="preserve">{ "src" : "agent://8ae601e0-32dd-49d0-8c34-76196ad59861",  "trgt" : "agent://eeeeeeee-eeee-eeee-eeee-eeeeeeeeeeee" } , </v>
      </c>
    </row>
    <row r="28" spans="1:8" x14ac:dyDescent="0.25">
      <c r="A28" s="5" t="s">
        <v>187</v>
      </c>
      <c r="B28" s="5" t="str">
        <f>VLOOKUP(Table134[[#This Row],[src]],Table1[[UUID]:[email]],2,FALSE)</f>
        <v>hhorton@livelygig.com</v>
      </c>
      <c r="C28" s="3" t="s">
        <v>2074</v>
      </c>
      <c r="D28" s="3" t="s">
        <v>2245</v>
      </c>
      <c r="E28" s="6" t="str">
        <f>VLOOKUP(Table134[[#This Row],[trgt]],Table1[[UUID]:[email]],2,FALSE)</f>
        <v>livelygig@livelygig.com</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f>
        <v xml:space="preserve">{ "src" : "agent://f5cd3cf1-f5d3-4f50-a951-e898b9272eb1",  "trgt" : "agent://eeeeeeee-eeee-eeee-eeee-eeeeeeeeeeee" } , </v>
      </c>
    </row>
    <row r="29" spans="1:8" x14ac:dyDescent="0.25">
      <c r="A29" s="1" t="s">
        <v>188</v>
      </c>
      <c r="B29" s="1" t="str">
        <f>VLOOKUP(Table134[[#This Row],[src]],Table1[[UUID]:[email]],2,FALSE)</f>
        <v>lfrank@livelygig.com</v>
      </c>
      <c r="C29" s="3" t="s">
        <v>2074</v>
      </c>
      <c r="D29" s="3" t="s">
        <v>2245</v>
      </c>
      <c r="E29" s="6" t="str">
        <f>VLOOKUP(Table134[[#This Row],[trgt]],Table1[[UUID]:[email]],2,FALSE)</f>
        <v>livelygig@livelygig.com</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f>
        <v xml:space="preserve">{ "src" : "agent://ed51310a-b84e-4864-9ada-583139871511",  "trgt" : "agent://eeeeeeee-eeee-eeee-eeee-eeeeeeeeeeee" } , </v>
      </c>
    </row>
    <row r="30" spans="1:8" x14ac:dyDescent="0.25">
      <c r="A30" s="1" t="s">
        <v>189</v>
      </c>
      <c r="B30" s="1" t="str">
        <f>VLOOKUP(Table134[[#This Row],[src]],Table1[[UUID]:[email]],2,FALSE)</f>
        <v>mhill@livelygig.com</v>
      </c>
      <c r="C30" s="3" t="s">
        <v>2074</v>
      </c>
      <c r="D30" s="3" t="s">
        <v>2245</v>
      </c>
      <c r="E30" s="6" t="str">
        <f>VLOOKUP(Table134[[#This Row],[trgt]],Table1[[UUID]:[email]],2,FALSE)</f>
        <v>livelygig@livelygig.com</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f>
        <v xml:space="preserve">{ "src" : "agent://9202217f-e525-46e8-b539-8d2206a526d0",  "trgt" : "agent://eeeeeeee-eeee-eeee-eeee-eeeeeeeeeeee" } , </v>
      </c>
    </row>
    <row r="31" spans="1:8" x14ac:dyDescent="0.25">
      <c r="A31" s="1" t="s">
        <v>190</v>
      </c>
      <c r="B31" s="1" t="str">
        <f>VLOOKUP(Table134[[#This Row],[src]],Table1[[UUID]:[email]],2,FALSE)</f>
        <v>nmendez@livelygig.com</v>
      </c>
      <c r="C31" s="3" t="s">
        <v>2074</v>
      </c>
      <c r="D31" s="3" t="s">
        <v>2245</v>
      </c>
      <c r="E31" s="6" t="str">
        <f>VLOOKUP(Table134[[#This Row],[trgt]],Table1[[UUID]:[email]],2,FALSE)</f>
        <v>livelygig@livelygig.com</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f>
        <v xml:space="preserve">{ "src" : "agent://2e7de2ea-9a33-4fd1-aeff-3ab2abf40adc",  "trgt" : "agent://eeeeeeee-eeee-eeee-eeee-eeeeeeeeeeee" } , </v>
      </c>
    </row>
    <row r="32" spans="1:8" x14ac:dyDescent="0.25">
      <c r="A32" s="5" t="s">
        <v>191</v>
      </c>
      <c r="B32" s="5" t="str">
        <f>VLOOKUP(Table134[[#This Row],[src]],Table1[[UUID]:[email]],2,FALSE)</f>
        <v>gmiller@livelygig.com</v>
      </c>
      <c r="C32" s="3" t="s">
        <v>2074</v>
      </c>
      <c r="D32" s="3" t="s">
        <v>2245</v>
      </c>
      <c r="E32" s="6" t="str">
        <f>VLOOKUP(Table134[[#This Row],[trgt]],Table1[[UUID]:[email]],2,FALSE)</f>
        <v>livelygig@livelygig.com</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f>
        <v xml:space="preserve">{ "src" : "agent://a0182840-d318-48dc-a2f9-550d9a39b9b5",  "trgt" : "agent://eeeeeeee-eeee-eeee-eeee-eeeeeeeeeeee" } , </v>
      </c>
    </row>
    <row r="33" spans="1:8" x14ac:dyDescent="0.25">
      <c r="A33" s="1" t="s">
        <v>192</v>
      </c>
      <c r="B33" s="1" t="str">
        <f>VLOOKUP(Table134[[#This Row],[src]],Table1[[UUID]:[email]],2,FALSE)</f>
        <v>jreed@livelygig.com</v>
      </c>
      <c r="C33" s="3" t="s">
        <v>2074</v>
      </c>
      <c r="D33" s="3" t="s">
        <v>2245</v>
      </c>
      <c r="E33" s="6" t="str">
        <f>VLOOKUP(Table134[[#This Row],[trgt]],Table1[[UUID]:[email]],2,FALSE)</f>
        <v>livelygig@livelygig.com</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f>
        <v xml:space="preserve">{ "src" : "agent://5c06cf2d-4b1d-4ee7-b0ce-64bc5f1fd429",  "trgt" : "agent://eeeeeeee-eeee-eeee-eeee-eeeeeeeeeeee" } , </v>
      </c>
    </row>
    <row r="34" spans="1:8" x14ac:dyDescent="0.25">
      <c r="A34" s="1" t="s">
        <v>193</v>
      </c>
      <c r="B34" s="1" t="str">
        <f>VLOOKUP(Table134[[#This Row],[src]],Table1[[UUID]:[email]],2,FALSE)</f>
        <v>danderson@livelygig.com</v>
      </c>
      <c r="C34" s="3" t="s">
        <v>2074</v>
      </c>
      <c r="D34" s="3" t="s">
        <v>2245</v>
      </c>
      <c r="E34" s="6" t="str">
        <f>VLOOKUP(Table134[[#This Row],[trgt]],Table1[[UUID]:[email]],2,FALSE)</f>
        <v>livelygig@livelygig.com</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f>
        <v xml:space="preserve">{ "src" : "agent://622eae32-5c48-4c2f-8b93-dc655380e0e5",  "trgt" : "agent://eeeeeeee-eeee-eeee-eeee-eeeeeeeeeeee" } , </v>
      </c>
    </row>
    <row r="35" spans="1:8" x14ac:dyDescent="0.25">
      <c r="A35" s="1" t="s">
        <v>194</v>
      </c>
      <c r="B35" s="1" t="str">
        <f>VLOOKUP(Table134[[#This Row],[src]],Table1[[UUID]:[email]],2,FALSE)</f>
        <v>wcoleman@livelygig.com</v>
      </c>
      <c r="C35" s="3" t="s">
        <v>2074</v>
      </c>
      <c r="D35" s="3" t="s">
        <v>2245</v>
      </c>
      <c r="E35" s="6" t="str">
        <f>VLOOKUP(Table134[[#This Row],[trgt]],Table1[[UUID]:[email]],2,FALSE)</f>
        <v>livelygig@livelygig.com</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f>
        <v xml:space="preserve">{ "src" : "agent://23843ee2-0209-4809-9929-f33cc315fcc0",  "trgt" : "agent://eeeeeeee-eeee-eeee-eeee-eeeeeeeeeeee" } , </v>
      </c>
    </row>
    <row r="36" spans="1:8" x14ac:dyDescent="0.25">
      <c r="A36" s="5" t="s">
        <v>195</v>
      </c>
      <c r="B36" s="5" t="str">
        <f>VLOOKUP(Table134[[#This Row],[src]],Table1[[UUID]:[email]],2,FALSE)</f>
        <v>mmartin@livelygig.com</v>
      </c>
      <c r="C36" s="3" t="s">
        <v>2074</v>
      </c>
      <c r="D36" s="3" t="s">
        <v>2245</v>
      </c>
      <c r="E36" s="6" t="str">
        <f>VLOOKUP(Table134[[#This Row],[trgt]],Table1[[UUID]:[email]],2,FALSE)</f>
        <v>livelygig@livelygig.com</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f>
        <v xml:space="preserve">{ "src" : "agent://6300a1bb-906c-4013-82cc-4d30f62dfac5",  "trgt" : "agent://eeeeeeee-eeee-eeee-eeee-eeeeeeeeeeee" } , </v>
      </c>
    </row>
    <row r="37" spans="1:8" x14ac:dyDescent="0.25">
      <c r="A37" s="1" t="s">
        <v>196</v>
      </c>
      <c r="B37" s="1" t="str">
        <f>VLOOKUP(Table134[[#This Row],[src]],Table1[[UUID]:[email]],2,FALSE)</f>
        <v>iperry@livelygig.com</v>
      </c>
      <c r="C37" s="3" t="s">
        <v>2074</v>
      </c>
      <c r="D37" s="3" t="s">
        <v>2245</v>
      </c>
      <c r="E37" s="6" t="str">
        <f>VLOOKUP(Table134[[#This Row],[trgt]],Table1[[UUID]:[email]],2,FALSE)</f>
        <v>livelygig@livelygig.com</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f>
        <v xml:space="preserve">{ "src" : "agent://13421f9e-1bff-4575-820d-1806c8d31190",  "trgt" : "agent://eeeeeeee-eeee-eeee-eeee-eeeeeeeeeeee" } , </v>
      </c>
    </row>
    <row r="38" spans="1:8" x14ac:dyDescent="0.25">
      <c r="A38" s="1" t="s">
        <v>197</v>
      </c>
      <c r="B38" s="1" t="str">
        <f>VLOOKUP(Table134[[#This Row],[src]],Table1[[UUID]:[email]],2,FALSE)</f>
        <v>rperez@livelygig.com</v>
      </c>
      <c r="C38" s="3" t="s">
        <v>2074</v>
      </c>
      <c r="D38" s="3" t="s">
        <v>2245</v>
      </c>
      <c r="E38" s="6" t="str">
        <f>VLOOKUP(Table134[[#This Row],[trgt]],Table1[[UUID]:[email]],2,FALSE)</f>
        <v>livelygig@livelygig.com</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f>
        <v xml:space="preserve">{ "src" : "agent://a2ecef3f-df23-467a-bfe1-1fa2d331442d",  "trgt" : "agent://eeeeeeee-eeee-eeee-eeee-eeeeeeeeeeee" } , </v>
      </c>
    </row>
    <row r="39" spans="1:8" x14ac:dyDescent="0.25">
      <c r="A39" s="1" t="s">
        <v>198</v>
      </c>
      <c r="B39" s="1" t="str">
        <f>VLOOKUP(Table134[[#This Row],[src]],Table1[[UUID]:[email]],2,FALSE)</f>
        <v>mmorris@livelygig.com</v>
      </c>
      <c r="C39" s="3" t="s">
        <v>2074</v>
      </c>
      <c r="D39" s="3" t="s">
        <v>2245</v>
      </c>
      <c r="E39" s="6" t="str">
        <f>VLOOKUP(Table134[[#This Row],[trgt]],Table1[[UUID]:[email]],2,FALSE)</f>
        <v>livelygig@livelygig.com</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f>
        <v xml:space="preserve">{ "src" : "agent://ee988673-4459-4630-91c3-6f6d9084641e",  "trgt" : "agent://eeeeeeee-eeee-eeee-eeee-eeeeeeeeeeee" } , </v>
      </c>
    </row>
    <row r="40" spans="1:8" x14ac:dyDescent="0.25">
      <c r="A40" s="5" t="s">
        <v>199</v>
      </c>
      <c r="B40" s="5" t="str">
        <f>VLOOKUP(Table134[[#This Row],[src]],Table1[[UUID]:[email]],2,FALSE)</f>
        <v>rmurphy@livelygig.com</v>
      </c>
      <c r="C40" s="3" t="s">
        <v>2074</v>
      </c>
      <c r="D40" s="3" t="s">
        <v>2245</v>
      </c>
      <c r="E40" s="6" t="str">
        <f>VLOOKUP(Table134[[#This Row],[trgt]],Table1[[UUID]:[email]],2,FALSE)</f>
        <v>livelygig@livelygig.com</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f>
        <v xml:space="preserve">{ "src" : "agent://93a381ad-c00d-4ee3-9a5a-fa47308efe64",  "trgt" : "agent://eeeeeeee-eeee-eeee-eeee-eeeeeeeeeeee" } , </v>
      </c>
    </row>
    <row r="41" spans="1:8" x14ac:dyDescent="0.25">
      <c r="A41" s="1" t="s">
        <v>200</v>
      </c>
      <c r="B41" s="1" t="str">
        <f>VLOOKUP(Table134[[#This Row],[src]],Table1[[UUID]:[email]],2,FALSE)</f>
        <v>ethomas@livelygig.com</v>
      </c>
      <c r="C41" s="3" t="s">
        <v>2074</v>
      </c>
      <c r="D41" s="3" t="s">
        <v>2245</v>
      </c>
      <c r="E41" s="6" t="str">
        <f>VLOOKUP(Table134[[#This Row],[trgt]],Table1[[UUID]:[email]],2,FALSE)</f>
        <v>livelygig@livelygig.com</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f>
        <v xml:space="preserve">{ "src" : "agent://b8616225-0496-417d-bcb9-be4a8bc54c7d",  "trgt" : "agent://eeeeeeee-eeee-eeee-eeee-eeeeeeeeeeee" } , </v>
      </c>
    </row>
    <row r="42" spans="1:8" x14ac:dyDescent="0.25">
      <c r="A42" s="1" t="s">
        <v>201</v>
      </c>
      <c r="B42" s="1" t="str">
        <f>VLOOKUP(Table134[[#This Row],[src]],Table1[[UUID]:[email]],2,FALSE)</f>
        <v>kmoore@livelygig.com</v>
      </c>
      <c r="C42" s="3" t="s">
        <v>2074</v>
      </c>
      <c r="D42" s="3" t="s">
        <v>2245</v>
      </c>
      <c r="E42" s="6" t="str">
        <f>VLOOKUP(Table134[[#This Row],[trgt]],Table1[[UUID]:[email]],2,FALSE)</f>
        <v>livelygig@livelygig.com</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f>
        <v xml:space="preserve">{ "src" : "agent://bc9721c0-6db1-4dd3-a5e2-4e3823ac112b",  "trgt" : "agent://eeeeeeee-eeee-eeee-eeee-eeeeeeeeeeee" } , </v>
      </c>
    </row>
    <row r="43" spans="1:8" x14ac:dyDescent="0.25">
      <c r="A43" s="1" t="s">
        <v>202</v>
      </c>
      <c r="B43" s="1" t="str">
        <f>VLOOKUP(Table134[[#This Row],[src]],Table1[[UUID]:[email]],2,FALSE)</f>
        <v>dmoore@livelygig.com</v>
      </c>
      <c r="C43" s="3" t="s">
        <v>2074</v>
      </c>
      <c r="D43" s="3" t="s">
        <v>2245</v>
      </c>
      <c r="E43" s="6" t="str">
        <f>VLOOKUP(Table134[[#This Row],[trgt]],Table1[[UUID]:[email]],2,FALSE)</f>
        <v>livelygig@livelygig.com</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f>
        <v xml:space="preserve">{ "src" : "agent://11252d6b-4da4-4fbd-8fe8-d7f36ffbd4c7",  "trgt" : "agent://eeeeeeee-eeee-eeee-eeee-eeeeeeeeeeee" } , </v>
      </c>
    </row>
    <row r="44" spans="1:8" x14ac:dyDescent="0.25">
      <c r="A44" s="5" t="s">
        <v>203</v>
      </c>
      <c r="B44" s="5" t="str">
        <f>VLOOKUP(Table134[[#This Row],[src]],Table1[[UUID]:[email]],2,FALSE)</f>
        <v>hdreesens@livelygig.com</v>
      </c>
      <c r="C44" s="3" t="s">
        <v>2074</v>
      </c>
      <c r="D44" s="3" t="s">
        <v>2245</v>
      </c>
      <c r="E44" s="6" t="str">
        <f>VLOOKUP(Table134[[#This Row],[trgt]],Table1[[UUID]:[email]],2,FALSE)</f>
        <v>livelygig@livelygig.com</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f>
        <v xml:space="preserve">{ "src" : "agent://dbcc610b-ab0e-4a82-9aba-af849ffb6b6b",  "trgt" : "agent://eeeeeeee-eeee-eeee-eeee-eeeeeeeeeeee" } , </v>
      </c>
    </row>
    <row r="45" spans="1:8" x14ac:dyDescent="0.25">
      <c r="A45" s="1" t="s">
        <v>204</v>
      </c>
      <c r="B45" s="1" t="str">
        <f>VLOOKUP(Table134[[#This Row],[src]],Table1[[UUID]:[email]],2,FALSE)</f>
        <v>lborde@livelygig.com</v>
      </c>
      <c r="C45" s="3" t="s">
        <v>2074</v>
      </c>
      <c r="D45" s="3" t="s">
        <v>2245</v>
      </c>
      <c r="E45" s="6" t="str">
        <f>VLOOKUP(Table134[[#This Row],[trgt]],Table1[[UUID]:[email]],2,FALSE)</f>
        <v>livelygig@livelygig.com</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f>
        <v xml:space="preserve">{ "src" : "agent://cb979e8b-8c81-42fe-a093-455a823f067d",  "trgt" : "agent://eeeeeeee-eeee-eeee-eeee-eeeeeeeeeeee" } , </v>
      </c>
    </row>
    <row r="46" spans="1:8" x14ac:dyDescent="0.25">
      <c r="A46" s="1" t="s">
        <v>205</v>
      </c>
      <c r="B46" s="1" t="str">
        <f>VLOOKUP(Table134[[#This Row],[src]],Table1[[UUID]:[email]],2,FALSE)</f>
        <v>mdragomirov@livelygig.com</v>
      </c>
      <c r="C46" s="3" t="s">
        <v>2074</v>
      </c>
      <c r="D46" s="3" t="s">
        <v>2245</v>
      </c>
      <c r="E46" s="6" t="str">
        <f>VLOOKUP(Table134[[#This Row],[trgt]],Table1[[UUID]:[email]],2,FALSE)</f>
        <v>livelygig@livelygig.com</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f>
        <v xml:space="preserve">{ "src" : "agent://770495fe-e2b3-43aa-925a-dc4223a99c92",  "trgt" : "agent://eeeeeeee-eeee-eeee-eeee-eeeeeeeeeeee" } , </v>
      </c>
    </row>
    <row r="47" spans="1:8" x14ac:dyDescent="0.25">
      <c r="A47" s="1" t="s">
        <v>206</v>
      </c>
      <c r="B47" s="1" t="str">
        <f>VLOOKUP(Table134[[#This Row],[src]],Table1[[UUID]:[email]],2,FALSE)</f>
        <v>dcastro@livelygig.com</v>
      </c>
      <c r="C47" s="3" t="s">
        <v>2074</v>
      </c>
      <c r="D47" s="3" t="s">
        <v>2245</v>
      </c>
      <c r="E47" s="6" t="str">
        <f>VLOOKUP(Table134[[#This Row],[trgt]],Table1[[UUID]:[email]],2,FALSE)</f>
        <v>livelygig@livelygig.com</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f>
        <v xml:space="preserve">{ "src" : "agent://4c6642bc-dfe4-45d6-8077-52210d6dff15",  "trgt" : "agent://eeeeeeee-eeee-eeee-eeee-eeeeeeeeeeee" } , </v>
      </c>
    </row>
    <row r="48" spans="1:8" x14ac:dyDescent="0.25">
      <c r="A48" s="5" t="s">
        <v>207</v>
      </c>
      <c r="B48" s="5" t="str">
        <f>VLOOKUP(Table134[[#This Row],[src]],Table1[[UUID]:[email]],2,FALSE)</f>
        <v>rvogts@livelygig.com</v>
      </c>
      <c r="C48" s="3" t="s">
        <v>2074</v>
      </c>
      <c r="D48" s="3" t="s">
        <v>2245</v>
      </c>
      <c r="E48" s="6" t="str">
        <f>VLOOKUP(Table134[[#This Row],[trgt]],Table1[[UUID]:[email]],2,FALSE)</f>
        <v>livelygig@livelygig.com</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f>
        <v xml:space="preserve">{ "src" : "agent://b54e7190-040d-469d-8836-dd7afa6aed91",  "trgt" : "agent://eeeeeeee-eeee-eeee-eeee-eeeeeeeeeeee" } , </v>
      </c>
    </row>
    <row r="49" spans="1:8" x14ac:dyDescent="0.25">
      <c r="A49" s="1" t="s">
        <v>208</v>
      </c>
      <c r="B49" s="1" t="str">
        <f>VLOOKUP(Table134[[#This Row],[src]],Table1[[UUID]:[email]],2,FALSE)</f>
        <v>sseward@livelygig.com</v>
      </c>
      <c r="C49" s="3" t="s">
        <v>2074</v>
      </c>
      <c r="D49" s="3" t="s">
        <v>2245</v>
      </c>
      <c r="E49" s="6" t="str">
        <f>VLOOKUP(Table134[[#This Row],[trgt]],Table1[[UUID]:[email]],2,FALSE)</f>
        <v>livelygig@livelygig.com</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f>
        <v xml:space="preserve">{ "src" : "agent://2af95444-262e-4d3d-93e4-3e9b09d8cc2f",  "trgt" : "agent://eeeeeeee-eeee-eeee-eeee-eeeeeeeeeeee" } , </v>
      </c>
    </row>
    <row r="50" spans="1:8" x14ac:dyDescent="0.25">
      <c r="A50" s="1" t="s">
        <v>209</v>
      </c>
      <c r="B50" s="1" t="str">
        <f>VLOOKUP(Table134[[#This Row],[src]],Table1[[UUID]:[email]],2,FALSE)</f>
        <v>mstilo@livelygig.com</v>
      </c>
      <c r="C50" s="3" t="s">
        <v>2074</v>
      </c>
      <c r="D50" s="3" t="s">
        <v>2245</v>
      </c>
      <c r="E50" s="6" t="str">
        <f>VLOOKUP(Table134[[#This Row],[trgt]],Table1[[UUID]:[email]],2,FALSE)</f>
        <v>livelygig@livelygig.com</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f>
        <v xml:space="preserve">{ "src" : "agent://1a1bb32e-3a44-4ce1-be6f-6095ff8306dc",  "trgt" : "agent://eeeeeeee-eeee-eeee-eeee-eeeeeeeeeeee" } , </v>
      </c>
    </row>
    <row r="51" spans="1:8" x14ac:dyDescent="0.25">
      <c r="A51" s="1" t="s">
        <v>210</v>
      </c>
      <c r="B51" s="1" t="str">
        <f>VLOOKUP(Table134[[#This Row],[src]],Table1[[UUID]:[email]],2,FALSE)</f>
        <v>iungaro@livelygig.com</v>
      </c>
      <c r="C51" s="3" t="s">
        <v>2074</v>
      </c>
      <c r="D51" s="3" t="s">
        <v>2245</v>
      </c>
      <c r="E51" s="6" t="str">
        <f>VLOOKUP(Table134[[#This Row],[trgt]],Table1[[UUID]:[email]],2,FALSE)</f>
        <v>livelygig@livelygig.com</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f>
        <v xml:space="preserve">{ "src" : "agent://4c97d00a-f9b7-4073-93bc-968c29f4e86a",  "trgt" : "agent://eeeeeeee-eeee-eeee-eeee-eeeeeeeeeeee" } , </v>
      </c>
    </row>
    <row r="52" spans="1:8" x14ac:dyDescent="0.25">
      <c r="A52" s="5" t="s">
        <v>211</v>
      </c>
      <c r="B52" s="5" t="str">
        <f>VLOOKUP(Table134[[#This Row],[src]],Table1[[UUID]:[email]],2,FALSE)</f>
        <v>famador@livelygig.com</v>
      </c>
      <c r="C52" s="3" t="s">
        <v>2074</v>
      </c>
      <c r="D52" s="3" t="s">
        <v>2245</v>
      </c>
      <c r="E52" s="6" t="str">
        <f>VLOOKUP(Table134[[#This Row],[trgt]],Table1[[UUID]:[email]],2,FALSE)</f>
        <v>livelygig@livelygig.com</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f>
        <v xml:space="preserve">{ "src" : "agent://7766a637-23b8-44aa-a043-3ccba9693d98",  "trgt" : "agent://eeeeeeee-eeee-eeee-eeee-eeeeeeeeeeee" } , </v>
      </c>
    </row>
    <row r="53" spans="1:8" x14ac:dyDescent="0.25">
      <c r="A53" s="1" t="s">
        <v>212</v>
      </c>
      <c r="B53" s="1" t="str">
        <f>VLOOKUP(Table134[[#This Row],[src]],Table1[[UUID]:[email]],2,FALSE)</f>
        <v>mlamberti@livelygig.com</v>
      </c>
      <c r="C53" s="3" t="s">
        <v>2074</v>
      </c>
      <c r="D53" s="3" t="s">
        <v>2245</v>
      </c>
      <c r="E53" s="6" t="str">
        <f>VLOOKUP(Table134[[#This Row],[trgt]],Table1[[UUID]:[email]],2,FALSE)</f>
        <v>livelygig@livelygig.com</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f>
        <v xml:space="preserve">{ "src" : "agent://0689abfa-06cc-49a5-adb6-0e53134b0958",  "trgt" : "agent://eeeeeeee-eeee-eeee-eeee-eeeeeeeeeeee" } , </v>
      </c>
    </row>
    <row r="54" spans="1:8" x14ac:dyDescent="0.25">
      <c r="A54" s="1" t="s">
        <v>213</v>
      </c>
      <c r="B54" s="1" t="str">
        <f>VLOOKUP(Table134[[#This Row],[src]],Table1[[UUID]:[email]],2,FALSE)</f>
        <v>tantall@livelygig.com</v>
      </c>
      <c r="C54" s="3" t="s">
        <v>2074</v>
      </c>
      <c r="D54" s="3" t="s">
        <v>2245</v>
      </c>
      <c r="E54" s="6" t="str">
        <f>VLOOKUP(Table134[[#This Row],[trgt]],Table1[[UUID]:[email]],2,FALSE)</f>
        <v>livelygig@livelygig.com</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f>
        <v xml:space="preserve">{ "src" : "agent://476aab86-01a7-4cc8-a80e-b2f36ad6ed0e",  "trgt" : "agent://eeeeeeee-eeee-eeee-eeee-eeeeeeeeeeee" } , </v>
      </c>
    </row>
    <row r="55" spans="1:8" x14ac:dyDescent="0.25">
      <c r="A55" s="1" t="s">
        <v>214</v>
      </c>
      <c r="B55" s="1" t="str">
        <f>VLOOKUP(Table134[[#This Row],[src]],Table1[[UUID]:[email]],2,FALSE)</f>
        <v>mdonalds@livelygig.com</v>
      </c>
      <c r="C55" s="3" t="s">
        <v>2074</v>
      </c>
      <c r="D55" s="3" t="s">
        <v>2245</v>
      </c>
      <c r="E55" s="6" t="str">
        <f>VLOOKUP(Table134[[#This Row],[trgt]],Table1[[UUID]:[email]],2,FALSE)</f>
        <v>livelygig@livelygig.com</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f>
        <v xml:space="preserve">{ "src" : "agent://9c51c8d1-1948-4d63-9dc1-31e7ffe40865",  "trgt" : "agent://eeeeeeee-eeee-eeee-eeee-eeeeeeeeeeee" } , </v>
      </c>
    </row>
    <row r="56" spans="1:8" x14ac:dyDescent="0.25">
      <c r="A56" s="5" t="s">
        <v>215</v>
      </c>
      <c r="B56" s="5" t="str">
        <f>VLOOKUP(Table134[[#This Row],[src]],Table1[[UUID]:[email]],2,FALSE)</f>
        <v>svincent@livelygig.com</v>
      </c>
      <c r="C56" s="3" t="s">
        <v>2074</v>
      </c>
      <c r="D56" s="3" t="s">
        <v>2245</v>
      </c>
      <c r="E56" s="6" t="str">
        <f>VLOOKUP(Table134[[#This Row],[trgt]],Table1[[UUID]:[email]],2,FALSE)</f>
        <v>livelygig@livelygig.com</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f>
        <v xml:space="preserve">{ "src" : "agent://4f773a4e-d1f7-4eb4-9a6f-5f81919bd4c5",  "trgt" : "agent://eeeeeeee-eeee-eeee-eeee-eeeeeeeeeeee" } , </v>
      </c>
    </row>
    <row r="57" spans="1:8" x14ac:dyDescent="0.25">
      <c r="A57" s="1" t="s">
        <v>216</v>
      </c>
      <c r="B57" s="1" t="str">
        <f>VLOOKUP(Table134[[#This Row],[src]],Table1[[UUID]:[email]],2,FALSE)</f>
        <v>kdragic@livelygig.com</v>
      </c>
      <c r="C57" s="3" t="s">
        <v>2074</v>
      </c>
      <c r="D57" s="3" t="s">
        <v>2245</v>
      </c>
      <c r="E57" s="6" t="str">
        <f>VLOOKUP(Table134[[#This Row],[trgt]],Table1[[UUID]:[email]],2,FALSE)</f>
        <v>livelygig@livelygig.com</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f>
        <v xml:space="preserve">{ "src" : "agent://94a8c78e-a71b-449d-aee7-38590853c242",  "trgt" : "agent://eeeeeeee-eeee-eeee-eeee-eeeeeeeeeeee" } , </v>
      </c>
    </row>
    <row r="58" spans="1:8" x14ac:dyDescent="0.25">
      <c r="A58" s="1" t="s">
        <v>217</v>
      </c>
      <c r="B58" s="1" t="str">
        <f>VLOOKUP(Table134[[#This Row],[src]],Table1[[UUID]:[email]],2,FALSE)</f>
        <v>rsarkozi@livelygig.com</v>
      </c>
      <c r="C58" s="3" t="s">
        <v>2074</v>
      </c>
      <c r="D58" s="3" t="s">
        <v>2245</v>
      </c>
      <c r="E58" s="6" t="str">
        <f>VLOOKUP(Table134[[#This Row],[trgt]],Table1[[UUID]:[email]],2,FALSE)</f>
        <v>livelygig@livelygig.com</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f>
        <v xml:space="preserve">{ "src" : "agent://23e9ff8a-c0fd-40a3-8849-a1f1579f1179",  "trgt" : "agent://eeeeeeee-eeee-eeee-eeee-eeeeeeeeeeee" } , </v>
      </c>
    </row>
    <row r="59" spans="1:8" x14ac:dyDescent="0.25">
      <c r="A59" s="1" t="s">
        <v>218</v>
      </c>
      <c r="B59" s="1" t="str">
        <f>VLOOKUP(Table134[[#This Row],[src]],Table1[[UUID]:[email]],2,FALSE)</f>
        <v>ghall@livelygig.com</v>
      </c>
      <c r="C59" s="3" t="s">
        <v>2074</v>
      </c>
      <c r="D59" s="3" t="s">
        <v>2245</v>
      </c>
      <c r="E59" s="6" t="str">
        <f>VLOOKUP(Table134[[#This Row],[trgt]],Table1[[UUID]:[email]],2,FALSE)</f>
        <v>livelygig@livelygig.com</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f>
        <v xml:space="preserve">{ "src" : "agent://43a9f1ee-41d1-4181-9360-4415f9624ce2",  "trgt" : "agent://eeeeeeee-eeee-eeee-eeee-eeeeeeeeeeee" } , </v>
      </c>
    </row>
    <row r="60" spans="1:8" x14ac:dyDescent="0.25">
      <c r="A60" s="5" t="s">
        <v>219</v>
      </c>
      <c r="B60" s="5" t="str">
        <f>VLOOKUP(Table134[[#This Row],[src]],Table1[[UUID]:[email]],2,FALSE)</f>
        <v>myap@livelygig.com</v>
      </c>
      <c r="C60" s="3" t="s">
        <v>2074</v>
      </c>
      <c r="D60" s="3" t="s">
        <v>2245</v>
      </c>
      <c r="E60" s="6" t="str">
        <f>VLOOKUP(Table134[[#This Row],[trgt]],Table1[[UUID]:[email]],2,FALSE)</f>
        <v>livelygig@livelygig.com</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f>
        <v xml:space="preserve">{ "src" : "agent://cb4ac0f8-8d6e-4458-a018-66484ce4dff9",  "trgt" : "agent://eeeeeeee-eeee-eeee-eeee-eeeeeeeeeeee" } , </v>
      </c>
    </row>
    <row r="61" spans="1:8" x14ac:dyDescent="0.25">
      <c r="A61" s="1" t="s">
        <v>220</v>
      </c>
      <c r="B61" s="1" t="str">
        <f>VLOOKUP(Table134[[#This Row],[src]],Table1[[UUID]:[email]],2,FALSE)</f>
        <v>csalvage@livelygig.com</v>
      </c>
      <c r="C61" s="3" t="s">
        <v>2074</v>
      </c>
      <c r="D61" s="3" t="s">
        <v>2245</v>
      </c>
      <c r="E61" s="6" t="str">
        <f>VLOOKUP(Table134[[#This Row],[trgt]],Table1[[UUID]:[email]],2,FALSE)</f>
        <v>livelygig@livelygig.com</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f>
        <v xml:space="preserve">{ "src" : "agent://d57e47d9-3ad4-45d3-9dd9-c7898dcfbfbc",  "trgt" : "agent://eeeeeeee-eeee-eeee-eeee-eeeeeeeeeeee" } , </v>
      </c>
    </row>
    <row r="62" spans="1:8" x14ac:dyDescent="0.25">
      <c r="A62" s="1" t="s">
        <v>221</v>
      </c>
      <c r="B62" s="1" t="str">
        <f>VLOOKUP(Table134[[#This Row],[src]],Table1[[UUID]:[email]],2,FALSE)</f>
        <v>dnagy@livelygig.com</v>
      </c>
      <c r="C62" s="3" t="s">
        <v>2074</v>
      </c>
      <c r="D62" s="3" t="s">
        <v>2245</v>
      </c>
      <c r="E62" s="6" t="str">
        <f>VLOOKUP(Table134[[#This Row],[trgt]],Table1[[UUID]:[email]],2,FALSE)</f>
        <v>livelygig@livelygig.com</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f>
        <v xml:space="preserve">{ "src" : "agent://3637b365-f83f-4746-9bad-041537e4ff2c",  "trgt" : "agent://eeeeeeee-eeee-eeee-eeee-eeeeeeeeeeee" } , </v>
      </c>
    </row>
    <row r="63" spans="1:8" x14ac:dyDescent="0.25">
      <c r="A63" s="1" t="s">
        <v>222</v>
      </c>
      <c r="B63" s="1" t="str">
        <f>VLOOKUP(Table134[[#This Row],[src]],Table1[[UUID]:[email]],2,FALSE)</f>
        <v>kestevez@livelygig.com</v>
      </c>
      <c r="C63" s="3" t="s">
        <v>2074</v>
      </c>
      <c r="D63" s="3" t="s">
        <v>2245</v>
      </c>
      <c r="E63" s="6" t="str">
        <f>VLOOKUP(Table134[[#This Row],[trgt]],Table1[[UUID]:[email]],2,FALSE)</f>
        <v>livelygig@livelygig.com</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f>
        <v xml:space="preserve">{ "src" : "agent://9497068c-5c42-48e2-8de9-14a2e44dc651",  "trgt" : "agent://eeeeeeee-eeee-eeee-eeee-eeeeeeeeeeee" } , </v>
      </c>
    </row>
    <row r="64" spans="1:8" x14ac:dyDescent="0.25">
      <c r="A64" s="5" t="s">
        <v>223</v>
      </c>
      <c r="B64" s="5" t="str">
        <f>VLOOKUP(Table134[[#This Row],[src]],Table1[[UUID]:[email]],2,FALSE)</f>
        <v>mmachado@livelygig.com</v>
      </c>
      <c r="C64" s="3" t="s">
        <v>2074</v>
      </c>
      <c r="D64" s="3" t="s">
        <v>2245</v>
      </c>
      <c r="E64" s="6" t="str">
        <f>VLOOKUP(Table134[[#This Row],[trgt]],Table1[[UUID]:[email]],2,FALSE)</f>
        <v>livelygig@livelygig.com</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f>
        <v xml:space="preserve">{ "src" : "agent://dfe045e9-42ad-41e5-a2a0-9890b219e4f7",  "trgt" : "agent://eeeeeeee-eeee-eeee-eeee-eeeeeeeeeeee" } , </v>
      </c>
    </row>
    <row r="65" spans="1:8" x14ac:dyDescent="0.25">
      <c r="A65" s="1" t="s">
        <v>224</v>
      </c>
      <c r="B65" s="1" t="str">
        <f>VLOOKUP(Table134[[#This Row],[src]],Table1[[UUID]:[email]],2,FALSE)</f>
        <v>dbenitez@livelygig.com</v>
      </c>
      <c r="C65" s="3" t="s">
        <v>2074</v>
      </c>
      <c r="D65" s="3" t="s">
        <v>2245</v>
      </c>
      <c r="E65" s="6" t="str">
        <f>VLOOKUP(Table134[[#This Row],[trgt]],Table1[[UUID]:[email]],2,FALSE)</f>
        <v>livelygig@livelygig.com</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f>
        <v xml:space="preserve">{ "src" : "agent://955f3107-fd5f-46bc-a28d-f18f82cc8cf6",  "trgt" : "agent://eeeeeeee-eeee-eeee-eeee-eeeeeeeeeeee" } , </v>
      </c>
    </row>
    <row r="66" spans="1:8" x14ac:dyDescent="0.25">
      <c r="A66" s="1" t="s">
        <v>225</v>
      </c>
      <c r="B66" s="1" t="str">
        <f>VLOOKUP(Table134[[#This Row],[src]],Table1[[UUID]:[email]],2,FALSE)</f>
        <v>apage@livelygig.com</v>
      </c>
      <c r="C66" s="3" t="s">
        <v>2074</v>
      </c>
      <c r="D66" s="3" t="s">
        <v>2245</v>
      </c>
      <c r="E66" s="6" t="str">
        <f>VLOOKUP(Table134[[#This Row],[trgt]],Table1[[UUID]:[email]],2,FALSE)</f>
        <v>livelygig@livelygig.com</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f>
        <v xml:space="preserve">{ "src" : "agent://f7fe2ff1-5756-4ff9-a3fd-15961118746b",  "trgt" : "agent://eeeeeeee-eeee-eeee-eeee-eeeeeeeeeeee" } , </v>
      </c>
    </row>
    <row r="67" spans="1:8" x14ac:dyDescent="0.25">
      <c r="A67" s="1" t="s">
        <v>226</v>
      </c>
      <c r="B67" s="1" t="str">
        <f>VLOOKUP(Table134[[#This Row],[src]],Table1[[UUID]:[email]],2,FALSE)</f>
        <v>alim@livelygig.com</v>
      </c>
      <c r="C67" s="3" t="s">
        <v>2074</v>
      </c>
      <c r="D67" s="3" t="s">
        <v>2245</v>
      </c>
      <c r="E67" s="6" t="str">
        <f>VLOOKUP(Table134[[#This Row],[trgt]],Table1[[UUID]:[email]],2,FALSE)</f>
        <v>livelygig@livelygig.com</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f>
        <v xml:space="preserve">{ "src" : "agent://4588b052-b643-4add-ade9-803c3607ffbd",  "trgt" : "agent://eeeeeeee-eeee-eeee-eeee-eeeeeeeeeeee" } , </v>
      </c>
    </row>
    <row r="68" spans="1:8" x14ac:dyDescent="0.25">
      <c r="A68" s="5" t="s">
        <v>227</v>
      </c>
      <c r="B68" s="5" t="str">
        <f>VLOOKUP(Table134[[#This Row],[src]],Table1[[UUID]:[email]],2,FALSE)</f>
        <v>ymasson@livelygig.com</v>
      </c>
      <c r="C68" s="3" t="s">
        <v>2074</v>
      </c>
      <c r="D68" s="3" t="s">
        <v>2245</v>
      </c>
      <c r="E68" s="6" t="str">
        <f>VLOOKUP(Table134[[#This Row],[trgt]],Table1[[UUID]:[email]],2,FALSE)</f>
        <v>livelygig@livelygig.com</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f>
        <v xml:space="preserve">{ "src" : "agent://16b3ad7e-8e05-4f35-a81a-4e28b3456f73",  "trgt" : "agent://eeeeeeee-eeee-eeee-eeee-eeeeeeeeeeee" } , </v>
      </c>
    </row>
    <row r="69" spans="1:8" x14ac:dyDescent="0.25">
      <c r="A69" s="1" t="s">
        <v>228</v>
      </c>
      <c r="B69" s="1" t="str">
        <f>VLOOKUP(Table134[[#This Row],[src]],Table1[[UUID]:[email]],2,FALSE)</f>
        <v>cmendel@livelygig.com</v>
      </c>
      <c r="C69" s="3" t="s">
        <v>2074</v>
      </c>
      <c r="D69" s="3" t="s">
        <v>2245</v>
      </c>
      <c r="E69" s="6" t="str">
        <f>VLOOKUP(Table134[[#This Row],[trgt]],Table1[[UUID]:[email]],2,FALSE)</f>
        <v>livelygig@livelygig.com</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f>
        <v xml:space="preserve">{ "src" : "agent://63653fbb-2f01-4952-a455-a637f46db7ee",  "trgt" : "agent://eeeeeeee-eeee-eeee-eeee-eeeeeeeeeeee" } , </v>
      </c>
    </row>
    <row r="70" spans="1:8" x14ac:dyDescent="0.25">
      <c r="A70" s="1" t="s">
        <v>229</v>
      </c>
      <c r="B70" s="1" t="str">
        <f>VLOOKUP(Table134[[#This Row],[src]],Table1[[UUID]:[email]],2,FALSE)</f>
        <v>lchevrolet@livelygig.com</v>
      </c>
      <c r="C70" s="3" t="s">
        <v>2074</v>
      </c>
      <c r="D70" s="3" t="s">
        <v>2245</v>
      </c>
      <c r="E70" s="6" t="str">
        <f>VLOOKUP(Table134[[#This Row],[trgt]],Table1[[UUID]:[email]],2,FALSE)</f>
        <v>livelygig@livelygig.com</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f>
        <v xml:space="preserve">{ "src" : "agent://d1567958-1d4b-48eb-9613-fbfe7dc352b4",  "trgt" : "agent://eeeeeeee-eeee-eeee-eeee-eeeeeeeeeeee" } , </v>
      </c>
    </row>
    <row r="71" spans="1:8" x14ac:dyDescent="0.25">
      <c r="A71" s="1" t="s">
        <v>230</v>
      </c>
      <c r="B71" s="1" t="str">
        <f>VLOOKUP(Table134[[#This Row],[src]],Table1[[UUID]:[email]],2,FALSE)</f>
        <v>esheinfeld@livelygig.com</v>
      </c>
      <c r="C71" s="3" t="s">
        <v>2074</v>
      </c>
      <c r="D71" s="3" t="s">
        <v>2245</v>
      </c>
      <c r="E71" s="6" t="str">
        <f>VLOOKUP(Table134[[#This Row],[trgt]],Table1[[UUID]:[email]],2,FALSE)</f>
        <v>livelygig@livelygig.com</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f>
        <v xml:space="preserve">{ "src" : "agent://1e15d29f-3bfc-4c23-8be7-6f4bb0e19df9",  "trgt" : "agent://eeeeeeee-eeee-eeee-eeee-eeeeeeeeeeee" } , </v>
      </c>
    </row>
    <row r="72" spans="1:8" x14ac:dyDescent="0.25">
      <c r="A72" s="5" t="s">
        <v>231</v>
      </c>
      <c r="B72" s="5" t="str">
        <f>VLOOKUP(Table134[[#This Row],[src]],Table1[[UUID]:[email]],2,FALSE)</f>
        <v>ddaniau@livelygig.com</v>
      </c>
      <c r="C72" s="3" t="s">
        <v>2074</v>
      </c>
      <c r="D72" s="3" t="s">
        <v>2245</v>
      </c>
      <c r="E72" s="6" t="str">
        <f>VLOOKUP(Table134[[#This Row],[trgt]],Table1[[UUID]:[email]],2,FALSE)</f>
        <v>livelygig@livelygig.com</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f>
        <v xml:space="preserve">{ "src" : "agent://dd8bdf36-fdd1-4046-9fb7-f36848840cdd",  "trgt" : "agent://eeeeeeee-eeee-eeee-eeee-eeeeeeeeeeee" } , </v>
      </c>
    </row>
    <row r="73" spans="1:8" x14ac:dyDescent="0.25">
      <c r="A73" s="1" t="s">
        <v>232</v>
      </c>
      <c r="B73" s="1" t="str">
        <f>VLOOKUP(Table134[[#This Row],[src]],Table1[[UUID]:[email]],2,FALSE)</f>
        <v>tzhu@livelygig.com</v>
      </c>
      <c r="C73" s="3" t="s">
        <v>2074</v>
      </c>
      <c r="D73" s="3" t="s">
        <v>2245</v>
      </c>
      <c r="E73" s="6" t="str">
        <f>VLOOKUP(Table134[[#This Row],[trgt]],Table1[[UUID]:[email]],2,FALSE)</f>
        <v>livelygig@livelygig.com</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f>
        <v xml:space="preserve">{ "src" : "agent://b320523a-00e1-4700-bdac-8ff06aad24fc",  "trgt" : "agent://eeeeeeee-eeee-eeee-eeee-eeeeeeeeeeee" } , </v>
      </c>
    </row>
    <row r="74" spans="1:8" x14ac:dyDescent="0.25">
      <c r="A74" s="1" t="s">
        <v>233</v>
      </c>
      <c r="B74" s="1" t="str">
        <f>VLOOKUP(Table134[[#This Row],[src]],Table1[[UUID]:[email]],2,FALSE)</f>
        <v>mhakim@livelygig.com</v>
      </c>
      <c r="C74" s="3" t="s">
        <v>2074</v>
      </c>
      <c r="D74" s="3" t="s">
        <v>2245</v>
      </c>
      <c r="E74" s="6" t="str">
        <f>VLOOKUP(Table134[[#This Row],[trgt]],Table1[[UUID]:[email]],2,FALSE)</f>
        <v>livelygig@livelygig.com</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f>
        <v xml:space="preserve">{ "src" : "agent://af258f6f-4dea-4f5a-936d-be49c638b262",  "trgt" : "agent://eeeeeeee-eeee-eeee-eeee-eeeeeeeeeeee" } , </v>
      </c>
    </row>
    <row r="75" spans="1:8" x14ac:dyDescent="0.25">
      <c r="A75" s="1" t="s">
        <v>234</v>
      </c>
      <c r="B75" s="1" t="str">
        <f>VLOOKUP(Table134[[#This Row],[src]],Table1[[UUID]:[email]],2,FALSE)</f>
        <v>aamirmoez@livelygig.com</v>
      </c>
      <c r="C75" s="3" t="s">
        <v>2074</v>
      </c>
      <c r="D75" s="3" t="s">
        <v>2245</v>
      </c>
      <c r="E75" s="6" t="str">
        <f>VLOOKUP(Table134[[#This Row],[trgt]],Table1[[UUID]:[email]],2,FALSE)</f>
        <v>livelygig@livelygig.com</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f>
        <v xml:space="preserve">{ "src" : "agent://04171b5e-c892-4647-aba2-9eed98b15214",  "trgt" : "agent://eeeeeeee-eeee-eeee-eeee-eeeeeeeeeeee" } , </v>
      </c>
    </row>
    <row r="76" spans="1:8" x14ac:dyDescent="0.25">
      <c r="A76" s="5" t="s">
        <v>235</v>
      </c>
      <c r="B76" s="5" t="str">
        <f>VLOOKUP(Table134[[#This Row],[src]],Table1[[UUID]:[email]],2,FALSE)</f>
        <v>tel-mofty@livelygig.com</v>
      </c>
      <c r="C76" s="3" t="s">
        <v>2074</v>
      </c>
      <c r="D76" s="3" t="s">
        <v>2245</v>
      </c>
      <c r="E76" s="6" t="str">
        <f>VLOOKUP(Table134[[#This Row],[trgt]],Table1[[UUID]:[email]],2,FALSE)</f>
        <v>livelygig@livelygig.com</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f>
        <v xml:space="preserve">{ "src" : "agent://0063a81d-a4ec-4588-bc34-d261c64a76d9",  "trgt" : "agent://eeeeeeee-eeee-eeee-eeee-eeeeeeeeeeee" } , </v>
      </c>
    </row>
    <row r="77" spans="1:8" x14ac:dyDescent="0.25">
      <c r="A77" s="1" t="s">
        <v>236</v>
      </c>
      <c r="B77" s="1" t="str">
        <f>VLOOKUP(Table134[[#This Row],[src]],Table1[[UUID]:[email]],2,FALSE)</f>
        <v>zhakim@livelygig.com</v>
      </c>
      <c r="C77" s="3" t="s">
        <v>2074</v>
      </c>
      <c r="D77" s="3" t="s">
        <v>2245</v>
      </c>
      <c r="E77" s="6" t="str">
        <f>VLOOKUP(Table134[[#This Row],[trgt]],Table1[[UUID]:[email]],2,FALSE)</f>
        <v>livelygig@livelygig.com</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f>
        <v xml:space="preserve">{ "src" : "agent://c1835ecc-f9ea-4449-af7b-2fcea845763c",  "trgt" : "agent://eeeeeeee-eeee-eeee-eeee-eeeeeeeeeeee" } , </v>
      </c>
    </row>
    <row r="78" spans="1:8" x14ac:dyDescent="0.25">
      <c r="A78" s="1" t="s">
        <v>237</v>
      </c>
      <c r="B78" s="1" t="str">
        <f>VLOOKUP(Table134[[#This Row],[src]],Table1[[UUID]:[email]],2,FALSE)</f>
        <v>sxun@livelygig.com</v>
      </c>
      <c r="C78" s="3" t="s">
        <v>2074</v>
      </c>
      <c r="D78" s="3" t="s">
        <v>2245</v>
      </c>
      <c r="E78" s="6" t="str">
        <f>VLOOKUP(Table134[[#This Row],[trgt]],Table1[[UUID]:[email]],2,FALSE)</f>
        <v>livelygig@livelygig.com</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f>
        <v xml:space="preserve">{ "src" : "agent://7107881c-c5c3-4939-8886-5c7fd5a87b8c",  "trgt" : "agent://eeeeeeee-eeee-eeee-eeee-eeeeeeeeeeee" } , </v>
      </c>
    </row>
    <row r="79" spans="1:8" x14ac:dyDescent="0.25">
      <c r="A79" s="1" t="s">
        <v>238</v>
      </c>
      <c r="B79" s="1" t="str">
        <f>VLOOKUP(Table134[[#This Row],[src]],Table1[[UUID]:[email]],2,FALSE)</f>
        <v>kabdulrashid@livelygig.com</v>
      </c>
      <c r="C79" s="3" t="s">
        <v>2074</v>
      </c>
      <c r="D79" s="3" t="s">
        <v>2245</v>
      </c>
      <c r="E79" s="6" t="str">
        <f>VLOOKUP(Table134[[#This Row],[trgt]],Table1[[UUID]:[email]],2,FALSE)</f>
        <v>livelygig@livelygig.com</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f>
        <v xml:space="preserve">{ "src" : "agent://5a452f49-bb74-4f96-8656-65f6df9856be",  "trgt" : "agent://eeeeeeee-eeee-eeee-eeee-eeeeeeeeeeee" } , </v>
      </c>
    </row>
    <row r="80" spans="1:8" x14ac:dyDescent="0.25">
      <c r="A80" s="5" t="s">
        <v>239</v>
      </c>
      <c r="B80" s="5" t="str">
        <f>VLOOKUP(Table134[[#This Row],[src]],Table1[[UUID]:[email]],2,FALSE)</f>
        <v>iliao@livelygig.com</v>
      </c>
      <c r="C80" s="3" t="s">
        <v>2074</v>
      </c>
      <c r="D80" s="3" t="s">
        <v>2245</v>
      </c>
      <c r="E80" s="6" t="str">
        <f>VLOOKUP(Table134[[#This Row],[trgt]],Table1[[UUID]:[email]],2,FALSE)</f>
        <v>livelygig@livelygig.com</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f>
        <v xml:space="preserve">{ "src" : "agent://a4ebdfba-9bc3-4d91-98cc-7f652d849c3a",  "trgt" : "agent://eeeeeeee-eeee-eeee-eeee-eeeeeeeeeeee" } , </v>
      </c>
    </row>
    <row r="81" spans="1:8" x14ac:dyDescent="0.25">
      <c r="A81" s="1" t="s">
        <v>240</v>
      </c>
      <c r="B81" s="1" t="str">
        <f>VLOOKUP(Table134[[#This Row],[src]],Table1[[UUID]:[email]],2,FALSE)</f>
        <v>bsaqqaf@livelygig.com</v>
      </c>
      <c r="C81" s="3" t="s">
        <v>2074</v>
      </c>
      <c r="D81" s="3" t="s">
        <v>2245</v>
      </c>
      <c r="E81" s="6" t="str">
        <f>VLOOKUP(Table134[[#This Row],[trgt]],Table1[[UUID]:[email]],2,FALSE)</f>
        <v>livelygig@livelygig.com</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f>
        <v xml:space="preserve">{ "src" : "agent://5da946b7-7b4e-4e7b-8cfd-4eb5c020b0c0",  "trgt" : "agent://eeeeeeee-eeee-eeee-eeee-eeeeeeeeeeee" } , </v>
      </c>
    </row>
    <row r="82" spans="1:8" x14ac:dyDescent="0.25">
      <c r="A82" s="1" t="s">
        <v>241</v>
      </c>
      <c r="B82" s="1" t="str">
        <f>VLOOKUP(Table134[[#This Row],[src]],Table1[[UUID]:[email]],2,FALSE)</f>
        <v>ralfarsi@livelygig.com</v>
      </c>
      <c r="C82" s="3" t="s">
        <v>2074</v>
      </c>
      <c r="D82" s="3" t="s">
        <v>2245</v>
      </c>
      <c r="E82" s="6" t="str">
        <f>VLOOKUP(Table134[[#This Row],[trgt]],Table1[[UUID]:[email]],2,FALSE)</f>
        <v>livelygig@livelygig.com</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f>
        <v xml:space="preserve">{ "src" : "agent://95580059-5628-403f-81c8-a3c5aa4d91ec",  "trgt" : "agent://eeeeeeee-eeee-eeee-eeee-eeeeeeeeeeee" } , </v>
      </c>
    </row>
    <row r="83" spans="1:8" x14ac:dyDescent="0.25">
      <c r="A83" s="34" t="s">
        <v>161</v>
      </c>
      <c r="B83" s="35" t="str">
        <f>VLOOKUP(Table134[[#This Row],[src]],Table1[[UUID]:[email]],2,FALSE)</f>
        <v>pbennett@livelygig.com</v>
      </c>
      <c r="C83" s="34" t="s">
        <v>2074</v>
      </c>
      <c r="D83" s="36" t="s">
        <v>162</v>
      </c>
      <c r="E83" s="37" t="str">
        <f>VLOOKUP(Table134[[#This Row],[trgt]],Table1[[UUID]:[email]],2,FALSE)</f>
        <v>mnori@livelygig.com</v>
      </c>
      <c r="F83" s="3" t="s">
        <v>2088</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f>
        <v xml:space="preserve">{ "src" : "agent://89cbeaaf-bb58-48a4-8bdf-2917d6ae110d",  "trgt" : "agent://40c96981-ca91-4083-9dfc-76826df0f432" } , </v>
      </c>
    </row>
    <row r="84" spans="1:8" x14ac:dyDescent="0.25">
      <c r="A84" s="38" t="s">
        <v>162</v>
      </c>
      <c r="B84" s="39" t="str">
        <f>VLOOKUP(Table134[[#This Row],[src]],Table1[[UUID]:[email]],2,FALSE)</f>
        <v>mnori@livelygig.com</v>
      </c>
      <c r="C84" s="34" t="s">
        <v>2074</v>
      </c>
      <c r="D84" s="36" t="s">
        <v>183</v>
      </c>
      <c r="E84" s="37" t="str">
        <f>VLOOKUP(Table134[[#This Row],[trgt]],Table1[[UUID]:[email]],2,FALSE)</f>
        <v>erice@livelygig.com</v>
      </c>
      <c r="F84" s="3" t="s">
        <v>2088</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f>
        <v xml:space="preserve">{ "src" : "agent://40c96981-ca91-4083-9dfc-76826df0f432",  "trgt" : "agent://90139a7b-12bc-4ca1-b8c1-05f15f8baeb3" } , </v>
      </c>
    </row>
    <row r="85" spans="1:8" x14ac:dyDescent="0.25">
      <c r="A85" s="38" t="s">
        <v>163</v>
      </c>
      <c r="B85" s="39" t="str">
        <f>VLOOKUP(Table134[[#This Row],[src]],Table1[[UUID]:[email]],2,FALSE)</f>
        <v>anarayan@livelygig.com</v>
      </c>
      <c r="C85" s="34" t="s">
        <v>2074</v>
      </c>
      <c r="D85" s="36" t="s">
        <v>176</v>
      </c>
      <c r="E85" s="37" t="str">
        <f>VLOOKUP(Table134[[#This Row],[trgt]],Table1[[UUID]:[email]],2,FALSE)</f>
        <v>dbhardwaj@livelygig.com</v>
      </c>
      <c r="F85" s="3" t="s">
        <v>2088</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f>
        <v xml:space="preserve">{ "src" : "agent://c6a3c02e-5724-4a35-adc7-ddc37d3c721b",  "trgt" : "agent://fd2a800d-5bc8-4083-a2c9-4618900d5045" } , </v>
      </c>
    </row>
    <row r="86" spans="1:8" x14ac:dyDescent="0.25">
      <c r="A86" s="38" t="s">
        <v>164</v>
      </c>
      <c r="B86" s="39" t="str">
        <f>VLOOKUP(Table134[[#This Row],[src]],Table1[[UUID]:[email]],2,FALSE)</f>
        <v>ibabu@livelygig.com</v>
      </c>
      <c r="C86" s="34" t="s">
        <v>2074</v>
      </c>
      <c r="D86" s="36" t="s">
        <v>194</v>
      </c>
      <c r="E86" s="37" t="str">
        <f>VLOOKUP(Table134[[#This Row],[trgt]],Table1[[UUID]:[email]],2,FALSE)</f>
        <v>wcoleman@livelygig.com</v>
      </c>
      <c r="F86" s="3" t="s">
        <v>2088</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f>
        <v xml:space="preserve">{ "src" : "agent://23c3669c-de78-4a5d-8c15-4a3792a96f10",  "trgt" : "agent://23843ee2-0209-4809-9929-f33cc315fcc0" } , </v>
      </c>
    </row>
    <row r="87" spans="1:8" x14ac:dyDescent="0.25">
      <c r="A87" s="38" t="s">
        <v>165</v>
      </c>
      <c r="B87" s="39" t="str">
        <f>VLOOKUP(Table134[[#This Row],[src]],Table1[[UUID]:[email]],2,FALSE)</f>
        <v>mrao@livelygig.com</v>
      </c>
      <c r="C87" s="34" t="s">
        <v>2074</v>
      </c>
      <c r="D87" s="36" t="s">
        <v>220</v>
      </c>
      <c r="E87" s="37" t="str">
        <f>VLOOKUP(Table134[[#This Row],[trgt]],Table1[[UUID]:[email]],2,FALSE)</f>
        <v>csalvage@livelygig.com</v>
      </c>
      <c r="F87" s="3" t="s">
        <v>2088</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f>
        <v xml:space="preserve">{ "src" : "agent://904e5b1e-1314-41da-bdac-f79ff7722e77",  "trgt" : "agent://d57e47d9-3ad4-45d3-9dd9-c7898dcfbfbc" } , </v>
      </c>
    </row>
    <row r="88" spans="1:8" x14ac:dyDescent="0.25">
      <c r="A88" s="38" t="s">
        <v>166</v>
      </c>
      <c r="B88" s="39" t="str">
        <f>VLOOKUP(Table134[[#This Row],[src]],Table1[[UUID]:[email]],2,FALSE)</f>
        <v>nuppal@livelygig.com</v>
      </c>
      <c r="C88" s="34" t="s">
        <v>2074</v>
      </c>
      <c r="D88" s="36" t="s">
        <v>210</v>
      </c>
      <c r="E88" s="37" t="str">
        <f>VLOOKUP(Table134[[#This Row],[trgt]],Table1[[UUID]:[email]],2,FALSE)</f>
        <v>iungaro@livelygig.com</v>
      </c>
      <c r="F88" s="3" t="s">
        <v>2088</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f>
        <v xml:space="preserve">{ "src" : "agent://f9ad7bb7-1524-4e1a-bf8e-3611859f1875",  "trgt" : "agent://4c97d00a-f9b7-4073-93bc-968c29f4e86a" } , </v>
      </c>
    </row>
    <row r="89" spans="1:8" x14ac:dyDescent="0.25">
      <c r="A89" s="38" t="s">
        <v>167</v>
      </c>
      <c r="B89" s="39" t="str">
        <f>VLOOKUP(Table134[[#This Row],[src]],Table1[[UUID]:[email]],2,FALSE)</f>
        <v>ateja@livelygig.com</v>
      </c>
      <c r="C89" s="34" t="s">
        <v>2074</v>
      </c>
      <c r="D89" s="36" t="s">
        <v>200</v>
      </c>
      <c r="E89" s="37" t="str">
        <f>VLOOKUP(Table134[[#This Row],[trgt]],Table1[[UUID]:[email]],2,FALSE)</f>
        <v>ethomas@livelygig.com</v>
      </c>
      <c r="F89" s="3" t="s">
        <v>2088</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f>
        <v xml:space="preserve">{ "src" : "agent://f5f1785b-48a4-4078-b9f8-f2b99f74e608",  "trgt" : "agent://b8616225-0496-417d-bcb9-be4a8bc54c7d" } , </v>
      </c>
    </row>
    <row r="90" spans="1:8" x14ac:dyDescent="0.25">
      <c r="A90" s="38" t="s">
        <v>168</v>
      </c>
      <c r="B90" s="39" t="str">
        <f>VLOOKUP(Table134[[#This Row],[src]],Table1[[UUID]:[email]],2,FALSE)</f>
        <v>sbalan@livelygig.com</v>
      </c>
      <c r="C90" s="34" t="s">
        <v>2074</v>
      </c>
      <c r="D90" s="36" t="s">
        <v>199</v>
      </c>
      <c r="E90" s="37" t="str">
        <f>VLOOKUP(Table134[[#This Row],[trgt]],Table1[[UUID]:[email]],2,FALSE)</f>
        <v>rmurphy@livelygig.com</v>
      </c>
      <c r="F90" s="3" t="s">
        <v>2088</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f>
        <v xml:space="preserve">{ "src" : "agent://b65fb366-a405-41e9-82c5-f51726fad95b",  "trgt" : "agent://93a381ad-c00d-4ee3-9a5a-fa47308efe64" } , </v>
      </c>
    </row>
    <row r="91" spans="1:8" x14ac:dyDescent="0.25">
      <c r="A91" s="38" t="s">
        <v>169</v>
      </c>
      <c r="B91" s="39" t="str">
        <f>VLOOKUP(Table134[[#This Row],[src]],Table1[[UUID]:[email]],2,FALSE)</f>
        <v>bbhattacharya@livelygig.com</v>
      </c>
      <c r="C91" s="34" t="s">
        <v>2074</v>
      </c>
      <c r="D91" s="36" t="s">
        <v>210</v>
      </c>
      <c r="E91" s="37" t="str">
        <f>VLOOKUP(Table134[[#This Row],[trgt]],Table1[[UUID]:[email]],2,FALSE)</f>
        <v>iungaro@livelygig.com</v>
      </c>
      <c r="F91" s="3" t="s">
        <v>2088</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f>
        <v xml:space="preserve">{ "src" : "agent://4461f860-d367-4cb0-af03-332ea72e9053",  "trgt" : "agent://4c97d00a-f9b7-4073-93bc-968c29f4e86a" } , </v>
      </c>
    </row>
    <row r="92" spans="1:8" x14ac:dyDescent="0.25">
      <c r="A92" s="38" t="s">
        <v>170</v>
      </c>
      <c r="B92" s="39" t="str">
        <f>VLOOKUP(Table134[[#This Row],[src]],Table1[[UUID]:[email]],2,FALSE)</f>
        <v>mpawar@livelygig.com</v>
      </c>
      <c r="C92" s="34" t="s">
        <v>2074</v>
      </c>
      <c r="D92" s="36" t="s">
        <v>189</v>
      </c>
      <c r="E92" s="37" t="str">
        <f>VLOOKUP(Table134[[#This Row],[trgt]],Table1[[UUID]:[email]],2,FALSE)</f>
        <v>mhill@livelygig.com</v>
      </c>
      <c r="F92" s="3" t="s">
        <v>2088</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f>
        <v xml:space="preserve">{ "src" : "agent://2413be6a-7573-454d-a393-1d22e45c993b",  "trgt" : "agent://9202217f-e525-46e8-b539-8d2206a526d0" } , </v>
      </c>
    </row>
    <row r="93" spans="1:8" x14ac:dyDescent="0.25">
      <c r="A93" s="38" t="s">
        <v>171</v>
      </c>
      <c r="B93" s="39" t="str">
        <f>VLOOKUP(Table134[[#This Row],[src]],Table1[[UUID]:[email]],2,FALSE)</f>
        <v>uchauha@livelygig.com</v>
      </c>
      <c r="C93" s="34" t="s">
        <v>2074</v>
      </c>
      <c r="D93" s="36" t="s">
        <v>166</v>
      </c>
      <c r="E93" s="37" t="str">
        <f>VLOOKUP(Table134[[#This Row],[trgt]],Table1[[UUID]:[email]],2,FALSE)</f>
        <v>nuppal@livelygig.com</v>
      </c>
      <c r="F93" s="3" t="s">
        <v>2088</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f>
        <v xml:space="preserve">{ "src" : "agent://05a543f8-0d75-4a25-9b0f-2ef7c6ac85dc",  "trgt" : "agent://f9ad7bb7-1524-4e1a-bf8e-3611859f1875" } , </v>
      </c>
    </row>
    <row r="94" spans="1:8" x14ac:dyDescent="0.25">
      <c r="A94" s="38" t="s">
        <v>172</v>
      </c>
      <c r="B94" s="39" t="str">
        <f>VLOOKUP(Table134[[#This Row],[src]],Table1[[UUID]:[email]],2,FALSE)</f>
        <v>sraina@livelygig.com</v>
      </c>
      <c r="C94" s="34" t="s">
        <v>2074</v>
      </c>
      <c r="D94" s="36" t="s">
        <v>225</v>
      </c>
      <c r="E94" s="37" t="str">
        <f>VLOOKUP(Table134[[#This Row],[trgt]],Table1[[UUID]:[email]],2,FALSE)</f>
        <v>apage@livelygig.com</v>
      </c>
      <c r="F94" s="37" t="s">
        <v>2089</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f>
        <v xml:space="preserve">{ "src" : "agent://e6075665-67ee-49d2-8fde-61d8fc6ec50e",  "trgt" : "agent://f7fe2ff1-5756-4ff9-a3fd-15961118746b" } , </v>
      </c>
    </row>
    <row r="95" spans="1:8" x14ac:dyDescent="0.25">
      <c r="A95" s="38" t="s">
        <v>173</v>
      </c>
      <c r="B95" s="39" t="str">
        <f>VLOOKUP(Table134[[#This Row],[src]],Table1[[UUID]:[email]],2,FALSE)</f>
        <v>atipnis@livelygig.com</v>
      </c>
      <c r="C95" s="34" t="s">
        <v>2074</v>
      </c>
      <c r="D95" s="36" t="s">
        <v>200</v>
      </c>
      <c r="E95" s="37" t="str">
        <f>VLOOKUP(Table134[[#This Row],[trgt]],Table1[[UUID]:[email]],2,FALSE)</f>
        <v>ethomas@livelygig.com</v>
      </c>
      <c r="F95" s="37" t="s">
        <v>2089</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f>
        <v xml:space="preserve">{ "src" : "agent://9d4db68d-d527-4cb5-8a3b-c8d1c3ad3024",  "trgt" : "agent://b8616225-0496-417d-bcb9-be4a8bc54c7d" } , </v>
      </c>
    </row>
    <row r="96" spans="1:8" x14ac:dyDescent="0.25">
      <c r="A96" s="38" t="s">
        <v>174</v>
      </c>
      <c r="B96" s="39" t="str">
        <f>VLOOKUP(Table134[[#This Row],[src]],Table1[[UUID]:[email]],2,FALSE)</f>
        <v>gsami@livelygig.com</v>
      </c>
      <c r="C96" s="34" t="s">
        <v>2074</v>
      </c>
      <c r="D96" s="36" t="s">
        <v>186</v>
      </c>
      <c r="E96" s="37" t="str">
        <f>VLOOKUP(Table134[[#This Row],[trgt]],Table1[[UUID]:[email]],2,FALSE)</f>
        <v>jdean@livelygig.com</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f>
        <v xml:space="preserve">{ "src" : "agent://79effdbf-2779-4049-be0b-d8c0c284046e",  "trgt" : "agent://8ae601e0-32dd-49d0-8c34-76196ad59861" } , </v>
      </c>
    </row>
    <row r="97" spans="1:8" x14ac:dyDescent="0.25">
      <c r="A97" s="38" t="s">
        <v>175</v>
      </c>
      <c r="B97" s="39" t="str">
        <f>VLOOKUP(Table134[[#This Row],[src]],Table1[[UUID]:[email]],2,FALSE)</f>
        <v>mkant@livelygig.com</v>
      </c>
      <c r="C97" s="34" t="s">
        <v>2074</v>
      </c>
      <c r="D97" s="36" t="s">
        <v>171</v>
      </c>
      <c r="E97" s="37" t="str">
        <f>VLOOKUP(Table134[[#This Row],[trgt]],Table1[[UUID]:[email]],2,FALSE)</f>
        <v>uchauha@livelygig.com</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f>
        <v xml:space="preserve">{ "src" : "agent://7c0fc06b-4f02-4bf8-8aea-f0125f397555",  "trgt" : "agent://05a543f8-0d75-4a25-9b0f-2ef7c6ac85dc" } , </v>
      </c>
    </row>
    <row r="98" spans="1:8" x14ac:dyDescent="0.25">
      <c r="A98" s="38" t="s">
        <v>176</v>
      </c>
      <c r="B98" s="39" t="str">
        <f>VLOOKUP(Table134[[#This Row],[src]],Table1[[UUID]:[email]],2,FALSE)</f>
        <v>dbhardwaj@livelygig.com</v>
      </c>
      <c r="C98" s="34" t="s">
        <v>2074</v>
      </c>
      <c r="D98" s="36" t="s">
        <v>223</v>
      </c>
      <c r="E98" s="37" t="str">
        <f>VLOOKUP(Table134[[#This Row],[trgt]],Table1[[UUID]:[email]],2,FALSE)</f>
        <v>mmachado@livelygig.com</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f>
        <v xml:space="preserve">{ "src" : "agent://fd2a800d-5bc8-4083-a2c9-4618900d5045",  "trgt" : "agent://dfe045e9-42ad-41e5-a2a0-9890b219e4f7" } , </v>
      </c>
    </row>
    <row r="99" spans="1:8" x14ac:dyDescent="0.25">
      <c r="A99" s="38" t="s">
        <v>177</v>
      </c>
      <c r="B99" s="39" t="str">
        <f>VLOOKUP(Table134[[#This Row],[src]],Table1[[UUID]:[email]],2,FALSE)</f>
        <v>mnarula@livelygig.com</v>
      </c>
      <c r="C99" s="34" t="s">
        <v>2074</v>
      </c>
      <c r="D99" s="36" t="s">
        <v>223</v>
      </c>
      <c r="E99" s="37" t="str">
        <f>VLOOKUP(Table134[[#This Row],[trgt]],Table1[[UUID]:[email]],2,FALSE)</f>
        <v>mmachado@livelygig.com</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f>
        <v xml:space="preserve">{ "src" : "agent://3ccea8b2-c856-40ee-aff5-c19817be4ea6",  "trgt" : "agent://dfe045e9-42ad-41e5-a2a0-9890b219e4f7" } , </v>
      </c>
    </row>
    <row r="100" spans="1:8" x14ac:dyDescent="0.25">
      <c r="A100" s="38" t="s">
        <v>178</v>
      </c>
      <c r="B100" s="39" t="str">
        <f>VLOOKUP(Table134[[#This Row],[src]],Table1[[UUID]:[email]],2,FALSE)</f>
        <v>aviswanathan@livelygig.com</v>
      </c>
      <c r="C100" s="34" t="s">
        <v>2074</v>
      </c>
      <c r="D100" s="36" t="s">
        <v>192</v>
      </c>
      <c r="E100" s="37" t="str">
        <f>VLOOKUP(Table134[[#This Row],[trgt]],Table1[[UUID]:[email]],2,FALSE)</f>
        <v>jreed@livelygig.com</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f>
        <v xml:space="preserve">{ "src" : "agent://f4b080c7-75ee-40b7-848c-a1824bfaa483",  "trgt" : "agent://5c06cf2d-4b1d-4ee7-b0ce-64bc5f1fd429" } , </v>
      </c>
    </row>
    <row r="101" spans="1:8" x14ac:dyDescent="0.25">
      <c r="A101" s="38" t="s">
        <v>179</v>
      </c>
      <c r="B101" s="39" t="str">
        <f>VLOOKUP(Table134[[#This Row],[src]],Table1[[UUID]:[email]],2,FALSE)</f>
        <v>ybadal@livelygig.com</v>
      </c>
      <c r="C101" s="34" t="s">
        <v>2074</v>
      </c>
      <c r="D101" s="36" t="s">
        <v>225</v>
      </c>
      <c r="E101" s="37" t="str">
        <f>VLOOKUP(Table134[[#This Row],[trgt]],Table1[[UUID]:[email]],2,FALSE)</f>
        <v>apage@livelygig.com</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f>
        <v xml:space="preserve">{ "src" : "agent://502a7e29-40bb-4ebd-9666-a0651a920b9a",  "trgt" : "agent://f7fe2ff1-5756-4ff9-a3fd-15961118746b" } , </v>
      </c>
    </row>
    <row r="102" spans="1:8" x14ac:dyDescent="0.25">
      <c r="A102" s="38" t="s">
        <v>180</v>
      </c>
      <c r="B102" s="39" t="str">
        <f>VLOOKUP(Table134[[#This Row],[src]],Table1[[UUID]:[email]],2,FALSE)</f>
        <v>mthakur@livelygig.com</v>
      </c>
      <c r="C102" s="34" t="s">
        <v>2074</v>
      </c>
      <c r="D102" s="36" t="s">
        <v>218</v>
      </c>
      <c r="E102" s="37" t="str">
        <f>VLOOKUP(Table134[[#This Row],[trgt]],Table1[[UUID]:[email]],2,FALSE)</f>
        <v>ghall@livelygig.com</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f>
        <v xml:space="preserve">{ "src" : "agent://192a8f61-aac0-4261-918c-b1a31f8f26f6",  "trgt" : "agent://43a9f1ee-41d1-4181-9360-4415f9624ce2" } , </v>
      </c>
    </row>
    <row r="103" spans="1:8" x14ac:dyDescent="0.25">
      <c r="A103" s="38" t="s">
        <v>181</v>
      </c>
      <c r="B103" s="39" t="str">
        <f>VLOOKUP(Table134[[#This Row],[src]],Table1[[UUID]:[email]],2,FALSE)</f>
        <v>vdey@livelygig.com</v>
      </c>
      <c r="C103" s="34" t="s">
        <v>2074</v>
      </c>
      <c r="D103" s="36" t="s">
        <v>240</v>
      </c>
      <c r="E103" s="37" t="str">
        <f>VLOOKUP(Table134[[#This Row],[trgt]],Table1[[UUID]:[email]],2,FALSE)</f>
        <v>bsaqqaf@livelygig.com</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f>
        <v xml:space="preserve">{ "src" : "agent://e4b86eaf-25ba-4ad5-a52e-35b5c9c17b70",  "trgt" : "agent://5da946b7-7b4e-4e7b-8cfd-4eb5c020b0c0" } , </v>
      </c>
    </row>
    <row r="104" spans="1:8" x14ac:dyDescent="0.25">
      <c r="A104" s="38" t="s">
        <v>182</v>
      </c>
      <c r="B104" s="39" t="str">
        <f>VLOOKUP(Table134[[#This Row],[src]],Table1[[UUID]:[email]],2,FALSE)</f>
        <v>mharrison@livelygig.com</v>
      </c>
      <c r="C104" s="34" t="s">
        <v>2074</v>
      </c>
      <c r="D104" s="36" t="s">
        <v>240</v>
      </c>
      <c r="E104" s="37" t="str">
        <f>VLOOKUP(Table134[[#This Row],[trgt]],Table1[[UUID]:[email]],2,FALSE)</f>
        <v>bsaqqaf@livelygig.com</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f>
        <v xml:space="preserve">{ "src" : "agent://aa1a1b4b-c9b4-4d72-96ac-f45f38802f70",  "trgt" : "agent://5da946b7-7b4e-4e7b-8cfd-4eb5c020b0c0" } , </v>
      </c>
    </row>
    <row r="105" spans="1:8" x14ac:dyDescent="0.25">
      <c r="A105" s="46" t="s">
        <v>183</v>
      </c>
      <c r="B105" s="47" t="str">
        <f>VLOOKUP(Table134[[#This Row],[src]],Table1[[UUID]:[email]],2,FALSE)</f>
        <v>erice@livelygig.com</v>
      </c>
      <c r="C105" s="34" t="s">
        <v>2074</v>
      </c>
      <c r="D105" s="36" t="s">
        <v>213</v>
      </c>
      <c r="E105" s="37" t="str">
        <f>VLOOKUP(Table134[[#This Row],[trgt]],Table1[[UUID]:[email]],2,FALSE)</f>
        <v>tantall@livelygig.com</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f>
        <v xml:space="preserve">{ "src" : "agent://90139a7b-12bc-4ca1-b8c1-05f15f8baeb3",  "trgt" : "agent://476aab86-01a7-4cc8-a80e-b2f36ad6ed0e" } , </v>
      </c>
    </row>
    <row r="106" spans="1:8" x14ac:dyDescent="0.25">
      <c r="A106" s="46" t="s">
        <v>184</v>
      </c>
      <c r="B106" s="47" t="str">
        <f>VLOOKUP(Table134[[#This Row],[src]],Table1[[UUID]:[email]],2,FALSE)</f>
        <v>jhart@livelygig.com</v>
      </c>
      <c r="C106" s="34" t="s">
        <v>2074</v>
      </c>
      <c r="D106" s="36" t="s">
        <v>187</v>
      </c>
      <c r="E106" s="37" t="str">
        <f>VLOOKUP(Table134[[#This Row],[trgt]],Table1[[UUID]:[email]],2,FALSE)</f>
        <v>hhorton@livelygig.com</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f>
        <v xml:space="preserve">{ "src" : "agent://af4ffdd5-8e19-425f-9ff0-2be6fe96c244",  "trgt" : "agent://f5cd3cf1-f5d3-4f50-a951-e898b9272eb1" } , </v>
      </c>
    </row>
    <row r="107" spans="1:8" x14ac:dyDescent="0.25">
      <c r="A107" s="46" t="s">
        <v>185</v>
      </c>
      <c r="B107" s="47" t="str">
        <f>VLOOKUP(Table134[[#This Row],[src]],Table1[[UUID]:[email]],2,FALSE)</f>
        <v>jlawson@livelygig.com</v>
      </c>
      <c r="C107" s="34" t="s">
        <v>2074</v>
      </c>
      <c r="D107" s="36" t="s">
        <v>176</v>
      </c>
      <c r="E107" s="37" t="str">
        <f>VLOOKUP(Table134[[#This Row],[trgt]],Table1[[UUID]:[email]],2,FALSE)</f>
        <v>dbhardwaj@livelygig.com</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f>
        <v xml:space="preserve">{ "src" : "agent://2317c0f4-c75a-4130-9965-c039bc39db62",  "trgt" : "agent://fd2a800d-5bc8-4083-a2c9-4618900d5045" } , </v>
      </c>
    </row>
    <row r="108" spans="1:8" x14ac:dyDescent="0.25">
      <c r="A108" s="38" t="s">
        <v>186</v>
      </c>
      <c r="B108" s="39" t="str">
        <f>VLOOKUP(Table134[[#This Row],[src]],Table1[[UUID]:[email]],2,FALSE)</f>
        <v>jdean@livelygig.com</v>
      </c>
      <c r="C108" s="34" t="s">
        <v>2074</v>
      </c>
      <c r="D108" s="36" t="s">
        <v>186</v>
      </c>
      <c r="E108" s="37" t="str">
        <f>VLOOKUP(Table134[[#This Row],[trgt]],Table1[[UUID]:[email]],2,FALSE)</f>
        <v>jdean@livelygig.com</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f>
        <v xml:space="preserve">{ "src" : "agent://8ae601e0-32dd-49d0-8c34-76196ad59861",  "trgt" : "agent://8ae601e0-32dd-49d0-8c34-76196ad59861" } , </v>
      </c>
    </row>
    <row r="109" spans="1:8" x14ac:dyDescent="0.25">
      <c r="A109" s="38" t="s">
        <v>187</v>
      </c>
      <c r="B109" s="39" t="str">
        <f>VLOOKUP(Table134[[#This Row],[src]],Table1[[UUID]:[email]],2,FALSE)</f>
        <v>hhorton@livelygig.com</v>
      </c>
      <c r="C109" s="34" t="s">
        <v>2074</v>
      </c>
      <c r="D109" s="36" t="s">
        <v>191</v>
      </c>
      <c r="E109" s="37" t="str">
        <f>VLOOKUP(Table134[[#This Row],[trgt]],Table1[[UUID]:[email]],2,FALSE)</f>
        <v>gmiller@livelygig.com</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f>
        <v xml:space="preserve">{ "src" : "agent://f5cd3cf1-f5d3-4f50-a951-e898b9272eb1",  "trgt" : "agent://a0182840-d318-48dc-a2f9-550d9a39b9b5" } , </v>
      </c>
    </row>
    <row r="110" spans="1:8" x14ac:dyDescent="0.25">
      <c r="A110" s="38" t="s">
        <v>188</v>
      </c>
      <c r="B110" s="39" t="str">
        <f>VLOOKUP(Table134[[#This Row],[src]],Table1[[UUID]:[email]],2,FALSE)</f>
        <v>lfrank@livelygig.com</v>
      </c>
      <c r="C110" s="34" t="s">
        <v>2074</v>
      </c>
      <c r="D110" s="36" t="s">
        <v>233</v>
      </c>
      <c r="E110" s="37" t="str">
        <f>VLOOKUP(Table134[[#This Row],[trgt]],Table1[[UUID]:[email]],2,FALSE)</f>
        <v>mhakim@livelygig.com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f>
        <v xml:space="preserve">{ "src" : "agent://ed51310a-b84e-4864-9ada-583139871511",  "trgt" : "agent://af258f6f-4dea-4f5a-936d-be49c638b262" } , </v>
      </c>
    </row>
    <row r="111" spans="1:8" x14ac:dyDescent="0.25">
      <c r="A111" s="38" t="s">
        <v>189</v>
      </c>
      <c r="B111" s="39" t="str">
        <f>VLOOKUP(Table134[[#This Row],[src]],Table1[[UUID]:[email]],2,FALSE)</f>
        <v>mhill@livelygig.com</v>
      </c>
      <c r="C111" s="34" t="s">
        <v>2074</v>
      </c>
      <c r="D111" s="36" t="s">
        <v>165</v>
      </c>
      <c r="E111" s="37" t="str">
        <f>VLOOKUP(Table134[[#This Row],[trgt]],Table1[[UUID]:[email]],2,FALSE)</f>
        <v>mrao@livelygig.com</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f>
        <v xml:space="preserve">{ "src" : "agent://9202217f-e525-46e8-b539-8d2206a526d0",  "trgt" : "agent://904e5b1e-1314-41da-bdac-f79ff7722e77" } , </v>
      </c>
    </row>
    <row r="112" spans="1:8" x14ac:dyDescent="0.25">
      <c r="A112" s="38" t="s">
        <v>190</v>
      </c>
      <c r="B112" s="39" t="str">
        <f>VLOOKUP(Table134[[#This Row],[src]],Table1[[UUID]:[email]],2,FALSE)</f>
        <v>nmendez@livelygig.com</v>
      </c>
      <c r="C112" s="34" t="s">
        <v>2074</v>
      </c>
      <c r="D112" s="36" t="s">
        <v>238</v>
      </c>
      <c r="E112" s="37" t="str">
        <f>VLOOKUP(Table134[[#This Row],[trgt]],Table1[[UUID]:[email]],2,FALSE)</f>
        <v>kabdulrashid@livelygig.com</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f>
        <v xml:space="preserve">{ "src" : "agent://2e7de2ea-9a33-4fd1-aeff-3ab2abf40adc",  "trgt" : "agent://5a452f49-bb74-4f96-8656-65f6df9856be" } , </v>
      </c>
    </row>
    <row r="113" spans="1:8" x14ac:dyDescent="0.25">
      <c r="A113" s="38" t="s">
        <v>191</v>
      </c>
      <c r="B113" s="39" t="str">
        <f>VLOOKUP(Table134[[#This Row],[src]],Table1[[UUID]:[email]],2,FALSE)</f>
        <v>gmiller@livelygig.com</v>
      </c>
      <c r="C113" s="34" t="s">
        <v>2074</v>
      </c>
      <c r="D113" s="36" t="s">
        <v>199</v>
      </c>
      <c r="E113" s="37" t="str">
        <f>VLOOKUP(Table134[[#This Row],[trgt]],Table1[[UUID]:[email]],2,FALSE)</f>
        <v>rmurphy@livelygig.com</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f>
        <v xml:space="preserve">{ "src" : "agent://a0182840-d318-48dc-a2f9-550d9a39b9b5",  "trgt" : "agent://93a381ad-c00d-4ee3-9a5a-fa47308efe64" } , </v>
      </c>
    </row>
    <row r="114" spans="1:8" x14ac:dyDescent="0.25">
      <c r="A114" s="38" t="s">
        <v>192</v>
      </c>
      <c r="B114" s="39" t="str">
        <f>VLOOKUP(Table134[[#This Row],[src]],Table1[[UUID]:[email]],2,FALSE)</f>
        <v>jreed@livelygig.com</v>
      </c>
      <c r="C114" s="34" t="s">
        <v>2074</v>
      </c>
      <c r="D114" s="36" t="s">
        <v>230</v>
      </c>
      <c r="E114" s="37" t="str">
        <f>VLOOKUP(Table134[[#This Row],[trgt]],Table1[[UUID]:[email]],2,FALSE)</f>
        <v>esheinfeld@livelygig.com</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f>
        <v xml:space="preserve">{ "src" : "agent://5c06cf2d-4b1d-4ee7-b0ce-64bc5f1fd429",  "trgt" : "agent://1e15d29f-3bfc-4c23-8be7-6f4bb0e19df9" } , </v>
      </c>
    </row>
    <row r="115" spans="1:8" x14ac:dyDescent="0.25">
      <c r="A115" s="38" t="s">
        <v>193</v>
      </c>
      <c r="B115" s="39" t="str">
        <f>VLOOKUP(Table134[[#This Row],[src]],Table1[[UUID]:[email]],2,FALSE)</f>
        <v>danderson@livelygig.com</v>
      </c>
      <c r="C115" s="34" t="s">
        <v>2074</v>
      </c>
      <c r="D115" s="36" t="s">
        <v>171</v>
      </c>
      <c r="E115" s="37" t="str">
        <f>VLOOKUP(Table134[[#This Row],[trgt]],Table1[[UUID]:[email]],2,FALSE)</f>
        <v>uchauha@livelygig.com</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f>
        <v xml:space="preserve">{ "src" : "agent://622eae32-5c48-4c2f-8b93-dc655380e0e5",  "trgt" : "agent://05a543f8-0d75-4a25-9b0f-2ef7c6ac85dc" } , </v>
      </c>
    </row>
    <row r="116" spans="1:8" x14ac:dyDescent="0.25">
      <c r="A116" s="38" t="s">
        <v>194</v>
      </c>
      <c r="B116" s="39" t="str">
        <f>VLOOKUP(Table134[[#This Row],[src]],Table1[[UUID]:[email]],2,FALSE)</f>
        <v>wcoleman@livelygig.com</v>
      </c>
      <c r="C116" s="34" t="s">
        <v>2074</v>
      </c>
      <c r="D116" s="36" t="s">
        <v>163</v>
      </c>
      <c r="E116" s="37" t="str">
        <f>VLOOKUP(Table134[[#This Row],[trgt]],Table1[[UUID]:[email]],2,FALSE)</f>
        <v>anarayan@livelygig.com</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f>
        <v xml:space="preserve">{ "src" : "agent://23843ee2-0209-4809-9929-f33cc315fcc0",  "trgt" : "agent://c6a3c02e-5724-4a35-adc7-ddc37d3c721b" } , </v>
      </c>
    </row>
    <row r="117" spans="1:8" x14ac:dyDescent="0.25">
      <c r="A117" s="38" t="s">
        <v>195</v>
      </c>
      <c r="B117" s="39" t="str">
        <f>VLOOKUP(Table134[[#This Row],[src]],Table1[[UUID]:[email]],2,FALSE)</f>
        <v>mmartin@livelygig.com</v>
      </c>
      <c r="C117" s="34" t="s">
        <v>2074</v>
      </c>
      <c r="D117" s="36" t="s">
        <v>209</v>
      </c>
      <c r="E117" s="37" t="str">
        <f>VLOOKUP(Table134[[#This Row],[trgt]],Table1[[UUID]:[email]],2,FALSE)</f>
        <v>mstilo@livelygig.com</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f>
        <v xml:space="preserve">{ "src" : "agent://6300a1bb-906c-4013-82cc-4d30f62dfac5",  "trgt" : "agent://1a1bb32e-3a44-4ce1-be6f-6095ff8306dc" } , </v>
      </c>
    </row>
    <row r="118" spans="1:8" x14ac:dyDescent="0.25">
      <c r="A118" s="38" t="s">
        <v>196</v>
      </c>
      <c r="B118" s="39" t="str">
        <f>VLOOKUP(Table134[[#This Row],[src]],Table1[[UUID]:[email]],2,FALSE)</f>
        <v>iperry@livelygig.com</v>
      </c>
      <c r="C118" s="34" t="s">
        <v>2074</v>
      </c>
      <c r="D118" s="36" t="s">
        <v>231</v>
      </c>
      <c r="E118" s="37" t="str">
        <f>VLOOKUP(Table134[[#This Row],[trgt]],Table1[[UUID]:[email]],2,FALSE)</f>
        <v>ddaniau@livelygig.com</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f>
        <v xml:space="preserve">{ "src" : "agent://13421f9e-1bff-4575-820d-1806c8d31190",  "trgt" : "agent://dd8bdf36-fdd1-4046-9fb7-f36848840cdd" } , </v>
      </c>
    </row>
    <row r="119" spans="1:8" x14ac:dyDescent="0.25">
      <c r="A119" s="38" t="s">
        <v>197</v>
      </c>
      <c r="B119" s="39" t="str">
        <f>VLOOKUP(Table134[[#This Row],[src]],Table1[[UUID]:[email]],2,FALSE)</f>
        <v>rperez@livelygig.com</v>
      </c>
      <c r="C119" s="34" t="s">
        <v>2074</v>
      </c>
      <c r="D119" s="36" t="s">
        <v>180</v>
      </c>
      <c r="E119" s="37" t="str">
        <f>VLOOKUP(Table134[[#This Row],[trgt]],Table1[[UUID]:[email]],2,FALSE)</f>
        <v>mthakur@livelygig.com</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f>
        <v xml:space="preserve">{ "src" : "agent://a2ecef3f-df23-467a-bfe1-1fa2d331442d",  "trgt" : "agent://192a8f61-aac0-4261-918c-b1a31f8f26f6" } , </v>
      </c>
    </row>
    <row r="120" spans="1:8" x14ac:dyDescent="0.25">
      <c r="A120" s="38" t="s">
        <v>198</v>
      </c>
      <c r="B120" s="39" t="str">
        <f>VLOOKUP(Table134[[#This Row],[src]],Table1[[UUID]:[email]],2,FALSE)</f>
        <v>mmorris@livelygig.com</v>
      </c>
      <c r="C120" s="34" t="s">
        <v>2074</v>
      </c>
      <c r="D120" s="36" t="s">
        <v>186</v>
      </c>
      <c r="E120" s="37" t="str">
        <f>VLOOKUP(Table134[[#This Row],[trgt]],Table1[[UUID]:[email]],2,FALSE)</f>
        <v>jdean@livelygig.com</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f>
        <v xml:space="preserve">{ "src" : "agent://ee988673-4459-4630-91c3-6f6d9084641e",  "trgt" : "agent://8ae601e0-32dd-49d0-8c34-76196ad59861" } , </v>
      </c>
    </row>
    <row r="121" spans="1:8" x14ac:dyDescent="0.25">
      <c r="A121" s="38" t="s">
        <v>199</v>
      </c>
      <c r="B121" s="39" t="str">
        <f>VLOOKUP(Table134[[#This Row],[src]],Table1[[UUID]:[email]],2,FALSE)</f>
        <v>rmurphy@livelygig.com</v>
      </c>
      <c r="C121" s="34" t="s">
        <v>2074</v>
      </c>
      <c r="D121" s="36" t="s">
        <v>190</v>
      </c>
      <c r="E121" s="37" t="str">
        <f>VLOOKUP(Table134[[#This Row],[trgt]],Table1[[UUID]:[email]],2,FALSE)</f>
        <v>nmendez@livelygig.com</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f>
        <v xml:space="preserve">{ "src" : "agent://93a381ad-c00d-4ee3-9a5a-fa47308efe64",  "trgt" : "agent://2e7de2ea-9a33-4fd1-aeff-3ab2abf40adc" } , </v>
      </c>
    </row>
    <row r="122" spans="1:8" x14ac:dyDescent="0.25">
      <c r="A122" s="38" t="s">
        <v>200</v>
      </c>
      <c r="B122" s="39" t="str">
        <f>VLOOKUP(Table134[[#This Row],[src]],Table1[[UUID]:[email]],2,FALSE)</f>
        <v>ethomas@livelygig.com</v>
      </c>
      <c r="C122" s="34" t="s">
        <v>2074</v>
      </c>
      <c r="D122" s="36" t="s">
        <v>201</v>
      </c>
      <c r="E122" s="37" t="str">
        <f>VLOOKUP(Table134[[#This Row],[trgt]],Table1[[UUID]:[email]],2,FALSE)</f>
        <v>kmoore@livelygig.com</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f>
        <v xml:space="preserve">{ "src" : "agent://b8616225-0496-417d-bcb9-be4a8bc54c7d",  "trgt" : "agent://bc9721c0-6db1-4dd3-a5e2-4e3823ac112b" } , </v>
      </c>
    </row>
    <row r="123" spans="1:8" x14ac:dyDescent="0.25">
      <c r="A123" s="38" t="s">
        <v>201</v>
      </c>
      <c r="B123" s="39" t="str">
        <f>VLOOKUP(Table134[[#This Row],[src]],Table1[[UUID]:[email]],2,FALSE)</f>
        <v>kmoore@livelygig.com</v>
      </c>
      <c r="C123" s="34" t="s">
        <v>2074</v>
      </c>
      <c r="D123" s="36" t="s">
        <v>222</v>
      </c>
      <c r="E123" s="37" t="str">
        <f>VLOOKUP(Table134[[#This Row],[trgt]],Table1[[UUID]:[email]],2,FALSE)</f>
        <v>kestevez@livelygig.com</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f>
        <v xml:space="preserve">{ "src" : "agent://bc9721c0-6db1-4dd3-a5e2-4e3823ac112b",  "trgt" : "agent://9497068c-5c42-48e2-8de9-14a2e44dc651" } , </v>
      </c>
    </row>
    <row r="124" spans="1:8" x14ac:dyDescent="0.25">
      <c r="A124" s="38" t="s">
        <v>202</v>
      </c>
      <c r="B124" s="39" t="str">
        <f>VLOOKUP(Table134[[#This Row],[src]],Table1[[UUID]:[email]],2,FALSE)</f>
        <v>dmoore@livelygig.com</v>
      </c>
      <c r="C124" s="34" t="s">
        <v>2074</v>
      </c>
      <c r="D124" s="36" t="s">
        <v>164</v>
      </c>
      <c r="E124" s="37" t="str">
        <f>VLOOKUP(Table134[[#This Row],[trgt]],Table1[[UUID]:[email]],2,FALSE)</f>
        <v>ibabu@livelygig.com</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f>
        <v xml:space="preserve">{ "src" : "agent://11252d6b-4da4-4fbd-8fe8-d7f36ffbd4c7",  "trgt" : "agent://23c3669c-de78-4a5d-8c15-4a3792a96f10" } , </v>
      </c>
    </row>
    <row r="125" spans="1:8" x14ac:dyDescent="0.25">
      <c r="A125" s="38" t="s">
        <v>203</v>
      </c>
      <c r="B125" s="39" t="str">
        <f>VLOOKUP(Table134[[#This Row],[src]],Table1[[UUID]:[email]],2,FALSE)</f>
        <v>hdreesens@livelygig.com</v>
      </c>
      <c r="C125" s="34" t="s">
        <v>2074</v>
      </c>
      <c r="D125" s="36" t="s">
        <v>2245</v>
      </c>
      <c r="E125" s="37" t="str">
        <f>VLOOKUP(Table134[[#This Row],[trgt]],Table1[[UUID]:[email]],2,FALSE)</f>
        <v>livelygig@livelygig.com</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f>
        <v xml:space="preserve">{ "src" : "agent://dbcc610b-ab0e-4a82-9aba-af849ffb6b6b",  "trgt" : "agent://eeeeeeee-eeee-eeee-eeee-eeeeeeeeeeee" } , </v>
      </c>
    </row>
    <row r="126" spans="1:8" x14ac:dyDescent="0.25">
      <c r="A126" s="38" t="s">
        <v>204</v>
      </c>
      <c r="B126" s="39" t="str">
        <f>VLOOKUP(Table134[[#This Row],[src]],Table1[[UUID]:[email]],2,FALSE)</f>
        <v>lborde@livelygig.com</v>
      </c>
      <c r="C126" s="34" t="s">
        <v>2074</v>
      </c>
      <c r="D126" s="36" t="s">
        <v>234</v>
      </c>
      <c r="E126" s="37" t="str">
        <f>VLOOKUP(Table134[[#This Row],[trgt]],Table1[[UUID]:[email]],2,FALSE)</f>
        <v>aamirmoez@livelygig.com</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f>
        <v xml:space="preserve">{ "src" : "agent://cb979e8b-8c81-42fe-a093-455a823f067d",  "trgt" : "agent://04171b5e-c892-4647-aba2-9eed98b15214" } , </v>
      </c>
    </row>
    <row r="127" spans="1:8" x14ac:dyDescent="0.25">
      <c r="A127" s="38" t="s">
        <v>205</v>
      </c>
      <c r="B127" s="39" t="str">
        <f>VLOOKUP(Table134[[#This Row],[src]],Table1[[UUID]:[email]],2,FALSE)</f>
        <v>mdragomirov@livelygig.com</v>
      </c>
      <c r="C127" s="34" t="s">
        <v>2074</v>
      </c>
      <c r="D127" s="36" t="s">
        <v>207</v>
      </c>
      <c r="E127" s="37" t="str">
        <f>VLOOKUP(Table134[[#This Row],[trgt]],Table1[[UUID]:[email]],2,FALSE)</f>
        <v>rvogts@livelygig.com</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f>
        <v xml:space="preserve">{ "src" : "agent://770495fe-e2b3-43aa-925a-dc4223a99c92",  "trgt" : "agent://b54e7190-040d-469d-8836-dd7afa6aed91" } , </v>
      </c>
    </row>
    <row r="128" spans="1:8" x14ac:dyDescent="0.25">
      <c r="A128" s="38" t="s">
        <v>206</v>
      </c>
      <c r="B128" s="39" t="str">
        <f>VLOOKUP(Table134[[#This Row],[src]],Table1[[UUID]:[email]],2,FALSE)</f>
        <v>dcastro@livelygig.com</v>
      </c>
      <c r="C128" s="34" t="s">
        <v>2074</v>
      </c>
      <c r="D128" s="36" t="s">
        <v>211</v>
      </c>
      <c r="E128" s="37" t="str">
        <f>VLOOKUP(Table134[[#This Row],[trgt]],Table1[[UUID]:[email]],2,FALSE)</f>
        <v>famador@livelygig.com</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f>
        <v xml:space="preserve">{ "src" : "agent://4c6642bc-dfe4-45d6-8077-52210d6dff15",  "trgt" : "agent://7766a637-23b8-44aa-a043-3ccba9693d98" } , </v>
      </c>
    </row>
    <row r="129" spans="1:8" x14ac:dyDescent="0.25">
      <c r="A129" s="38" t="s">
        <v>207</v>
      </c>
      <c r="B129" s="39" t="str">
        <f>VLOOKUP(Table134[[#This Row],[src]],Table1[[UUID]:[email]],2,FALSE)</f>
        <v>rvogts@livelygig.com</v>
      </c>
      <c r="C129" s="34" t="s">
        <v>2074</v>
      </c>
      <c r="D129" s="36" t="s">
        <v>196</v>
      </c>
      <c r="E129" s="37" t="str">
        <f>VLOOKUP(Table134[[#This Row],[trgt]],Table1[[UUID]:[email]],2,FALSE)</f>
        <v>iperry@livelygig.com</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f>
        <v xml:space="preserve">{ "src" : "agent://b54e7190-040d-469d-8836-dd7afa6aed91",  "trgt" : "agent://13421f9e-1bff-4575-820d-1806c8d31190" } , </v>
      </c>
    </row>
    <row r="130" spans="1:8" x14ac:dyDescent="0.25">
      <c r="A130" s="38" t="s">
        <v>208</v>
      </c>
      <c r="B130" s="39" t="str">
        <f>VLOOKUP(Table134[[#This Row],[src]],Table1[[UUID]:[email]],2,FALSE)</f>
        <v>sseward@livelygig.com</v>
      </c>
      <c r="C130" s="34" t="s">
        <v>2074</v>
      </c>
      <c r="D130" s="36" t="s">
        <v>205</v>
      </c>
      <c r="E130" s="37" t="str">
        <f>VLOOKUP(Table134[[#This Row],[trgt]],Table1[[UUID]:[email]],2,FALSE)</f>
        <v>mdragomirov@livelygig.com</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f>
        <v xml:space="preserve">{ "src" : "agent://2af95444-262e-4d3d-93e4-3e9b09d8cc2f",  "trgt" : "agent://770495fe-e2b3-43aa-925a-dc4223a99c92" } , </v>
      </c>
    </row>
    <row r="131" spans="1:8" x14ac:dyDescent="0.25">
      <c r="A131" s="38" t="s">
        <v>209</v>
      </c>
      <c r="B131" s="39" t="str">
        <f>VLOOKUP(Table134[[#This Row],[src]],Table1[[UUID]:[email]],2,FALSE)</f>
        <v>mstilo@livelygig.com</v>
      </c>
      <c r="C131" s="34" t="s">
        <v>2074</v>
      </c>
      <c r="D131" s="36" t="s">
        <v>199</v>
      </c>
      <c r="E131" s="37" t="str">
        <f>VLOOKUP(Table134[[#This Row],[trgt]],Table1[[UUID]:[email]],2,FALSE)</f>
        <v>rmurphy@livelygig.com</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f>
        <v xml:space="preserve">{ "src" : "agent://1a1bb32e-3a44-4ce1-be6f-6095ff8306dc",  "trgt" : "agent://93a381ad-c00d-4ee3-9a5a-fa47308efe64" } , </v>
      </c>
    </row>
    <row r="132" spans="1:8" x14ac:dyDescent="0.25">
      <c r="A132" s="38" t="s">
        <v>210</v>
      </c>
      <c r="B132" s="39" t="str">
        <f>VLOOKUP(Table134[[#This Row],[src]],Table1[[UUID]:[email]],2,FALSE)</f>
        <v>iungaro@livelygig.com</v>
      </c>
      <c r="C132" s="34" t="s">
        <v>2074</v>
      </c>
      <c r="D132" s="36" t="s">
        <v>239</v>
      </c>
      <c r="E132" s="37" t="str">
        <f>VLOOKUP(Table134[[#This Row],[trgt]],Table1[[UUID]:[email]],2,FALSE)</f>
        <v>iliao@livelygig.com</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f>
        <v xml:space="preserve">{ "src" : "agent://4c97d00a-f9b7-4073-93bc-968c29f4e86a",  "trgt" : "agent://a4ebdfba-9bc3-4d91-98cc-7f652d849c3a" } , </v>
      </c>
    </row>
    <row r="133" spans="1:8" x14ac:dyDescent="0.25">
      <c r="A133" s="38" t="s">
        <v>211</v>
      </c>
      <c r="B133" s="39" t="str">
        <f>VLOOKUP(Table134[[#This Row],[src]],Table1[[UUID]:[email]],2,FALSE)</f>
        <v>famador@livelygig.com</v>
      </c>
      <c r="C133" s="34" t="s">
        <v>2074</v>
      </c>
      <c r="D133" s="36" t="s">
        <v>212</v>
      </c>
      <c r="E133" s="37" t="str">
        <f>VLOOKUP(Table134[[#This Row],[trgt]],Table1[[UUID]:[email]],2,FALSE)</f>
        <v>mlamberti@livelygig.com</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f>
        <v xml:space="preserve">{ "src" : "agent://7766a637-23b8-44aa-a043-3ccba9693d98",  "trgt" : "agent://0689abfa-06cc-49a5-adb6-0e53134b0958" } , </v>
      </c>
    </row>
    <row r="134" spans="1:8" x14ac:dyDescent="0.25">
      <c r="A134" s="38" t="s">
        <v>212</v>
      </c>
      <c r="B134" s="39" t="str">
        <f>VLOOKUP(Table134[[#This Row],[src]],Table1[[UUID]:[email]],2,FALSE)</f>
        <v>mlamberti@livelygig.com</v>
      </c>
      <c r="C134" s="34" t="s">
        <v>2074</v>
      </c>
      <c r="D134" s="36" t="s">
        <v>227</v>
      </c>
      <c r="E134" s="37" t="str">
        <f>VLOOKUP(Table134[[#This Row],[trgt]],Table1[[UUID]:[email]],2,FALSE)</f>
        <v>ymasson@livelygig.com</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f>
        <v xml:space="preserve">{ "src" : "agent://0689abfa-06cc-49a5-adb6-0e53134b0958",  "trgt" : "agent://16b3ad7e-8e05-4f35-a81a-4e28b3456f73" } , </v>
      </c>
    </row>
    <row r="135" spans="1:8" x14ac:dyDescent="0.25">
      <c r="A135" s="38" t="s">
        <v>213</v>
      </c>
      <c r="B135" s="39" t="str">
        <f>VLOOKUP(Table134[[#This Row],[src]],Table1[[UUID]:[email]],2,FALSE)</f>
        <v>tantall@livelygig.com</v>
      </c>
      <c r="C135" s="34" t="s">
        <v>2074</v>
      </c>
      <c r="D135" s="36" t="s">
        <v>175</v>
      </c>
      <c r="E135" s="37" t="str">
        <f>VLOOKUP(Table134[[#This Row],[trgt]],Table1[[UUID]:[email]],2,FALSE)</f>
        <v>mkant@livelygig.com</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f>
        <v xml:space="preserve">{ "src" : "agent://476aab86-01a7-4cc8-a80e-b2f36ad6ed0e",  "trgt" : "agent://7c0fc06b-4f02-4bf8-8aea-f0125f397555" } , </v>
      </c>
    </row>
    <row r="136" spans="1:8" x14ac:dyDescent="0.25">
      <c r="A136" s="38" t="s">
        <v>214</v>
      </c>
      <c r="B136" s="39" t="str">
        <f>VLOOKUP(Table134[[#This Row],[src]],Table1[[UUID]:[email]],2,FALSE)</f>
        <v>mdonalds@livelygig.com</v>
      </c>
      <c r="C136" s="34" t="s">
        <v>2074</v>
      </c>
      <c r="D136" s="36" t="s">
        <v>202</v>
      </c>
      <c r="E136" s="37" t="str">
        <f>VLOOKUP(Table134[[#This Row],[trgt]],Table1[[UUID]:[email]],2,FALSE)</f>
        <v>dmoore@livelygig.com</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f>
        <v xml:space="preserve">{ "src" : "agent://9c51c8d1-1948-4d63-9dc1-31e7ffe40865",  "trgt" : "agent://11252d6b-4da4-4fbd-8fe8-d7f36ffbd4c7" } , </v>
      </c>
    </row>
    <row r="137" spans="1:8" x14ac:dyDescent="0.25">
      <c r="A137" s="38" t="s">
        <v>215</v>
      </c>
      <c r="B137" s="39" t="str">
        <f>VLOOKUP(Table134[[#This Row],[src]],Table1[[UUID]:[email]],2,FALSE)</f>
        <v>svincent@livelygig.com</v>
      </c>
      <c r="C137" s="34" t="s">
        <v>2074</v>
      </c>
      <c r="D137" s="36" t="s">
        <v>163</v>
      </c>
      <c r="E137" s="37" t="str">
        <f>VLOOKUP(Table134[[#This Row],[trgt]],Table1[[UUID]:[email]],2,FALSE)</f>
        <v>anarayan@livelygig.com</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f>
        <v xml:space="preserve">{ "src" : "agent://4f773a4e-d1f7-4eb4-9a6f-5f81919bd4c5",  "trgt" : "agent://c6a3c02e-5724-4a35-adc7-ddc37d3c721b" } , </v>
      </c>
    </row>
    <row r="138" spans="1:8" x14ac:dyDescent="0.25">
      <c r="A138" s="38" t="s">
        <v>216</v>
      </c>
      <c r="B138" s="39" t="str">
        <f>VLOOKUP(Table134[[#This Row],[src]],Table1[[UUID]:[email]],2,FALSE)</f>
        <v>kdragic@livelygig.com</v>
      </c>
      <c r="C138" s="34" t="s">
        <v>2074</v>
      </c>
      <c r="D138" s="36" t="s">
        <v>165</v>
      </c>
      <c r="E138" s="37" t="str">
        <f>VLOOKUP(Table134[[#This Row],[trgt]],Table1[[UUID]:[email]],2,FALSE)</f>
        <v>mrao@livelygig.com</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f>
        <v xml:space="preserve">{ "src" : "agent://94a8c78e-a71b-449d-aee7-38590853c242",  "trgt" : "agent://904e5b1e-1314-41da-bdac-f79ff7722e77" } , </v>
      </c>
    </row>
    <row r="139" spans="1:8" x14ac:dyDescent="0.25">
      <c r="A139" s="38" t="s">
        <v>217</v>
      </c>
      <c r="B139" s="39" t="str">
        <f>VLOOKUP(Table134[[#This Row],[src]],Table1[[UUID]:[email]],2,FALSE)</f>
        <v>rsarkozi@livelygig.com</v>
      </c>
      <c r="C139" s="34" t="s">
        <v>2074</v>
      </c>
      <c r="D139" s="36" t="s">
        <v>234</v>
      </c>
      <c r="E139" s="37" t="str">
        <f>VLOOKUP(Table134[[#This Row],[trgt]],Table1[[UUID]:[email]],2,FALSE)</f>
        <v>aamirmoez@livelygig.com</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f>
        <v xml:space="preserve">{ "src" : "agent://23e9ff8a-c0fd-40a3-8849-a1f1579f1179",  "trgt" : "agent://04171b5e-c892-4647-aba2-9eed98b15214" } , </v>
      </c>
    </row>
    <row r="140" spans="1:8" x14ac:dyDescent="0.25">
      <c r="A140" s="38" t="s">
        <v>218</v>
      </c>
      <c r="B140" s="39" t="str">
        <f>VLOOKUP(Table134[[#This Row],[src]],Table1[[UUID]:[email]],2,FALSE)</f>
        <v>ghall@livelygig.com</v>
      </c>
      <c r="C140" s="34" t="s">
        <v>2074</v>
      </c>
      <c r="D140" s="36" t="s">
        <v>233</v>
      </c>
      <c r="E140" s="37" t="str">
        <f>VLOOKUP(Table134[[#This Row],[trgt]],Table1[[UUID]:[email]],2,FALSE)</f>
        <v>mhakim@livelygig.com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f>
        <v xml:space="preserve">{ "src" : "agent://43a9f1ee-41d1-4181-9360-4415f9624ce2",  "trgt" : "agent://af258f6f-4dea-4f5a-936d-be49c638b262" } , </v>
      </c>
    </row>
    <row r="141" spans="1:8" x14ac:dyDescent="0.25">
      <c r="A141" s="38" t="s">
        <v>219</v>
      </c>
      <c r="B141" s="39" t="str">
        <f>VLOOKUP(Table134[[#This Row],[src]],Table1[[UUID]:[email]],2,FALSE)</f>
        <v>myap@livelygig.com</v>
      </c>
      <c r="C141" s="34" t="s">
        <v>2074</v>
      </c>
      <c r="D141" s="36" t="s">
        <v>223</v>
      </c>
      <c r="E141" s="37" t="str">
        <f>VLOOKUP(Table134[[#This Row],[trgt]],Table1[[UUID]:[email]],2,FALSE)</f>
        <v>mmachado@livelygig.com</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f>
        <v xml:space="preserve">{ "src" : "agent://cb4ac0f8-8d6e-4458-a018-66484ce4dff9",  "trgt" : "agent://dfe045e9-42ad-41e5-a2a0-9890b219e4f7" } , </v>
      </c>
    </row>
    <row r="142" spans="1:8" x14ac:dyDescent="0.25">
      <c r="A142" s="38" t="s">
        <v>220</v>
      </c>
      <c r="B142" s="39" t="str">
        <f>VLOOKUP(Table134[[#This Row],[src]],Table1[[UUID]:[email]],2,FALSE)</f>
        <v>csalvage@livelygig.com</v>
      </c>
      <c r="C142" s="34" t="s">
        <v>2074</v>
      </c>
      <c r="D142" s="36" t="s">
        <v>2245</v>
      </c>
      <c r="E142" s="37" t="str">
        <f>VLOOKUP(Table134[[#This Row],[trgt]],Table1[[UUID]:[email]],2,FALSE)</f>
        <v>livelygig@livelygig.com</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f>
        <v xml:space="preserve">{ "src" : "agent://d57e47d9-3ad4-45d3-9dd9-c7898dcfbfbc",  "trgt" : "agent://eeeeeeee-eeee-eeee-eeee-eeeeeeeeeeee" } , </v>
      </c>
    </row>
    <row r="143" spans="1:8" x14ac:dyDescent="0.25">
      <c r="A143" s="38" t="s">
        <v>221</v>
      </c>
      <c r="B143" s="39" t="str">
        <f>VLOOKUP(Table134[[#This Row],[src]],Table1[[UUID]:[email]],2,FALSE)</f>
        <v>dnagy@livelygig.com</v>
      </c>
      <c r="C143" s="34" t="s">
        <v>2074</v>
      </c>
      <c r="D143" s="36" t="s">
        <v>2245</v>
      </c>
      <c r="E143" s="37" t="str">
        <f>VLOOKUP(Table134[[#This Row],[trgt]],Table1[[UUID]:[email]],2,FALSE)</f>
        <v>livelygig@livelygig.com</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f>
        <v xml:space="preserve">{ "src" : "agent://3637b365-f83f-4746-9bad-041537e4ff2c",  "trgt" : "agent://eeeeeeee-eeee-eeee-eeee-eeeeeeeeeeee" } , </v>
      </c>
    </row>
    <row r="144" spans="1:8" x14ac:dyDescent="0.25">
      <c r="A144" s="38" t="s">
        <v>222</v>
      </c>
      <c r="B144" s="39" t="str">
        <f>VLOOKUP(Table134[[#This Row],[src]],Table1[[UUID]:[email]],2,FALSE)</f>
        <v>kestevez@livelygig.com</v>
      </c>
      <c r="C144" s="34" t="s">
        <v>2074</v>
      </c>
      <c r="D144" s="36" t="s">
        <v>171</v>
      </c>
      <c r="E144" s="37" t="str">
        <f>VLOOKUP(Table134[[#This Row],[trgt]],Table1[[UUID]:[email]],2,FALSE)</f>
        <v>uchauha@livelygig.com</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f>
        <v xml:space="preserve">{ "src" : "agent://9497068c-5c42-48e2-8de9-14a2e44dc651",  "trgt" : "agent://05a543f8-0d75-4a25-9b0f-2ef7c6ac85dc" } , </v>
      </c>
    </row>
    <row r="145" spans="1:8" x14ac:dyDescent="0.25">
      <c r="A145" s="38" t="s">
        <v>223</v>
      </c>
      <c r="B145" s="39" t="str">
        <f>VLOOKUP(Table134[[#This Row],[src]],Table1[[UUID]:[email]],2,FALSE)</f>
        <v>mmachado@livelygig.com</v>
      </c>
      <c r="C145" s="34" t="s">
        <v>2074</v>
      </c>
      <c r="D145" s="36" t="s">
        <v>216</v>
      </c>
      <c r="E145" s="37" t="str">
        <f>VLOOKUP(Table134[[#This Row],[trgt]],Table1[[UUID]:[email]],2,FALSE)</f>
        <v>kdragic@livelygig.com</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f>
        <v xml:space="preserve">{ "src" : "agent://dfe045e9-42ad-41e5-a2a0-9890b219e4f7",  "trgt" : "agent://94a8c78e-a71b-449d-aee7-38590853c242" } , </v>
      </c>
    </row>
    <row r="146" spans="1:8" x14ac:dyDescent="0.25">
      <c r="A146" s="38" t="s">
        <v>224</v>
      </c>
      <c r="B146" s="39" t="str">
        <f>VLOOKUP(Table134[[#This Row],[src]],Table1[[UUID]:[email]],2,FALSE)</f>
        <v>dbenitez@livelygig.com</v>
      </c>
      <c r="C146" s="34" t="s">
        <v>2074</v>
      </c>
      <c r="D146" s="36" t="s">
        <v>241</v>
      </c>
      <c r="E146" s="37" t="str">
        <f>VLOOKUP(Table134[[#This Row],[trgt]],Table1[[UUID]:[email]],2,FALSE)</f>
        <v>ralfarsi@livelygig.com</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f>
        <v xml:space="preserve">{ "src" : "agent://955f3107-fd5f-46bc-a28d-f18f82cc8cf6",  "trgt" : "agent://95580059-5628-403f-81c8-a3c5aa4d91ec" } , </v>
      </c>
    </row>
    <row r="147" spans="1:8" x14ac:dyDescent="0.25">
      <c r="A147" s="38" t="s">
        <v>225</v>
      </c>
      <c r="B147" s="39" t="str">
        <f>VLOOKUP(Table134[[#This Row],[src]],Table1[[UUID]:[email]],2,FALSE)</f>
        <v>apage@livelygig.com</v>
      </c>
      <c r="C147" s="34" t="s">
        <v>2074</v>
      </c>
      <c r="D147" s="36" t="s">
        <v>185</v>
      </c>
      <c r="E147" s="37" t="str">
        <f>VLOOKUP(Table134[[#This Row],[trgt]],Table1[[UUID]:[email]],2,FALSE)</f>
        <v>jlawson@livelygig.com</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f>
        <v xml:space="preserve">{ "src" : "agent://f7fe2ff1-5756-4ff9-a3fd-15961118746b",  "trgt" : "agent://2317c0f4-c75a-4130-9965-c039bc39db62" } , </v>
      </c>
    </row>
    <row r="148" spans="1:8" x14ac:dyDescent="0.25">
      <c r="A148" s="38" t="s">
        <v>226</v>
      </c>
      <c r="B148" s="39" t="str">
        <f>VLOOKUP(Table134[[#This Row],[src]],Table1[[UUID]:[email]],2,FALSE)</f>
        <v>alim@livelygig.com</v>
      </c>
      <c r="C148" s="34" t="s">
        <v>2074</v>
      </c>
      <c r="D148" s="36" t="s">
        <v>172</v>
      </c>
      <c r="E148" s="37" t="str">
        <f>VLOOKUP(Table134[[#This Row],[trgt]],Table1[[UUID]:[email]],2,FALSE)</f>
        <v>sraina@livelygig.com</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f>
        <v xml:space="preserve">{ "src" : "agent://4588b052-b643-4add-ade9-803c3607ffbd",  "trgt" : "agent://e6075665-67ee-49d2-8fde-61d8fc6ec50e" } , </v>
      </c>
    </row>
    <row r="149" spans="1:8" x14ac:dyDescent="0.25">
      <c r="A149" s="38" t="s">
        <v>227</v>
      </c>
      <c r="B149" s="39" t="str">
        <f>VLOOKUP(Table134[[#This Row],[src]],Table1[[UUID]:[email]],2,FALSE)</f>
        <v>ymasson@livelygig.com</v>
      </c>
      <c r="C149" s="34" t="s">
        <v>2074</v>
      </c>
      <c r="D149" s="36" t="s">
        <v>230</v>
      </c>
      <c r="E149" s="37" t="str">
        <f>VLOOKUP(Table134[[#This Row],[trgt]],Table1[[UUID]:[email]],2,FALSE)</f>
        <v>esheinfeld@livelygig.com</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f>
        <v xml:space="preserve">{ "src" : "agent://16b3ad7e-8e05-4f35-a81a-4e28b3456f73",  "trgt" : "agent://1e15d29f-3bfc-4c23-8be7-6f4bb0e19df9" } , </v>
      </c>
    </row>
    <row r="150" spans="1:8" x14ac:dyDescent="0.25">
      <c r="A150" s="38" t="s">
        <v>228</v>
      </c>
      <c r="B150" s="39" t="str">
        <f>VLOOKUP(Table134[[#This Row],[src]],Table1[[UUID]:[email]],2,FALSE)</f>
        <v>cmendel@livelygig.com</v>
      </c>
      <c r="C150" s="34" t="s">
        <v>2074</v>
      </c>
      <c r="D150" s="36" t="s">
        <v>196</v>
      </c>
      <c r="E150" s="37" t="str">
        <f>VLOOKUP(Table134[[#This Row],[trgt]],Table1[[UUID]:[email]],2,FALSE)</f>
        <v>iperry@livelygig.com</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f>
        <v xml:space="preserve">{ "src" : "agent://63653fbb-2f01-4952-a455-a637f46db7ee",  "trgt" : "agent://13421f9e-1bff-4575-820d-1806c8d31190" } , </v>
      </c>
    </row>
    <row r="151" spans="1:8" x14ac:dyDescent="0.25">
      <c r="A151" s="38" t="s">
        <v>229</v>
      </c>
      <c r="B151" s="39" t="str">
        <f>VLOOKUP(Table134[[#This Row],[src]],Table1[[UUID]:[email]],2,FALSE)</f>
        <v>lchevrolet@livelygig.com</v>
      </c>
      <c r="C151" s="34" t="s">
        <v>2074</v>
      </c>
      <c r="D151" s="36" t="s">
        <v>188</v>
      </c>
      <c r="E151" s="37" t="str">
        <f>VLOOKUP(Table134[[#This Row],[trgt]],Table1[[UUID]:[email]],2,FALSE)</f>
        <v>lfrank@livelygig.com</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f>
        <v xml:space="preserve">{ "src" : "agent://d1567958-1d4b-48eb-9613-fbfe7dc352b4",  "trgt" : "agent://ed51310a-b84e-4864-9ada-583139871511" } , </v>
      </c>
    </row>
    <row r="152" spans="1:8" x14ac:dyDescent="0.25">
      <c r="A152" s="38" t="s">
        <v>230</v>
      </c>
      <c r="B152" s="39" t="str">
        <f>VLOOKUP(Table134[[#This Row],[src]],Table1[[UUID]:[email]],2,FALSE)</f>
        <v>esheinfeld@livelygig.com</v>
      </c>
      <c r="C152" s="34" t="s">
        <v>2074</v>
      </c>
      <c r="D152" s="36" t="s">
        <v>239</v>
      </c>
      <c r="E152" s="37" t="str">
        <f>VLOOKUP(Table134[[#This Row],[trgt]],Table1[[UUID]:[email]],2,FALSE)</f>
        <v>iliao@livelygig.com</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f>
        <v xml:space="preserve">{ "src" : "agent://1e15d29f-3bfc-4c23-8be7-6f4bb0e19df9",  "trgt" : "agent://a4ebdfba-9bc3-4d91-98cc-7f652d849c3a" } , </v>
      </c>
    </row>
    <row r="153" spans="1:8" x14ac:dyDescent="0.25">
      <c r="A153" s="38" t="s">
        <v>231</v>
      </c>
      <c r="B153" s="39" t="str">
        <f>VLOOKUP(Table134[[#This Row],[src]],Table1[[UUID]:[email]],2,FALSE)</f>
        <v>ddaniau@livelygig.com</v>
      </c>
      <c r="C153" s="34" t="s">
        <v>2074</v>
      </c>
      <c r="D153" s="36" t="s">
        <v>201</v>
      </c>
      <c r="E153" s="37" t="str">
        <f>VLOOKUP(Table134[[#This Row],[trgt]],Table1[[UUID]:[email]],2,FALSE)</f>
        <v>kmoore@livelygig.com</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f>
        <v xml:space="preserve">{ "src" : "agent://dd8bdf36-fdd1-4046-9fb7-f36848840cdd",  "trgt" : "agent://bc9721c0-6db1-4dd3-a5e2-4e3823ac112b" } , </v>
      </c>
    </row>
    <row r="154" spans="1:8" x14ac:dyDescent="0.25">
      <c r="A154" s="38" t="s">
        <v>232</v>
      </c>
      <c r="B154" s="39" t="str">
        <f>VLOOKUP(Table134[[#This Row],[src]],Table1[[UUID]:[email]],2,FALSE)</f>
        <v>tzhu@livelygig.com</v>
      </c>
      <c r="C154" s="34" t="s">
        <v>2074</v>
      </c>
      <c r="D154" s="36" t="s">
        <v>230</v>
      </c>
      <c r="E154" s="37" t="str">
        <f>VLOOKUP(Table134[[#This Row],[trgt]],Table1[[UUID]:[email]],2,FALSE)</f>
        <v>esheinfeld@livelygig.com</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f>
        <v xml:space="preserve">{ "src" : "agent://b320523a-00e1-4700-bdac-8ff06aad24fc",  "trgt" : "agent://1e15d29f-3bfc-4c23-8be7-6f4bb0e19df9" } , </v>
      </c>
    </row>
    <row r="155" spans="1:8" x14ac:dyDescent="0.25">
      <c r="A155" s="38" t="s">
        <v>233</v>
      </c>
      <c r="B155" s="39" t="str">
        <f>VLOOKUP(Table134[[#This Row],[src]],Table1[[UUID]:[email]],2,FALSE)</f>
        <v>mhakim@livelygig.com</v>
      </c>
      <c r="C155" s="34" t="s">
        <v>2074</v>
      </c>
      <c r="D155" s="36" t="s">
        <v>186</v>
      </c>
      <c r="E155" s="37" t="str">
        <f>VLOOKUP(Table134[[#This Row],[trgt]],Table1[[UUID]:[email]],2,FALSE)</f>
        <v>jdean@livelygig.com</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f>
        <v xml:space="preserve">{ "src" : "agent://af258f6f-4dea-4f5a-936d-be49c638b262",  "trgt" : "agent://8ae601e0-32dd-49d0-8c34-76196ad59861" } , </v>
      </c>
    </row>
    <row r="156" spans="1:8" x14ac:dyDescent="0.25">
      <c r="A156" s="38" t="s">
        <v>234</v>
      </c>
      <c r="B156" s="39" t="str">
        <f>VLOOKUP(Table134[[#This Row],[src]],Table1[[UUID]:[email]],2,FALSE)</f>
        <v>aamirmoez@livelygig.com</v>
      </c>
      <c r="C156" s="34" t="s">
        <v>2074</v>
      </c>
      <c r="D156" s="36" t="s">
        <v>184</v>
      </c>
      <c r="E156" s="37" t="str">
        <f>VLOOKUP(Table134[[#This Row],[trgt]],Table1[[UUID]:[email]],2,FALSE)</f>
        <v>jhart@livelygig.com</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f>
        <v xml:space="preserve">{ "src" : "agent://04171b5e-c892-4647-aba2-9eed98b15214",  "trgt" : "agent://af4ffdd5-8e19-425f-9ff0-2be6fe96c244" } , </v>
      </c>
    </row>
    <row r="157" spans="1:8" x14ac:dyDescent="0.25">
      <c r="A157" s="38" t="s">
        <v>235</v>
      </c>
      <c r="B157" s="39" t="str">
        <f>VLOOKUP(Table134[[#This Row],[src]],Table1[[UUID]:[email]],2,FALSE)</f>
        <v>tel-mofty@livelygig.com</v>
      </c>
      <c r="C157" s="34" t="s">
        <v>2074</v>
      </c>
      <c r="D157" s="36" t="s">
        <v>186</v>
      </c>
      <c r="E157" s="37" t="str">
        <f>VLOOKUP(Table134[[#This Row],[trgt]],Table1[[UUID]:[email]],2,FALSE)</f>
        <v>jdean@livelygig.com</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f>
        <v xml:space="preserve">{ "src" : "agent://0063a81d-a4ec-4588-bc34-d261c64a76d9",  "trgt" : "agent://8ae601e0-32dd-49d0-8c34-76196ad59861" } , </v>
      </c>
    </row>
    <row r="158" spans="1:8" x14ac:dyDescent="0.25">
      <c r="A158" s="38" t="s">
        <v>236</v>
      </c>
      <c r="B158" s="39" t="str">
        <f>VLOOKUP(Table134[[#This Row],[src]],Table1[[UUID]:[email]],2,FALSE)</f>
        <v>zhakim@livelygig.com</v>
      </c>
      <c r="C158" s="34" t="s">
        <v>2074</v>
      </c>
      <c r="D158" s="36" t="s">
        <v>193</v>
      </c>
      <c r="E158" s="37" t="str">
        <f>VLOOKUP(Table134[[#This Row],[trgt]],Table1[[UUID]:[email]],2,FALSE)</f>
        <v>danderson@livelygig.com</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f>
        <v xml:space="preserve">{ "src" : "agent://c1835ecc-f9ea-4449-af7b-2fcea845763c",  "trgt" : "agent://622eae32-5c48-4c2f-8b93-dc655380e0e5" } , </v>
      </c>
    </row>
    <row r="159" spans="1:8" x14ac:dyDescent="0.25">
      <c r="A159" s="38" t="s">
        <v>237</v>
      </c>
      <c r="B159" s="39" t="str">
        <f>VLOOKUP(Table134[[#This Row],[src]],Table1[[UUID]:[email]],2,FALSE)</f>
        <v>sxun@livelygig.com</v>
      </c>
      <c r="C159" s="34" t="s">
        <v>2074</v>
      </c>
      <c r="D159" s="36" t="s">
        <v>175</v>
      </c>
      <c r="E159" s="37" t="str">
        <f>VLOOKUP(Table134[[#This Row],[trgt]],Table1[[UUID]:[email]],2,FALSE)</f>
        <v>mkant@livelygig.com</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f>
        <v xml:space="preserve">{ "src" : "agent://7107881c-c5c3-4939-8886-5c7fd5a87b8c",  "trgt" : "agent://7c0fc06b-4f02-4bf8-8aea-f0125f397555" } , </v>
      </c>
    </row>
    <row r="160" spans="1:8" x14ac:dyDescent="0.25">
      <c r="A160" s="38" t="s">
        <v>238</v>
      </c>
      <c r="B160" s="39" t="str">
        <f>VLOOKUP(Table134[[#This Row],[src]],Table1[[UUID]:[email]],2,FALSE)</f>
        <v>kabdulrashid@livelygig.com</v>
      </c>
      <c r="C160" s="34" t="s">
        <v>2074</v>
      </c>
      <c r="D160" s="36" t="s">
        <v>183</v>
      </c>
      <c r="E160" s="37" t="str">
        <f>VLOOKUP(Table134[[#This Row],[trgt]],Table1[[UUID]:[email]],2,FALSE)</f>
        <v>erice@livelygig.com</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f>
        <v xml:space="preserve">{ "src" : "agent://5a452f49-bb74-4f96-8656-65f6df9856be",  "trgt" : "agent://90139a7b-12bc-4ca1-b8c1-05f15f8baeb3" } , </v>
      </c>
    </row>
    <row r="161" spans="1:8" x14ac:dyDescent="0.25">
      <c r="A161" s="38" t="s">
        <v>239</v>
      </c>
      <c r="B161" s="39" t="str">
        <f>VLOOKUP(Table134[[#This Row],[src]],Table1[[UUID]:[email]],2,FALSE)</f>
        <v>iliao@livelygig.com</v>
      </c>
      <c r="C161" s="34" t="s">
        <v>2074</v>
      </c>
      <c r="D161" s="36" t="s">
        <v>203</v>
      </c>
      <c r="E161" s="37" t="str">
        <f>VLOOKUP(Table134[[#This Row],[trgt]],Table1[[UUID]:[email]],2,FALSE)</f>
        <v>hdreesens@livelygig.com</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f>
        <v xml:space="preserve">{ "src" : "agent://a4ebdfba-9bc3-4d91-98cc-7f652d849c3a",  "trgt" : "agent://dbcc610b-ab0e-4a82-9aba-af849ffb6b6b" } , </v>
      </c>
    </row>
    <row r="162" spans="1:8" x14ac:dyDescent="0.25">
      <c r="A162" s="38" t="s">
        <v>240</v>
      </c>
      <c r="B162" s="39" t="str">
        <f>VLOOKUP(Table134[[#This Row],[src]],Table1[[UUID]:[email]],2,FALSE)</f>
        <v>bsaqqaf@livelygig.com</v>
      </c>
      <c r="C162" s="34" t="s">
        <v>2074</v>
      </c>
      <c r="D162" s="36" t="s">
        <v>179</v>
      </c>
      <c r="E162" s="37" t="str">
        <f>VLOOKUP(Table134[[#This Row],[trgt]],Table1[[UUID]:[email]],2,FALSE)</f>
        <v>ybadal@livelygig.com</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f>
        <v xml:space="preserve">{ "src" : "agent://5da946b7-7b4e-4e7b-8cfd-4eb5c020b0c0",  "trgt" : "agent://502a7e29-40bb-4ebd-9666-a0651a920b9a" } , </v>
      </c>
    </row>
    <row r="163" spans="1:8" x14ac:dyDescent="0.25">
      <c r="A163" s="38" t="s">
        <v>241</v>
      </c>
      <c r="B163" s="39" t="str">
        <f>VLOOKUP(Table134[[#This Row],[src]],Table1[[UUID]:[email]],2,FALSE)</f>
        <v>ralfarsi@livelygig.com</v>
      </c>
      <c r="C163" s="34" t="s">
        <v>2074</v>
      </c>
      <c r="D163" s="36" t="s">
        <v>169</v>
      </c>
      <c r="E163" s="35" t="str">
        <f>VLOOKUP(Table134[[#This Row],[trgt]],Table1[[UUID]:[email]],2,FALSE)</f>
        <v>bbhattacharya@livelygig.com</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f>
        <v xml:space="preserve">{ "src" : "agent://95580059-5628-403f-81c8-a3c5aa4d91ec",  "trgt" : "agent://4461f860-d367-4cb0-af03-332ea72e9053" } , </v>
      </c>
    </row>
    <row r="164" spans="1:8" x14ac:dyDescent="0.25">
      <c r="A164" s="1" t="s">
        <v>2036</v>
      </c>
      <c r="B164" s="44" t="str">
        <f>VLOOKUP(Table134[[#This Row],[src]],Table1[[UUID]:[email]],2,FALSE)</f>
        <v>anadir@livelygig.com</v>
      </c>
      <c r="C164" s="1" t="s">
        <v>2076</v>
      </c>
      <c r="D164" s="32" t="s">
        <v>2038</v>
      </c>
      <c r="E164" s="45" t="str">
        <f>VLOOKUP(Table134[[#This Row],[trgt]],Table1[[UUID]:[email]],2,FALSE)</f>
        <v>aeddison@livelygig.com</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f>
        <v xml:space="preserve">{ "src" : "agent://8ce7d7d3-4c83-48a5-b3b5-1eb0400f0408",  "trgt" : "agent://0aa85ff5-d572-400b-acd0-497c17641601" } , </v>
      </c>
    </row>
    <row r="165" spans="1:8" x14ac:dyDescent="0.25">
      <c r="A165" s="1" t="s">
        <v>2037</v>
      </c>
      <c r="B165" s="44" t="str">
        <f>VLOOKUP(Table134[[#This Row],[src]],Table1[[UUID]:[email]],2,FALSE)</f>
        <v>tbarnes@livelygig.com</v>
      </c>
      <c r="C165" s="1" t="s">
        <v>2076</v>
      </c>
      <c r="D165" s="33" t="s">
        <v>2039</v>
      </c>
      <c r="E165" s="45" t="str">
        <f>VLOOKUP(Table134[[#This Row],[trgt]],Table1[[UUID]:[email]],2,FALSE)</f>
        <v>bperry@livelygig.com</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f>
        <v xml:space="preserve">{ "src" : "agent://97c8738f-a95b-4e35-a8b2-bac9cb0e14d1",  "trgt" : "agent://2e1b5dfe-feb3-46ed-abc8-f7342f1d5d61" } , </v>
      </c>
    </row>
    <row r="166" spans="1:8" x14ac:dyDescent="0.25">
      <c r="A166" s="1" t="s">
        <v>2038</v>
      </c>
      <c r="B166" s="44" t="str">
        <f>VLOOKUP(Table134[[#This Row],[src]],Table1[[UUID]:[email]],2,FALSE)</f>
        <v>aeddison@livelygig.com</v>
      </c>
      <c r="C166" s="1" t="s">
        <v>2076</v>
      </c>
      <c r="D166" s="32" t="s">
        <v>2042</v>
      </c>
      <c r="E166" s="45" t="str">
        <f>VLOOKUP(Table134[[#This Row],[trgt]],Table1[[UUID]:[email]],2,FALSE)</f>
        <v>phawthorn@livelygig.com</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f>
        <v xml:space="preserve">{ "src" : "agent://0aa85ff5-d572-400b-acd0-497c17641601",  "trgt" : "agent://5f172d03-3a60-4e59-94fa-a4190d416260" } , </v>
      </c>
    </row>
    <row r="167" spans="1:8" x14ac:dyDescent="0.25">
      <c r="A167" s="1" t="s">
        <v>2039</v>
      </c>
      <c r="B167" s="44" t="str">
        <f>VLOOKUP(Table134[[#This Row],[src]],Table1[[UUID]:[email]],2,FALSE)</f>
        <v>bperry@livelygig.com</v>
      </c>
      <c r="C167" s="1" t="s">
        <v>2076</v>
      </c>
      <c r="D167" s="32" t="s">
        <v>2040</v>
      </c>
      <c r="E167" s="45" t="str">
        <f>VLOOKUP(Table134[[#This Row],[trgt]],Table1[[UUID]:[email]],2,FALSE)</f>
        <v>sbennett@livelygig.com</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f>
        <v xml:space="preserve">{ "src" : "agent://2e1b5dfe-feb3-46ed-abc8-f7342f1d5d61",  "trgt" : "agent://96af8409-0805-4b62-84fe-f434572e6c9f" } , </v>
      </c>
    </row>
    <row r="168" spans="1:8" x14ac:dyDescent="0.25">
      <c r="A168" s="1" t="s">
        <v>2040</v>
      </c>
      <c r="B168" s="44" t="str">
        <f>VLOOKUP(Table134[[#This Row],[src]],Table1[[UUID]:[email]],2,FALSE)</f>
        <v>sbennett@livelygig.com</v>
      </c>
      <c r="C168" s="1" t="s">
        <v>2076</v>
      </c>
      <c r="D168" s="33" t="s">
        <v>2041</v>
      </c>
      <c r="E168" s="45" t="str">
        <f>VLOOKUP(Table134[[#This Row],[trgt]],Table1[[UUID]:[email]],2,FALSE)</f>
        <v>jwinger@livelygig.com</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f>
        <v xml:space="preserve">{ "src" : "agent://96af8409-0805-4b62-84fe-f434572e6c9f",  "trgt" : "agent://96d82e92-a79f-454d-bf2b-fe27b3b36871" } , </v>
      </c>
    </row>
    <row r="169" spans="1:8" x14ac:dyDescent="0.25">
      <c r="A169" s="1" t="s">
        <v>2041</v>
      </c>
      <c r="B169" s="44" t="str">
        <f>VLOOKUP(Table134[[#This Row],[src]],Table1[[UUID]:[email]],2,FALSE)</f>
        <v>jwinger@livelygig.com</v>
      </c>
      <c r="C169" s="1" t="s">
        <v>2076</v>
      </c>
      <c r="D169" s="33" t="s">
        <v>2037</v>
      </c>
      <c r="E169" s="45" t="str">
        <f>VLOOKUP(Table134[[#This Row],[trgt]],Table1[[UUID]:[email]],2,FALSE)</f>
        <v>tbarnes@livelygig.com</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f>
        <v xml:space="preserve">{ "src" : "agent://96d82e92-a79f-454d-bf2b-fe27b3b36871",  "trgt" : "agent://97c8738f-a95b-4e35-a8b2-bac9cb0e14d1" } , </v>
      </c>
    </row>
    <row r="170" spans="1:8" x14ac:dyDescent="0.25">
      <c r="A170" s="1" t="s">
        <v>2042</v>
      </c>
      <c r="B170" s="44" t="str">
        <f>VLOOKUP(Table134[[#This Row],[src]],Table1[[UUID]:[email]],2,FALSE)</f>
        <v>phawthorn@livelygig.com</v>
      </c>
      <c r="C170" s="1" t="s">
        <v>2076</v>
      </c>
      <c r="D170" s="32" t="s">
        <v>2036</v>
      </c>
      <c r="E170" s="43" t="str">
        <f>VLOOKUP(Table134[[#This Row],[trgt]],Table1[[UUID]:[email]],2,FALSE)</f>
        <v>anadir@livelygig.com</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f>
        <v xml:space="preserve">{ "src" : "agent://5f172d03-3a60-4e59-94fa-a4190d416260",  "trgt" : "agent://8ce7d7d3-4c83-48a5-b3b5-1eb0400f0408" } , </v>
      </c>
    </row>
    <row r="171" spans="1:8" x14ac:dyDescent="0.25">
      <c r="A171" s="1" t="s">
        <v>2036</v>
      </c>
      <c r="B171" s="44" t="str">
        <f>VLOOKUP(Table134[[#This Row],[src]],Table1[[UUID]:[email]],2,FALSE)</f>
        <v>anadir@livelygig.com</v>
      </c>
      <c r="C171" s="1" t="s">
        <v>2076</v>
      </c>
      <c r="D171" s="32" t="s">
        <v>2036</v>
      </c>
      <c r="E171" s="43" t="str">
        <f>VLOOKUP(Table134[[#This Row],[trgt]],Table1[[UUID]:[email]],2,FALSE)</f>
        <v>anadir@livelygig.com</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f>
        <v xml:space="preserve">{ "src" : "agent://8ce7d7d3-4c83-48a5-b3b5-1eb0400f0408",  "trgt" : "agent://8ce7d7d3-4c83-48a5-b3b5-1eb0400f0408" } , </v>
      </c>
    </row>
    <row r="172" spans="1:8" x14ac:dyDescent="0.25">
      <c r="A172" s="1" t="s">
        <v>2043</v>
      </c>
      <c r="B172" s="44" t="str">
        <f>VLOOKUP(Table134[[#This Row],[src]],Table1[[UUID]:[email]],2,FALSE)</f>
        <v>dthomas@livelygig.com</v>
      </c>
      <c r="C172" s="1" t="s">
        <v>2106</v>
      </c>
      <c r="D172" s="6" t="s">
        <v>2048</v>
      </c>
      <c r="E172" s="45" t="str">
        <f>VLOOKUP(Table134[[#This Row],[trgt]],Table1[[UUID]:[email]],2,FALSE)</f>
        <v>slee@livelygig.com</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f>
        <v xml:space="preserve">{ "src" : "agent://60582911-c2cd-4c14-8513-d13b9cc8cbff",  "trgt" : "agent://09f536f2-99d5-4c6d-bee8-6209e4fa650b" } , </v>
      </c>
    </row>
    <row r="173" spans="1:8" x14ac:dyDescent="0.25">
      <c r="A173" s="1" t="s">
        <v>2044</v>
      </c>
      <c r="B173" s="44" t="str">
        <f>VLOOKUP(Table134[[#This Row],[src]],Table1[[UUID]:[email]],2,FALSE)</f>
        <v>bdylan@livelygig.com</v>
      </c>
      <c r="C173" s="1" t="s">
        <v>2106</v>
      </c>
      <c r="D173" s="6" t="s">
        <v>2048</v>
      </c>
      <c r="E173" s="45" t="str">
        <f>VLOOKUP(Table134[[#This Row],[trgt]],Table1[[UUID]:[email]],2,FALSE)</f>
        <v>slee@livelygig.com</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f>
        <v xml:space="preserve">{ "src" : "agent://d2dd3995-b195-49ad-9e21-d1b90f9edc29",  "trgt" : "agent://09f536f2-99d5-4c6d-bee8-6209e4fa650b" } , </v>
      </c>
    </row>
    <row r="174" spans="1:8" x14ac:dyDescent="0.25">
      <c r="A174" s="1" t="s">
        <v>2043</v>
      </c>
      <c r="B174" s="44" t="str">
        <f>VLOOKUP(Table134[[#This Row],[src]],Table1[[UUID]:[email]],2,FALSE)</f>
        <v>dthomas@livelygig.com</v>
      </c>
      <c r="C174" s="1" t="s">
        <v>2106</v>
      </c>
      <c r="D174" s="6" t="s">
        <v>2049</v>
      </c>
      <c r="E174" s="45" t="str">
        <f>VLOOKUP(Table134[[#This Row],[trgt]],Table1[[UUID]:[email]],2,FALSE)</f>
        <v>rbrooks@livelygig.com</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f>
        <v xml:space="preserve">{ "src" : "agent://60582911-c2cd-4c14-8513-d13b9cc8cbff",  "trgt" : "agent://727f1d78-d9e6-4d17-b36b-d30485942d02" } , </v>
      </c>
    </row>
    <row r="175" spans="1:8" x14ac:dyDescent="0.25">
      <c r="A175" s="1" t="s">
        <v>2044</v>
      </c>
      <c r="B175" s="44" t="str">
        <f>VLOOKUP(Table134[[#This Row],[src]],Table1[[UUID]:[email]],2,FALSE)</f>
        <v>bdylan@livelygig.com</v>
      </c>
      <c r="C175" s="1" t="s">
        <v>2106</v>
      </c>
      <c r="D175" s="6" t="s">
        <v>2049</v>
      </c>
      <c r="E175" s="45" t="str">
        <f>VLOOKUP(Table134[[#This Row],[trgt]],Table1[[UUID]:[email]],2,FALSE)</f>
        <v>rbrooks@livelygig.com</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f>
        <v xml:space="preserve">{ "src" : "agent://d2dd3995-b195-49ad-9e21-d1b90f9edc29",  "trgt" : "agent://727f1d78-d9e6-4d17-b36b-d30485942d02" } , </v>
      </c>
    </row>
    <row r="176" spans="1:8" x14ac:dyDescent="0.25">
      <c r="A176" s="1" t="s">
        <v>2045</v>
      </c>
      <c r="B176" s="44" t="str">
        <f>VLOOKUP(Table134[[#This Row],[src]],Table1[[UUID]:[email]],2,FALSE)</f>
        <v>lcohen@livelygig.com</v>
      </c>
      <c r="C176" s="1" t="s">
        <v>2106</v>
      </c>
      <c r="D176" s="6" t="s">
        <v>2048</v>
      </c>
      <c r="E176" s="45" t="str">
        <f>VLOOKUP(Table134[[#This Row],[trgt]],Table1[[UUID]:[email]],2,FALSE)</f>
        <v>slee@livelygig.com</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f>
        <v xml:space="preserve">{ "src" : "agent://95204302-2882-4c94-8631-5c494efeb2c2",  "trgt" : "agent://09f536f2-99d5-4c6d-bee8-6209e4fa650b" } , </v>
      </c>
    </row>
    <row r="177" spans="1:8" x14ac:dyDescent="0.25">
      <c r="A177" s="1" t="s">
        <v>2046</v>
      </c>
      <c r="B177" s="44" t="str">
        <f>VLOOKUP(Table134[[#This Row],[src]],Table1[[UUID]:[email]],2,FALSE)</f>
        <v>moliver@livelygig.com</v>
      </c>
      <c r="C177" s="1" t="s">
        <v>2106</v>
      </c>
      <c r="D177" s="6" t="s">
        <v>2048</v>
      </c>
      <c r="E177" s="45" t="str">
        <f>VLOOKUP(Table134[[#This Row],[trgt]],Table1[[UUID]:[email]],2,FALSE)</f>
        <v>slee@livelygig.com</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f>
        <v xml:space="preserve">{ "src" : "agent://98e22eea-4bc7-4ea6-9196-ec995ff038f7",  "trgt" : "agent://09f536f2-99d5-4c6d-bee8-6209e4fa650b" } , </v>
      </c>
    </row>
    <row r="178" spans="1:8" x14ac:dyDescent="0.25">
      <c r="A178" s="1" t="s">
        <v>2047</v>
      </c>
      <c r="B178" s="44" t="str">
        <f>VLOOKUP(Table134[[#This Row],[src]],Table1[[UUID]:[email]],2,FALSE)</f>
        <v>psmith@livelygig.com</v>
      </c>
      <c r="C178" s="1" t="s">
        <v>2106</v>
      </c>
      <c r="D178" s="6" t="s">
        <v>2048</v>
      </c>
      <c r="E178" s="45" t="str">
        <f>VLOOKUP(Table134[[#This Row],[trgt]],Table1[[UUID]:[email]],2,FALSE)</f>
        <v>slee@livelygig.com</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f>
        <v xml:space="preserve">{ "src" : "agent://a2a73d30-274a-4173-b405-50a99eac3e2f",  "trgt" : "agent://09f536f2-99d5-4c6d-bee8-6209e4fa650b" } , </v>
      </c>
    </row>
    <row r="179" spans="1:8" x14ac:dyDescent="0.25">
      <c r="A179" s="1" t="s">
        <v>2048</v>
      </c>
      <c r="B179" s="44" t="str">
        <f>VLOOKUP(Table134[[#This Row],[src]],Table1[[UUID]:[email]],2,FALSE)</f>
        <v>slee@livelygig.com</v>
      </c>
      <c r="C179" s="1" t="s">
        <v>2106</v>
      </c>
      <c r="D179" s="6" t="s">
        <v>2044</v>
      </c>
      <c r="E179" s="45" t="str">
        <f>VLOOKUP(Table134[[#This Row],[trgt]],Table1[[UUID]:[email]],2,FALSE)</f>
        <v>bdylan@livelygig.com</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f>
        <v xml:space="preserve">{ "src" : "agent://09f536f2-99d5-4c6d-bee8-6209e4fa650b",  "trgt" : "agent://d2dd3995-b195-49ad-9e21-d1b90f9edc29" } , </v>
      </c>
    </row>
    <row r="180" spans="1:8" x14ac:dyDescent="0.25">
      <c r="A180" s="1" t="s">
        <v>2048</v>
      </c>
      <c r="B180" s="44" t="str">
        <f>VLOOKUP(Table134[[#This Row],[src]],Table1[[UUID]:[email]],2,FALSE)</f>
        <v>slee@livelygig.com</v>
      </c>
      <c r="C180" s="1" t="s">
        <v>2106</v>
      </c>
      <c r="D180" s="6" t="s">
        <v>2050</v>
      </c>
      <c r="E180" s="45" t="str">
        <f>VLOOKUP(Table134[[#This Row],[trgt]],Table1[[UUID]:[email]],2,FALSE)</f>
        <v>sphan@livelygig.com</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f>
        <v xml:space="preserve">{ "src" : "agent://09f536f2-99d5-4c6d-bee8-6209e4fa650b",  "trgt" : "agent://aedaead9-fba3-4e87-a628-646e0064ca54" } , </v>
      </c>
    </row>
    <row r="181" spans="1:8" x14ac:dyDescent="0.25">
      <c r="A181" s="1" t="s">
        <v>2048</v>
      </c>
      <c r="B181" s="44" t="str">
        <f>VLOOKUP(Table134[[#This Row],[src]],Table1[[UUID]:[email]],2,FALSE)</f>
        <v>slee@livelygig.com</v>
      </c>
      <c r="C181" s="1" t="s">
        <v>2106</v>
      </c>
      <c r="D181" s="6" t="s">
        <v>2044</v>
      </c>
      <c r="E181" s="45" t="str">
        <f>VLOOKUP(Table134[[#This Row],[trgt]],Table1[[UUID]:[email]],2,FALSE)</f>
        <v>bdylan@livelygig.com</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f>
        <v xml:space="preserve">{ "src" : "agent://09f536f2-99d5-4c6d-bee8-6209e4fa650b",  "trgt" : "agent://d2dd3995-b195-49ad-9e21-d1b90f9edc29" } , </v>
      </c>
    </row>
    <row r="182" spans="1:8" x14ac:dyDescent="0.25">
      <c r="A182" s="1" t="s">
        <v>2048</v>
      </c>
      <c r="B182" s="44" t="str">
        <f>VLOOKUP(Table134[[#This Row],[src]],Table1[[UUID]:[email]],2,FALSE)</f>
        <v>slee@livelygig.com</v>
      </c>
      <c r="C182" s="1" t="s">
        <v>2106</v>
      </c>
      <c r="D182" s="6" t="s">
        <v>2045</v>
      </c>
      <c r="E182" s="45" t="str">
        <f>VLOOKUP(Table134[[#This Row],[trgt]],Table1[[UUID]:[email]],2,FALSE)</f>
        <v>lcohen@livelygig.com</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f>
        <v xml:space="preserve">{ "src" : "agent://09f536f2-99d5-4c6d-bee8-6209e4fa650b",  "trgt" : "agent://95204302-2882-4c94-8631-5c494efeb2c2" } , </v>
      </c>
    </row>
    <row r="183" spans="1:8" x14ac:dyDescent="0.25">
      <c r="A183" s="1" t="s">
        <v>2048</v>
      </c>
      <c r="B183" s="44" t="str">
        <f>VLOOKUP(Table134[[#This Row],[src]],Table1[[UUID]:[email]],2,FALSE)</f>
        <v>slee@livelygig.com</v>
      </c>
      <c r="C183" s="1" t="s">
        <v>2106</v>
      </c>
      <c r="D183" s="6" t="s">
        <v>2046</v>
      </c>
      <c r="E183" s="45" t="str">
        <f>VLOOKUP(Table134[[#This Row],[trgt]],Table1[[UUID]:[email]],2,FALSE)</f>
        <v>moliver@livelygig.com</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f>
        <v xml:space="preserve">{ "src" : "agent://09f536f2-99d5-4c6d-bee8-6209e4fa650b",  "trgt" : "agent://98e22eea-4bc7-4ea6-9196-ec995ff038f7" } , </v>
      </c>
    </row>
    <row r="184" spans="1:8" x14ac:dyDescent="0.25">
      <c r="A184" s="1" t="s">
        <v>2048</v>
      </c>
      <c r="B184" s="44" t="str">
        <f>VLOOKUP(Table134[[#This Row],[src]],Table1[[UUID]:[email]],2,FALSE)</f>
        <v>slee@livelygig.com</v>
      </c>
      <c r="C184" s="1" t="s">
        <v>2106</v>
      </c>
      <c r="D184" s="6" t="s">
        <v>2047</v>
      </c>
      <c r="E184" s="45" t="str">
        <f>VLOOKUP(Table134[[#This Row],[trgt]],Table1[[UUID]:[email]],2,FALSE)</f>
        <v>psmith@livelygig.com</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f>
        <v xml:space="preserve">{ "src" : "agent://09f536f2-99d5-4c6d-bee8-6209e4fa650b",  "trgt" : "agent://a2a73d30-274a-4173-b405-50a99eac3e2f" } , </v>
      </c>
    </row>
    <row r="185" spans="1:8" x14ac:dyDescent="0.25">
      <c r="A185" s="1" t="s">
        <v>2048</v>
      </c>
      <c r="B185" s="44" t="str">
        <f>VLOOKUP(Table134[[#This Row],[src]],Table1[[UUID]:[email]],2,FALSE)</f>
        <v>slee@livelygig.com</v>
      </c>
      <c r="C185" s="1" t="s">
        <v>2106</v>
      </c>
      <c r="D185" s="6" t="s">
        <v>2051</v>
      </c>
      <c r="E185" s="45" t="str">
        <f>VLOOKUP(Table134[[#This Row],[trgt]],Table1[[UUID]:[email]],2,FALSE)</f>
        <v>unitedfan@livelygig.com</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f>
        <v xml:space="preserve">{ "src" : "agent://09f536f2-99d5-4c6d-bee8-6209e4fa650b",  "trgt" : "agent://179ee405-aa43-4b8a-9e94-a49dc3b3d07d" } , </v>
      </c>
    </row>
    <row r="186" spans="1:8" x14ac:dyDescent="0.25">
      <c r="A186" s="1" t="s">
        <v>2049</v>
      </c>
      <c r="B186" s="44" t="str">
        <f>VLOOKUP(Table134[[#This Row],[src]],Table1[[UUID]:[email]],2,FALSE)</f>
        <v>rbrooks@livelygig.com</v>
      </c>
      <c r="C186" s="1" t="s">
        <v>2106</v>
      </c>
      <c r="D186" s="6" t="s">
        <v>2044</v>
      </c>
      <c r="E186" s="45" t="str">
        <f>VLOOKUP(Table134[[#This Row],[trgt]],Table1[[UUID]:[email]],2,FALSE)</f>
        <v>bdylan@livelygig.com</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f>
        <v xml:space="preserve">{ "src" : "agent://727f1d78-d9e6-4d17-b36b-d30485942d02",  "trgt" : "agent://d2dd3995-b195-49ad-9e21-d1b90f9edc29" } , </v>
      </c>
    </row>
    <row r="187" spans="1:8" x14ac:dyDescent="0.25">
      <c r="A187" s="1" t="s">
        <v>2049</v>
      </c>
      <c r="B187" s="44" t="str">
        <f>VLOOKUP(Table134[[#This Row],[src]],Table1[[UUID]:[email]],2,FALSE)</f>
        <v>rbrooks@livelygig.com</v>
      </c>
      <c r="C187" s="1" t="s">
        <v>2106</v>
      </c>
      <c r="D187" s="6" t="s">
        <v>2050</v>
      </c>
      <c r="E187" s="45" t="str">
        <f>VLOOKUP(Table134[[#This Row],[trgt]],Table1[[UUID]:[email]],2,FALSE)</f>
        <v>sphan@livelygig.com</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f>
        <v xml:space="preserve">{ "src" : "agent://727f1d78-d9e6-4d17-b36b-d30485942d02",  "trgt" : "agent://aedaead9-fba3-4e87-a628-646e0064ca54" } , </v>
      </c>
    </row>
    <row r="188" spans="1:8" x14ac:dyDescent="0.25">
      <c r="A188" s="1" t="s">
        <v>2050</v>
      </c>
      <c r="B188" s="44" t="str">
        <f>VLOOKUP(Table134[[#This Row],[src]],Table1[[UUID]:[email]],2,FALSE)</f>
        <v>sphan@livelygig.com</v>
      </c>
      <c r="C188" s="1" t="s">
        <v>2106</v>
      </c>
      <c r="D188" s="6" t="s">
        <v>2048</v>
      </c>
      <c r="E188" s="45" t="str">
        <f>VLOOKUP(Table134[[#This Row],[trgt]],Table1[[UUID]:[email]],2,FALSE)</f>
        <v>slee@livelygig.com</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f>
        <v xml:space="preserve">{ "src" : "agent://aedaead9-fba3-4e87-a628-646e0064ca54",  "trgt" : "agent://09f536f2-99d5-4c6d-bee8-6209e4fa650b" } , </v>
      </c>
    </row>
    <row r="189" spans="1:8" x14ac:dyDescent="0.25">
      <c r="A189" s="1" t="s">
        <v>2050</v>
      </c>
      <c r="B189" s="44" t="str">
        <f>VLOOKUP(Table134[[#This Row],[src]],Table1[[UUID]:[email]],2,FALSE)</f>
        <v>sphan@livelygig.com</v>
      </c>
      <c r="C189" s="1" t="s">
        <v>2106</v>
      </c>
      <c r="D189" s="6" t="s">
        <v>2049</v>
      </c>
      <c r="E189" s="45" t="str">
        <f>VLOOKUP(Table134[[#This Row],[trgt]],Table1[[UUID]:[email]],2,FALSE)</f>
        <v>rbrooks@livelygig.com</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f>
        <v xml:space="preserve">{ "src" : "agent://aedaead9-fba3-4e87-a628-646e0064ca54",  "trgt" : "agent://727f1d78-d9e6-4d17-b36b-d30485942d02" } , </v>
      </c>
    </row>
    <row r="190" spans="1:8" x14ac:dyDescent="0.25">
      <c r="A190" s="1" t="s">
        <v>2051</v>
      </c>
      <c r="B190" s="44" t="str">
        <f>VLOOKUP(Table134[[#This Row],[src]],Table1[[UUID]:[email]],2,FALSE)</f>
        <v>unitedfan@livelygig.com</v>
      </c>
      <c r="C190" s="1" t="s">
        <v>2106</v>
      </c>
      <c r="D190" s="3" t="s">
        <v>2048</v>
      </c>
      <c r="E190" s="43" t="str">
        <f>VLOOKUP(Table134[[#This Row],[trgt]],Table1[[UUID]:[email]],2,FALSE)</f>
        <v>slee@livelygig.com</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f>
        <v xml:space="preserve">{ "src" : "agent://179ee405-aa43-4b8a-9e94-a49dc3b3d07d",  "trgt" : "agent://09f536f2-99d5-4c6d-bee8-6209e4fa650b" } , </v>
      </c>
    </row>
    <row r="191" spans="1:8" x14ac:dyDescent="0.25">
      <c r="A191" s="52" t="s">
        <v>161</v>
      </c>
      <c r="B191" s="47" t="str">
        <f>VLOOKUP(Table134[[#This Row],[src]],Table1[[UUID]:[email]],2,FALSE)</f>
        <v>pbennett@livelygig.com</v>
      </c>
      <c r="C191" s="46" t="s">
        <v>2074</v>
      </c>
      <c r="D191" s="46" t="s">
        <v>2039</v>
      </c>
      <c r="E191" s="48" t="str">
        <f>VLOOKUP(Table134[[#This Row],[trgt]],Table1[[UUID]:[email]],2,FALSE)</f>
        <v>bperry@livelygig.com</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f>
        <v xml:space="preserve">{ "src" : "agent://89cbeaaf-bb58-48a4-8bdf-2917d6ae110d",  "trgt" : "agent://2e1b5dfe-feb3-46ed-abc8-f7342f1d5d61" } , </v>
      </c>
    </row>
    <row r="192" spans="1:8" x14ac:dyDescent="0.25">
      <c r="A192" s="52" t="s">
        <v>2039</v>
      </c>
      <c r="B192" s="47" t="str">
        <f>VLOOKUP(Table134[[#This Row],[src]],Table1[[UUID]:[email]],2,FALSE)</f>
        <v>bperry@livelygig.com</v>
      </c>
      <c r="C192" s="46" t="s">
        <v>2074</v>
      </c>
      <c r="D192" s="46" t="s">
        <v>2245</v>
      </c>
      <c r="E192" s="48" t="str">
        <f>VLOOKUP(Table134[[#This Row],[trgt]],Table1[[UUID]:[email]],2,FALSE)</f>
        <v>livelygig@livelygig.com</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f>
        <v xml:space="preserve">{ "src" : "agent://2e1b5dfe-feb3-46ed-abc8-f7342f1d5d61",  "trgt" : "agent://eeeeeeee-eeee-eeee-eeee-eeeeeeeeeeee" } , </v>
      </c>
    </row>
    <row r="193" spans="1:8" s="13" customFormat="1" x14ac:dyDescent="0.25">
      <c r="A193" s="55" t="s">
        <v>2036</v>
      </c>
      <c r="B193" s="44" t="str">
        <f>VLOOKUP(Table134[[#This Row],[src]],Table1[[UUID]:[email]],2,FALSE)</f>
        <v>anadir@livelygig.com</v>
      </c>
      <c r="C193" s="1" t="s">
        <v>2074</v>
      </c>
      <c r="D193" s="1" t="s">
        <v>2245</v>
      </c>
      <c r="E193" s="45" t="str">
        <f>VLOOKUP(Table134[[#This Row],[trgt]],Table1[[UUID]:[email]],2,FALSE)</f>
        <v>livelygig@livelygig.com</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f>
        <v xml:space="preserve">{ "src" : "agent://8ce7d7d3-4c83-48a5-b3b5-1eb0400f0408",  "trgt" : "agent://eeeeeeee-eeee-eeee-eeee-eeeeeeeeeeee" } , </v>
      </c>
    </row>
    <row r="194" spans="1:8" x14ac:dyDescent="0.25">
      <c r="A194" s="52" t="s">
        <v>2245</v>
      </c>
      <c r="B194" s="47" t="str">
        <f>VLOOKUP(Table134[[#This Row],[src]],Table1[[UUID]:[email]],2,FALSE)</f>
        <v>livelygig@livelygig.com</v>
      </c>
      <c r="C194" s="46" t="s">
        <v>2074</v>
      </c>
      <c r="D194" s="46" t="s">
        <v>161</v>
      </c>
      <c r="E194" s="50" t="str">
        <f>VLOOKUP(Table134[[#This Row],[trgt]],Table1[[UUID]:[email]],2,FALSE)</f>
        <v>pbennett@livelygig.com</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topLeftCell="Q1" workbookViewId="0">
      <selection activeCell="V4" sqref="V4:V16"/>
    </sheetView>
  </sheetViews>
  <sheetFormatPr defaultRowHeight="15" x14ac:dyDescent="0.25"/>
  <cols>
    <col min="1" max="1" width="8.7109375" customWidth="1"/>
    <col min="2" max="2" width="10" customWidth="1"/>
    <col min="3" max="3" width="45.42578125" customWidth="1"/>
    <col min="4" max="4" width="8.7109375" customWidth="1"/>
    <col min="5" max="5" width="19.7109375" customWidth="1"/>
    <col min="6" max="6" width="51.85546875" customWidth="1"/>
    <col min="7" max="7" width="17.28515625" customWidth="1"/>
    <col min="8" max="8" width="20" customWidth="1"/>
    <col min="9" max="9" width="51" customWidth="1"/>
    <col min="10" max="10" width="16.42578125" customWidth="1"/>
    <col min="11" max="11" width="15.140625" customWidth="1"/>
    <col min="12" max="12" width="13.42578125" customWidth="1"/>
    <col min="13" max="13" width="10" customWidth="1"/>
    <col min="14" max="14" width="31.85546875" customWidth="1"/>
    <col min="15" max="15" width="28.28515625" customWidth="1"/>
    <col min="16" max="16" width="37.7109375" customWidth="1"/>
    <col min="17" max="20" width="38.85546875" customWidth="1"/>
    <col min="21" max="22" width="11" customWidth="1"/>
  </cols>
  <sheetData>
    <row r="1" spans="1:22" x14ac:dyDescent="0.25">
      <c r="A1" t="s">
        <v>2168</v>
      </c>
    </row>
    <row r="2" spans="1:22" x14ac:dyDescent="0.25">
      <c r="Q2" t="s">
        <v>2247</v>
      </c>
    </row>
    <row r="3" spans="1:22" x14ac:dyDescent="0.25">
      <c r="A3" t="s">
        <v>2492</v>
      </c>
      <c r="B3" t="s">
        <v>2493</v>
      </c>
      <c r="C3" t="s">
        <v>2080</v>
      </c>
      <c r="D3" t="s">
        <v>2517</v>
      </c>
      <c r="E3" t="s">
        <v>2518</v>
      </c>
      <c r="F3" t="s">
        <v>2516</v>
      </c>
      <c r="G3" t="s">
        <v>2127</v>
      </c>
      <c r="H3" t="s">
        <v>2128</v>
      </c>
      <c r="I3" t="s">
        <v>2313</v>
      </c>
      <c r="J3" t="s">
        <v>2314</v>
      </c>
      <c r="K3" t="s">
        <v>2529</v>
      </c>
      <c r="L3" t="s">
        <v>2311</v>
      </c>
      <c r="M3" t="s">
        <v>2494</v>
      </c>
      <c r="N3" t="s">
        <v>2495</v>
      </c>
      <c r="O3" t="s">
        <v>2319</v>
      </c>
      <c r="P3" t="s">
        <v>2513</v>
      </c>
      <c r="Q3" t="s">
        <v>2267</v>
      </c>
      <c r="R3" t="s">
        <v>2530</v>
      </c>
      <c r="S3" t="s">
        <v>2268</v>
      </c>
      <c r="T3" t="s">
        <v>2514</v>
      </c>
      <c r="U3" t="s">
        <v>2058</v>
      </c>
      <c r="V3" t="s">
        <v>2129</v>
      </c>
    </row>
    <row r="4" spans="1:22" x14ac:dyDescent="0.25">
      <c r="A4" s="3" t="s">
        <v>161</v>
      </c>
      <c r="B4" t="str">
        <f>VLOOKUP(demoPosts[[#This Row],[Source]],Table1[[UUID]:[email]],2,FALSE)</f>
        <v>pbennett@livelygig.com</v>
      </c>
      <c r="C4" t="str">
        <f>"""src"" : """&amp;demoPosts[[#This Row],[Source]]&amp;""", "</f>
        <v xml:space="preserve">"src" : "89cbeaaf-bb58-48a4-8bdf-2917d6ae110d", </v>
      </c>
      <c r="D4" s="3" t="s">
        <v>2245</v>
      </c>
      <c r="E4" t="str">
        <f>VLOOKUP(demoPosts[[#This Row],[trgt1]],Table1[[UUID]:[email]],2,FALSE)</f>
        <v>livelygig@livelygig.com</v>
      </c>
      <c r="F4" t="str">
        <f>"""trgts"" : ["""&amp;demoPosts[[#This Row],[trgt1]]&amp;"""], "</f>
        <v xml:space="preserve">"trgts" : ["eeeeeeee-eeee-eeee-eeee-eeeeeeeeeeee"], </v>
      </c>
      <c r="G4" t="s">
        <v>2248</v>
      </c>
      <c r="H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I4" t="str">
        <f>"""labels"" : [""" &amp; demoPosts[[#This Row],[Message Type GUID]]&amp;"""], "</f>
        <v xml:space="preserve">"labels" : ["eb0c7fee-e815-4590-97cc-7be8251f68b6"], </v>
      </c>
      <c r="J4" s="120" t="s">
        <v>2262</v>
      </c>
      <c r="K4" s="120" t="str">
        <f>"\""text\"" : \""" &amp;demoPosts[[#This Row],[text]] &amp; "\"", "</f>
        <v xml:space="preserve">\"text\" : \"hi buyerProfile\", </v>
      </c>
      <c r="L4" s="120" t="str">
        <f t="shared" ref="L4:L16" si="0">"\""type\"" : \""TEXT\"", "</f>
        <v xml:space="preserve">\"type\" : \"TEXT\", </v>
      </c>
      <c r="M4" s="120" t="s">
        <v>2250</v>
      </c>
      <c r="N4" s="120" t="str">
        <f>"\""contentType\"" : \""" &amp; demoPosts[[#This Row],[ContentType]] &amp; "\"", "</f>
        <v xml:space="preserve">\"contentType\" : \"message\", </v>
      </c>
      <c r="O4" s="121" t="s">
        <v>2246</v>
      </c>
      <c r="P4" s="120" t="str">
        <f>"\""created\"" : \""" &amp; demoPosts[[#This Row],[created]] &amp; "\"", "</f>
        <v xml:space="preserve">\"created\" : \"2002-05-30T09:30:10Z\", </v>
      </c>
      <c r="Q4" s="119" t="s">
        <v>2024</v>
      </c>
      <c r="R4" s="120" t="str">
        <f>"\""versionedPostId\"" : \""" &amp; demoPosts[[#This Row],[versionedPost.id]] &amp; "\"", "</f>
        <v xml:space="preserve">\"versionedPostId\" : \"8ecf4d27-e2d1-442f-b2d6-9a2fc00a222f\", </v>
      </c>
      <c r="S4" s="119"/>
      <c r="T4" s="120" t="str">
        <f>"\""versionedPostPredecessorId\"" : \""" &amp; demoPosts[[#This Row],[versionedPost.predecessorID]] &amp; "\"" "</f>
        <v xml:space="preserve">\"versionedPostPredecessorId\" : \"\" </v>
      </c>
      <c r="U4" s="119" t="str">
        <f>"""value"" : ""{"&amp;demoPosts[[#This Row],[text2]]&amp;demoPosts[[#This Row],[type]]&amp;demoPosts[[#This Row],[ContentType2]]&amp;demoPosts[[#This Row],[Column1]]&amp;demoPosts[[#This Row],[versionedPostId]]&amp;demoPosts[[#This Row],[Column2]]&amp;"}"""</f>
        <v>"value" : "{\"text\" : \"hi buyerProfile\", \"type\" : \"TEXT\", \"contentType\" : \"message\", \"created\" : \"2002-05-30T09:30:10Z\", \"versionedPostId\" : \"8ecf4d27-e2d1-442f-b2d6-9a2fc00a222f\", \"versionedPostPredecessorId\" : \"\" }"</v>
      </c>
      <c r="V4" s="50" t="str">
        <f ca="1">"{"&amp;demoPosts[[#This Row],[src]] &amp;demoPosts[[#This Row],[trgts]]&amp; demoPosts[[#This Row],[labels]] &amp; demoPosts[[#This Row],[value]]&amp; "}" &amp; IF(LEN(OFFSET(demoPosts[[#This Row],[Source]],1,0))&gt;0," , ","")</f>
        <v xml:space="preserve">{"src" : "89cbeaaf-bb58-48a4-8bdf-2917d6ae110d", "trgts" : ["eeeeeeee-eeee-eeee-eeee-eeeeeeeeeeee"], "labels" : ["eb0c7fee-e815-4590-97cc-7be8251f68b6"], "value" : "{\"text\" : \"hi buyerProfile\", \"type\" : \"TEXT\", \"contentType\" : \"message\", \"created\" : \"2002-05-30T09:30:10Z\", \"versionedPostId\" : \"8ecf4d27-e2d1-442f-b2d6-9a2fc00a222f\", \"versionedPostPredecessorId\" : \"\" }"} , </v>
      </c>
    </row>
    <row r="5" spans="1:22" x14ac:dyDescent="0.25">
      <c r="A5" s="3" t="s">
        <v>161</v>
      </c>
      <c r="B5" t="str">
        <f>VLOOKUP(demoPosts[[#This Row],[Source]],Table1[[UUID]:[email]],2,FALSE)</f>
        <v>pbennett@livelygig.com</v>
      </c>
      <c r="C5" t="str">
        <f>"""src"" : """&amp;demoPosts[[#This Row],[Source]]&amp;""", "</f>
        <v xml:space="preserve">"src" : "89cbeaaf-bb58-48a4-8bdf-2917d6ae110d", </v>
      </c>
      <c r="D5" s="3" t="s">
        <v>2245</v>
      </c>
      <c r="E5" t="str">
        <f>VLOOKUP(demoPosts[[#This Row],[trgt1]],Table1[[UUID]:[email]],2,FALSE)</f>
        <v>livelygig@livelygig.com</v>
      </c>
      <c r="F5" t="str">
        <f>"""trgts"" : ["""&amp;demoPosts[[#This Row],[trgt1]]&amp;"""], "</f>
        <v xml:space="preserve">"trgts" : ["eeeeeeee-eeee-eeee-eeee-eeeeeeeeeeee"], </v>
      </c>
      <c r="G5" t="s">
        <v>2248</v>
      </c>
      <c r="H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I5" t="str">
        <f>"""labels"" : [""" &amp; demoPosts[[#This Row],[Message Type GUID]]&amp;"""], "</f>
        <v xml:space="preserve">"labels" : ["eb0c7fee-e815-4590-97cc-7be8251f68b6"], </v>
      </c>
      <c r="J5" s="57" t="s">
        <v>2263</v>
      </c>
      <c r="K5" s="57" t="str">
        <f>"\""text\"" : \""" &amp;demoPosts[[#This Row],[text]] &amp; "\"", "</f>
        <v xml:space="preserve">\"text\" : \"hi buyerProfile revised\", </v>
      </c>
      <c r="L5" s="57" t="str">
        <f t="shared" si="0"/>
        <v xml:space="preserve">\"type\" : \"TEXT\", </v>
      </c>
      <c r="M5" s="57" t="s">
        <v>2250</v>
      </c>
      <c r="N5" s="57" t="str">
        <f>"\""contentType\"" : \""" &amp; demoPosts[[#This Row],[ContentType]] &amp; "\"", "</f>
        <v xml:space="preserve">\"contentType\" : \"message\", </v>
      </c>
      <c r="O5" s="121" t="s">
        <v>2246</v>
      </c>
      <c r="P5" s="57" t="str">
        <f>"\""created\"" : \""" &amp; demoPosts[[#This Row],[created]] &amp; "\"", "</f>
        <v xml:space="preserve">\"created\" : \"2002-05-30T09:30:10Z\", </v>
      </c>
      <c r="Q5" t="s">
        <v>2025</v>
      </c>
      <c r="R5" t="str">
        <f>"\""versionedPostId\"" : \""" &amp; demoPosts[[#This Row],[versionedPost.id]] &amp; "\"", "</f>
        <v xml:space="preserve">\"versionedPostId\" : \"41bf63e9-d0ff-416a-b039-bd7c15bb295e\", </v>
      </c>
      <c r="S5" t="str">
        <f>+Q4</f>
        <v>8ecf4d27-e2d1-442f-b2d6-9a2fc00a222f</v>
      </c>
      <c r="T5" t="str">
        <f>"\""versionedPostPredecessorId\"" : \""" &amp; demoPosts[[#This Row],[versionedPost.predecessorID]] &amp; "\"" "</f>
        <v xml:space="preserve">\"versionedPostPredecessorId\" : \"8ecf4d27-e2d1-442f-b2d6-9a2fc00a222f\" </v>
      </c>
      <c r="U5" t="str">
        <f>"""value"" : ""{"&amp;demoPosts[[#This Row],[text2]]&amp;demoPosts[[#This Row],[type]]&amp;demoPosts[[#This Row],[ContentType2]]&amp;demoPosts[[#This Row],[Column1]]&amp;demoPosts[[#This Row],[versionedPostId]]&amp;demoPosts[[#This Row],[Column2]]&amp;"}"""</f>
        <v>"value" : "{\"text\" : \"hi buyerProfile revised\", \"type\" : \"TEXT\", \"contentType\" : \"message\", \"created\" : \"2002-05-30T09:30:10Z\", \"versionedPostId\" : \"41bf63e9-d0ff-416a-b039-bd7c15bb295e\", \"versionedPostPredecessorId\" : \"8ecf4d27-e2d1-442f-b2d6-9a2fc00a222f\" }"</v>
      </c>
      <c r="V5" t="str">
        <f ca="1">"{"&amp;demoPosts[[#This Row],[src]] &amp;demoPosts[[#This Row],[trgts]]&amp; demoPosts[[#This Row],[labels]] &amp; demoPosts[[#This Row],[value]]&amp; "}" &amp; IF(LEN(OFFSET(demoPosts[[#This Row],[Source]],1,0))&gt;0," , ","")</f>
        <v xml:space="preserve">{"src" : "89cbeaaf-bb58-48a4-8bdf-2917d6ae110d", "trgts" : ["eeeeeeee-eeee-eeee-eeee-eeeeeeeeeeee"], "labels" : ["eb0c7fee-e815-4590-97cc-7be8251f68b6"], "value" : "{\"text\" : \"hi buyerProfile revised\", \"type\" : \"TEXT\", \"contentType\" : \"message\", \"created\" : \"2002-05-30T09:30:10Z\", \"versionedPostId\" : \"41bf63e9-d0ff-416a-b039-bd7c15bb295e\", \"versionedPostPredecessorId\" : \"8ecf4d27-e2d1-442f-b2d6-9a2fc00a222f\" }"} , </v>
      </c>
    </row>
    <row r="6" spans="1:22" x14ac:dyDescent="0.25">
      <c r="A6" s="3" t="s">
        <v>161</v>
      </c>
      <c r="B6" s="58" t="str">
        <f>VLOOKUP(demoPosts[[#This Row],[Source]],Table1[[UUID]:[email]],2,FALSE)</f>
        <v>pbennett@livelygig.com</v>
      </c>
      <c r="C6" s="58" t="str">
        <f>"""src"" : """&amp;demoPosts[[#This Row],[Source]]&amp;""", "</f>
        <v xml:space="preserve">"src" : "89cbeaaf-bb58-48a4-8bdf-2917d6ae110d", </v>
      </c>
      <c r="D6" s="3" t="s">
        <v>2245</v>
      </c>
      <c r="E6" s="58" t="str">
        <f>VLOOKUP(demoPosts[[#This Row],[trgt1]],Table1[[UUID]:[email]],2,FALSE)</f>
        <v>livelygig@livelygig.com</v>
      </c>
      <c r="F6" s="58" t="str">
        <f>"""trgts"" : ["""&amp;demoPosts[[#This Row],[trgt1]]&amp;"""], "</f>
        <v xml:space="preserve">"trgts" : ["eeeeeeee-eeee-eeee-eeee-eeeeeeeeeeee"], </v>
      </c>
      <c r="G6" t="s">
        <v>2249</v>
      </c>
      <c r="H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I6" t="str">
        <f>"""labels"" : [""" &amp; demoPosts[[#This Row],[Message Type GUID]]&amp;"""], "</f>
        <v xml:space="preserve">"labels" : ["49607b66-5642-4f96-ab5b-864f44697ea8"], </v>
      </c>
      <c r="J6" s="57" t="s">
        <v>2255</v>
      </c>
      <c r="K6" s="57" t="str">
        <f>"\""text\"" : \""" &amp;demoPosts[[#This Row],[text]] &amp; "\"", "</f>
        <v xml:space="preserve">\"text\" : \"hi contract\", </v>
      </c>
      <c r="L6" s="57" t="str">
        <f t="shared" si="0"/>
        <v xml:space="preserve">\"type\" : \"TEXT\", </v>
      </c>
      <c r="M6" s="57" t="s">
        <v>2250</v>
      </c>
      <c r="N6" s="57" t="str">
        <f>"\""contentType\"" : \""" &amp; demoPosts[[#This Row],[ContentType]] &amp; "\"", "</f>
        <v xml:space="preserve">\"contentType\" : \"message\", </v>
      </c>
      <c r="O6" s="121" t="s">
        <v>2246</v>
      </c>
      <c r="P6" s="57" t="str">
        <f>"\""created\"" : \""" &amp; demoPosts[[#This Row],[created]] &amp; "\"", "</f>
        <v xml:space="preserve">\"created\" : \"2002-05-30T09:30:10Z\", </v>
      </c>
      <c r="Q6" t="s">
        <v>2026</v>
      </c>
      <c r="R6" t="str">
        <f>"\""versionedPostId\"" : \""" &amp; demoPosts[[#This Row],[versionedPost.id]] &amp; "\"", "</f>
        <v xml:space="preserve">\"versionedPostId\" : \"35e60447-747e-496a-afde-65ca182db1c8\", </v>
      </c>
      <c r="T6" t="str">
        <f>"\""versionedPostPredecessorId\"" : \""" &amp; demoPosts[[#This Row],[versionedPost.predecessorID]] &amp; "\"" "</f>
        <v xml:space="preserve">\"versionedPostPredecessorId\" : \"\" </v>
      </c>
      <c r="U6" t="str">
        <f>"""value"" : ""{"&amp;demoPosts[[#This Row],[text2]]&amp;demoPosts[[#This Row],[type]]&amp;demoPosts[[#This Row],[ContentType2]]&amp;demoPosts[[#This Row],[Column1]]&amp;demoPosts[[#This Row],[versionedPostId]]&amp;demoPosts[[#This Row],[Column2]]&amp;"}"""</f>
        <v>"value" : "{\"text\" : \"hi contract\", \"type\" : \"TEXT\", \"contentType\" : \"message\", \"created\" : \"2002-05-30T09:30:10Z\", \"versionedPostId\" : \"35e60447-747e-496a-afde-65ca182db1c8\", \"versionedPostPredecessorId\" : \"\" }"</v>
      </c>
      <c r="V6" t="str">
        <f ca="1">"{"&amp;demoPosts[[#This Row],[src]] &amp;demoPosts[[#This Row],[trgts]]&amp; demoPosts[[#This Row],[labels]] &amp; demoPosts[[#This Row],[value]]&amp; "}" &amp; IF(LEN(OFFSET(demoPosts[[#This Row],[Source]],1,0))&gt;0," , ","")</f>
        <v xml:space="preserve">{"src" : "89cbeaaf-bb58-48a4-8bdf-2917d6ae110d", "trgts" : ["eeeeeeee-eeee-eeee-eeee-eeeeeeeeeeee"], "labels" : ["49607b66-5642-4f96-ab5b-864f44697ea8"], "value" : "{\"text\" : \"hi contract\", \"type\" : \"TEXT\", \"contentType\" : \"message\", \"created\" : \"2002-05-30T09:30:10Z\", \"versionedPostId\" : \"35e60447-747e-496a-afde-65ca182db1c8\", \"versionedPostPredecessorId\" : \"\" }"} , </v>
      </c>
    </row>
    <row r="7" spans="1:22" x14ac:dyDescent="0.25">
      <c r="A7" s="3" t="s">
        <v>161</v>
      </c>
      <c r="B7" s="58" t="str">
        <f>VLOOKUP(demoPosts[[#This Row],[Source]],Table1[[UUID]:[email]],2,FALSE)</f>
        <v>pbennett@livelygig.com</v>
      </c>
      <c r="C7" s="58" t="str">
        <f>"""src"" : """&amp;demoPosts[[#This Row],[Source]]&amp;""", "</f>
        <v xml:space="preserve">"src" : "89cbeaaf-bb58-48a4-8bdf-2917d6ae110d", </v>
      </c>
      <c r="D7" s="3" t="s">
        <v>2245</v>
      </c>
      <c r="E7" s="58" t="str">
        <f>VLOOKUP(demoPosts[[#This Row],[trgt1]],Table1[[UUID]:[email]],2,FALSE)</f>
        <v>livelygig@livelygig.com</v>
      </c>
      <c r="F7" s="58" t="str">
        <f>"""trgts"" : ["""&amp;demoPosts[[#This Row],[trgt1]]&amp;"""], "</f>
        <v xml:space="preserve">"trgts" : ["eeeeeeee-eeee-eeee-eeee-eeeeeeeeeeee"], </v>
      </c>
      <c r="G7" t="s">
        <v>2249</v>
      </c>
      <c r="H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I7" t="str">
        <f>"""labels"" : [""" &amp; demoPosts[[#This Row],[Message Type GUID]]&amp;"""], "</f>
        <v xml:space="preserve">"labels" : ["49607b66-5642-4f96-ab5b-864f44697ea8"], </v>
      </c>
      <c r="J7" s="57" t="s">
        <v>2264</v>
      </c>
      <c r="K7" s="57" t="str">
        <f>"\""text\"" : \""" &amp;demoPosts[[#This Row],[text]] &amp; "\"", "</f>
        <v xml:space="preserve">\"text\" : \"hi contractRevised\", </v>
      </c>
      <c r="L7" s="57" t="str">
        <f t="shared" si="0"/>
        <v xml:space="preserve">\"type\" : \"TEXT\", </v>
      </c>
      <c r="M7" s="57" t="s">
        <v>2250</v>
      </c>
      <c r="N7" s="57" t="str">
        <f>"\""contentType\"" : \""" &amp; demoPosts[[#This Row],[ContentType]] &amp; "\"", "</f>
        <v xml:space="preserve">\"contentType\" : \"message\", </v>
      </c>
      <c r="O7" s="121" t="s">
        <v>2246</v>
      </c>
      <c r="P7" s="57" t="str">
        <f>"\""created\"" : \""" &amp; demoPosts[[#This Row],[created]] &amp; "\"", "</f>
        <v xml:space="preserve">\"created\" : \"2002-05-30T09:30:10Z\", </v>
      </c>
      <c r="Q7" t="s">
        <v>2027</v>
      </c>
      <c r="R7" t="str">
        <f>"\""versionedPostId\"" : \""" &amp; demoPosts[[#This Row],[versionedPost.id]] &amp; "\"", "</f>
        <v xml:space="preserve">\"versionedPostId\" : \"9c0c40db-b3eb-42d0-a391-c2a97c457736\", </v>
      </c>
      <c r="S7" t="str">
        <f>+Q6</f>
        <v>35e60447-747e-496a-afde-65ca182db1c8</v>
      </c>
      <c r="T7" t="str">
        <f>"\""versionedPostPredecessorId\"" : \""" &amp; demoPosts[[#This Row],[versionedPost.predecessorID]] &amp; "\"" "</f>
        <v xml:space="preserve">\"versionedPostPredecessorId\" : \"35e60447-747e-496a-afde-65ca182db1c8\" </v>
      </c>
      <c r="U7" t="str">
        <f>"""value"" : ""{"&amp;demoPosts[[#This Row],[text2]]&amp;demoPosts[[#This Row],[type]]&amp;demoPosts[[#This Row],[ContentType2]]&amp;demoPosts[[#This Row],[Column1]]&amp;demoPosts[[#This Row],[versionedPostId]]&amp;demoPosts[[#This Row],[Column2]]&amp;"}"""</f>
        <v>"value" : "{\"text\" : \"hi contractRevised\", \"type\" : \"TEXT\", \"contentType\" : \"message\", \"created\" : \"2002-05-30T09:30:10Z\", \"versionedPostId\" : \"9c0c40db-b3eb-42d0-a391-c2a97c457736\", \"versionedPostPredecessorId\" : \"35e60447-747e-496a-afde-65ca182db1c8\" }"</v>
      </c>
      <c r="V7" t="str">
        <f ca="1">"{"&amp;demoPosts[[#This Row],[src]] &amp;demoPosts[[#This Row],[trgts]]&amp; demoPosts[[#This Row],[labels]] &amp; demoPosts[[#This Row],[value]]&amp; "}" &amp; IF(LEN(OFFSET(demoPosts[[#This Row],[Source]],1,0))&gt;0," , ","")</f>
        <v xml:space="preserve">{"src" : "89cbeaaf-bb58-48a4-8bdf-2917d6ae110d", "trgts" : ["eeeeeeee-eeee-eeee-eeee-eeeeeeeeeeee"], "labels" : ["49607b66-5642-4f96-ab5b-864f44697ea8"], "value" : "{\"text\" : \"hi contractRevised\", \"type\" : \"TEXT\", \"contentType\" : \"message\", \"created\" : \"2002-05-30T09:30:10Z\", \"versionedPostId\" : \"9c0c40db-b3eb-42d0-a391-c2a97c457736\", \"versionedPostPredecessorId\" : \"35e60447-747e-496a-afde-65ca182db1c8\" }"} , </v>
      </c>
    </row>
    <row r="8" spans="1:22" x14ac:dyDescent="0.25">
      <c r="A8" s="3" t="s">
        <v>161</v>
      </c>
      <c r="B8" s="58" t="str">
        <f>VLOOKUP(demoPosts[[#This Row],[Source]],Table1[[UUID]:[email]],2,FALSE)</f>
        <v>pbennett@livelygig.com</v>
      </c>
      <c r="C8" s="58" t="str">
        <f>"""src"" : """&amp;demoPosts[[#This Row],[Source]]&amp;""", "</f>
        <v xml:space="preserve">"src" : "89cbeaaf-bb58-48a4-8bdf-2917d6ae110d", </v>
      </c>
      <c r="D8" s="3" t="s">
        <v>2245</v>
      </c>
      <c r="E8" s="58" t="str">
        <f>VLOOKUP(demoPosts[[#This Row],[trgt1]],Table1[[UUID]:[email]],2,FALSE)</f>
        <v>livelygig@livelygig.com</v>
      </c>
      <c r="F8" s="58" t="str">
        <f>"""trgts"" : ["""&amp;demoPosts[[#This Row],[trgt1]]&amp;"""], "</f>
        <v xml:space="preserve">"trgts" : ["eeeeeeee-eeee-eeee-eeee-eeeeeeeeeeee"], </v>
      </c>
      <c r="G8" t="s">
        <v>2250</v>
      </c>
      <c r="H8"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I8" s="58" t="str">
        <f>"""labels"" : [""" &amp; demoPosts[[#This Row],[Message Type GUID]]&amp;"""], "</f>
        <v xml:space="preserve">"labels" : ["4b0f0e1b-136c-469e-8de3-a69d7e34da5d"], </v>
      </c>
      <c r="J8" s="57" t="s">
        <v>2256</v>
      </c>
      <c r="K8" s="57" t="str">
        <f>"\""text\"" : \""" &amp;demoPosts[[#This Row],[text]] &amp; "\"", "</f>
        <v xml:space="preserve">\"text\" : \"hi message\", </v>
      </c>
      <c r="L8" s="57" t="str">
        <f t="shared" si="0"/>
        <v xml:space="preserve">\"type\" : \"TEXT\", </v>
      </c>
      <c r="M8" s="57" t="s">
        <v>2250</v>
      </c>
      <c r="N8" s="57" t="str">
        <f>"\""contentType\"" : \""" &amp; demoPosts[[#This Row],[ContentType]] &amp; "\"", "</f>
        <v xml:space="preserve">\"contentType\" : \"message\", </v>
      </c>
      <c r="O8" s="121" t="s">
        <v>2246</v>
      </c>
      <c r="P8" s="57" t="str">
        <f>"\""created\"" : \""" &amp; demoPosts[[#This Row],[created]] &amp; "\"", "</f>
        <v xml:space="preserve">\"created\" : \"2002-05-30T09:30:10Z\", </v>
      </c>
      <c r="Q8" t="s">
        <v>2028</v>
      </c>
      <c r="R8" t="str">
        <f>"\""versionedPostId\"" : \""" &amp; demoPosts[[#This Row],[versionedPost.id]] &amp; "\"", "</f>
        <v xml:space="preserve">\"versionedPostId\" : \"7c8f5431-ba4f-4941-9aaa-9d7feec7ca52\", </v>
      </c>
      <c r="T8" t="str">
        <f>"\""versionedPostPredecessorId\"" : \""" &amp; demoPosts[[#This Row],[versionedPost.predecessorID]] &amp; "\"" "</f>
        <v xml:space="preserve">\"versionedPostPredecessorId\" : \"\" </v>
      </c>
      <c r="U8" t="str">
        <f>"""value"" : ""{"&amp;demoPosts[[#This Row],[text2]]&amp;demoPosts[[#This Row],[type]]&amp;demoPosts[[#This Row],[ContentType2]]&amp;demoPosts[[#This Row],[Column1]]&amp;demoPosts[[#This Row],[versionedPostId]]&amp;demoPosts[[#This Row],[Column2]]&amp;"}"""</f>
        <v>"value" : "{\"text\" : \"hi message\", \"type\" : \"TEXT\", \"contentType\" : \"message\", \"created\" : \"2002-05-30T09:30:10Z\", \"versionedPostId\" : \"7c8f5431-ba4f-4941-9aaa-9d7feec7ca52\", \"versionedPostPredecessorId\" : \"\" }"</v>
      </c>
      <c r="V8" t="str">
        <f ca="1">"{"&amp;demoPosts[[#This Row],[src]] &amp;demoPosts[[#This Row],[trgts]]&amp; demoPosts[[#This Row],[labels]] &amp; demoPosts[[#This Row],[value]]&amp; "}" &amp; IF(LEN(OFFSET(demoPosts[[#This Row],[Source]],1,0))&gt;0," , ","")</f>
        <v xml:space="preserve">{"src" : "89cbeaaf-bb58-48a4-8bdf-2917d6ae110d", "trgts" : ["eeeeeeee-eeee-eeee-eeee-eeeeeeeeeeee"], "labels" : ["4b0f0e1b-136c-469e-8de3-a69d7e34da5d"], "value" : "{\"text\" : \"hi message\", \"type\" : \"TEXT\", \"contentType\" : \"message\", \"created\" : \"2002-05-30T09:30:10Z\", \"versionedPostId\" : \"7c8f5431-ba4f-4941-9aaa-9d7feec7ca52\", \"versionedPostPredecessorId\" : \"\" }"} , </v>
      </c>
    </row>
    <row r="9" spans="1:22" x14ac:dyDescent="0.25">
      <c r="A9" s="1" t="s">
        <v>236</v>
      </c>
      <c r="B9" s="58" t="str">
        <f>VLOOKUP(demoPosts[[#This Row],[Source]],Table1[[UUID]:[email]],2,FALSE)</f>
        <v>zhakim@livelygig.com</v>
      </c>
      <c r="C9" s="58" t="str">
        <f>"""src"" : """&amp;demoPosts[[#This Row],[Source]]&amp;""", "</f>
        <v xml:space="preserve">"src" : "c1835ecc-f9ea-4449-af7b-2fcea845763c", </v>
      </c>
      <c r="D9" s="3" t="s">
        <v>2245</v>
      </c>
      <c r="E9" s="58" t="str">
        <f>VLOOKUP(demoPosts[[#This Row],[trgt1]],Table1[[UUID]:[email]],2,FALSE)</f>
        <v>livelygig@livelygig.com</v>
      </c>
      <c r="F9" s="58" t="str">
        <f>"""trgts"" : ["""&amp;demoPosts[[#This Row],[trgt1]]&amp;"""], "</f>
        <v xml:space="preserve">"trgts" : ["eeeeeeee-eeee-eeee-eeee-eeeeeeeeeeee"], </v>
      </c>
      <c r="G9" t="s">
        <v>2251</v>
      </c>
      <c r="H9"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I9" s="58" t="str">
        <f>"""labels"" : [""" &amp; demoPosts[[#This Row],[Message Type GUID]]&amp;"""], "</f>
        <v xml:space="preserve">"labels" : ["4fcd333e-0d33-45b1-9ffa-d536a2b05180"], </v>
      </c>
      <c r="J9" s="57" t="s">
        <v>2257</v>
      </c>
      <c r="K9" s="57" t="str">
        <f>"\""text\"" : \""" &amp;demoPosts[[#This Row],[text]] &amp; "\"", "</f>
        <v xml:space="preserve">\"text\" : \"hi moderatorProfile\", </v>
      </c>
      <c r="L9" s="57" t="str">
        <f t="shared" si="0"/>
        <v xml:space="preserve">\"type\" : \"TEXT\", </v>
      </c>
      <c r="M9" s="57" t="s">
        <v>2250</v>
      </c>
      <c r="N9" s="57" t="str">
        <f>"\""contentType\"" : \""" &amp; demoPosts[[#This Row],[ContentType]] &amp; "\"", "</f>
        <v xml:space="preserve">\"contentType\" : \"message\", </v>
      </c>
      <c r="O9" s="121" t="s">
        <v>2246</v>
      </c>
      <c r="P9" s="57" t="str">
        <f>"\""created\"" : \""" &amp; demoPosts[[#This Row],[created]] &amp; "\"", "</f>
        <v xml:space="preserve">\"created\" : \"2002-05-30T09:30:10Z\", </v>
      </c>
      <c r="Q9" t="s">
        <v>2029</v>
      </c>
      <c r="R9" t="str">
        <f>"\""versionedPostId\"" : \""" &amp; demoPosts[[#This Row],[versionedPost.id]] &amp; "\"", "</f>
        <v xml:space="preserve">\"versionedPostId\" : \"84e56476-5be4-45ae-95b4-dba6c683c0fb\", </v>
      </c>
      <c r="T9" t="str">
        <f>"\""versionedPostPredecessorId\"" : \""" &amp; demoPosts[[#This Row],[versionedPost.predecessorID]] &amp; "\"" "</f>
        <v xml:space="preserve">\"versionedPostPredecessorId\" : \"\" </v>
      </c>
      <c r="U9" t="str">
        <f>"""value"" : ""{"&amp;demoPosts[[#This Row],[text2]]&amp;demoPosts[[#This Row],[type]]&amp;demoPosts[[#This Row],[ContentType2]]&amp;demoPosts[[#This Row],[Column1]]&amp;demoPosts[[#This Row],[versionedPostId]]&amp;demoPosts[[#This Row],[Column2]]&amp;"}"""</f>
        <v>"value" : "{\"text\" : \"hi moderatorProfile\", \"type\" : \"TEXT\", \"contentType\" : \"message\", \"created\" : \"2002-05-30T09:30:10Z\", \"versionedPostId\" : \"84e56476-5be4-45ae-95b4-dba6c683c0fb\", \"versionedPostPredecessorId\" : \"\" }"</v>
      </c>
      <c r="V9" t="str">
        <f ca="1">"{"&amp;demoPosts[[#This Row],[src]] &amp;demoPosts[[#This Row],[trgts]]&amp; demoPosts[[#This Row],[labels]] &amp; demoPosts[[#This Row],[value]]&amp; "}" &amp; IF(LEN(OFFSET(demoPosts[[#This Row],[Source]],1,0))&gt;0," , ","")</f>
        <v xml:space="preserve">{"src" : "c1835ecc-f9ea-4449-af7b-2fcea845763c", "trgts" : ["eeeeeeee-eeee-eeee-eeee-eeeeeeeeeeee"], "labels" : ["4fcd333e-0d33-45b1-9ffa-d536a2b05180"], "value" : "{\"text\" : \"hi moderatorProfile\", \"type\" : \"TEXT\", \"contentType\" : \"message\", \"created\" : \"2002-05-30T09:30:10Z\", \"versionedPostId\" : \"84e56476-5be4-45ae-95b4-dba6c683c0fb\", \"versionedPostPredecessorId\" : \"\" }"} , </v>
      </c>
    </row>
    <row r="10" spans="1:22" x14ac:dyDescent="0.25">
      <c r="A10" s="1" t="s">
        <v>236</v>
      </c>
      <c r="B10" s="58" t="str">
        <f>VLOOKUP(demoPosts[[#This Row],[Source]],Table1[[UUID]:[email]],2,FALSE)</f>
        <v>zhakim@livelygig.com</v>
      </c>
      <c r="C10" s="58" t="str">
        <f>"""src"" : """&amp;demoPosts[[#This Row],[Source]]&amp;""", "</f>
        <v xml:space="preserve">"src" : "c1835ecc-f9ea-4449-af7b-2fcea845763c", </v>
      </c>
      <c r="D10" s="3" t="s">
        <v>2245</v>
      </c>
      <c r="E10" s="58" t="str">
        <f>VLOOKUP(demoPosts[[#This Row],[trgt1]],Table1[[UUID]:[email]],2,FALSE)</f>
        <v>livelygig@livelygig.com</v>
      </c>
      <c r="F10" s="58" t="str">
        <f>"""trgts"" : ["""&amp;demoPosts[[#This Row],[trgt1]]&amp;"""], "</f>
        <v xml:space="preserve">"trgts" : ["eeeeeeee-eeee-eeee-eeee-eeeeeeeeeeee"], </v>
      </c>
      <c r="G10" t="s">
        <v>2251</v>
      </c>
      <c r="H10"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I10" s="58" t="str">
        <f>"""labels"" : [""" &amp; demoPosts[[#This Row],[Message Type GUID]]&amp;"""], "</f>
        <v xml:space="preserve">"labels" : ["4fcd333e-0d33-45b1-9ffa-d536a2b05180"], </v>
      </c>
      <c r="J10" s="57" t="s">
        <v>2269</v>
      </c>
      <c r="K10" s="57" t="str">
        <f>"\""text\"" : \""" &amp;demoPosts[[#This Row],[text]] &amp; "\"", "</f>
        <v xml:space="preserve">\"text\" : \"hi moderatorProfile revised\", </v>
      </c>
      <c r="L10" s="57" t="str">
        <f t="shared" si="0"/>
        <v xml:space="preserve">\"type\" : \"TEXT\", </v>
      </c>
      <c r="M10" s="57" t="s">
        <v>2250</v>
      </c>
      <c r="N10" s="57" t="str">
        <f>"\""contentType\"" : \""" &amp; demoPosts[[#This Row],[ContentType]] &amp; "\"", "</f>
        <v xml:space="preserve">\"contentType\" : \"message\", </v>
      </c>
      <c r="O10" s="121" t="s">
        <v>2246</v>
      </c>
      <c r="P10" s="57" t="str">
        <f>"\""created\"" : \""" &amp; demoPosts[[#This Row],[created]] &amp; "\"", "</f>
        <v xml:space="preserve">\"created\" : \"2002-05-30T09:30:10Z\", </v>
      </c>
      <c r="Q10" t="s">
        <v>2034</v>
      </c>
      <c r="R10" t="str">
        <f>"\""versionedPostId\"" : \""" &amp; demoPosts[[#This Row],[versionedPost.id]] &amp; "\"", "</f>
        <v xml:space="preserve">\"versionedPostId\" : \"89768527-8ca5-49af-9a55-658462dfb366\", </v>
      </c>
      <c r="S10" t="str">
        <f>+Q9</f>
        <v>84e56476-5be4-45ae-95b4-dba6c683c0fb</v>
      </c>
      <c r="T10" t="str">
        <f>"\""versionedPostPredecessorId\"" : \""" &amp; demoPosts[[#This Row],[versionedPost.predecessorID]] &amp; "\"" "</f>
        <v xml:space="preserve">\"versionedPostPredecessorId\" : \"84e56476-5be4-45ae-95b4-dba6c683c0fb\" </v>
      </c>
      <c r="U10" t="str">
        <f>"""value"" : ""{"&amp;demoPosts[[#This Row],[text2]]&amp;demoPosts[[#This Row],[type]]&amp;demoPosts[[#This Row],[ContentType2]]&amp;demoPosts[[#This Row],[Column1]]&amp;demoPosts[[#This Row],[versionedPostId]]&amp;demoPosts[[#This Row],[Column2]]&amp;"}"""</f>
        <v>"value" : "{\"text\" : \"hi moderatorProfile revised\", \"type\" : \"TEXT\", \"contentType\" : \"message\", \"created\" : \"2002-05-30T09:30:10Z\", \"versionedPostId\" : \"89768527-8ca5-49af-9a55-658462dfb366\", \"versionedPostPredecessorId\" : \"84e56476-5be4-45ae-95b4-dba6c683c0fb\" }"</v>
      </c>
      <c r="V10" t="str">
        <f ca="1">"{"&amp;demoPosts[[#This Row],[src]] &amp;demoPosts[[#This Row],[trgts]]&amp; demoPosts[[#This Row],[labels]] &amp; demoPosts[[#This Row],[value]]&amp; "}" &amp; IF(LEN(OFFSET(demoPosts[[#This Row],[Source]],1,0))&gt;0," , ","")</f>
        <v xml:space="preserve">{"src" : "c1835ecc-f9ea-4449-af7b-2fcea845763c", "trgts" : ["eeeeeeee-eeee-eeee-eeee-eeeeeeeeeeee"], "labels" : ["4fcd333e-0d33-45b1-9ffa-d536a2b05180"], "value" : "{\"text\" : \"hi moderatorProfile revised\", \"type\" : \"TEXT\", \"contentType\" : \"message\", \"created\" : \"2002-05-30T09:30:10Z\", \"versionedPostId\" : \"89768527-8ca5-49af-9a55-658462dfb366\", \"versionedPostPredecessorId\" : \"84e56476-5be4-45ae-95b4-dba6c683c0fb\" }"} , </v>
      </c>
    </row>
    <row r="11" spans="1:22" x14ac:dyDescent="0.25">
      <c r="A11" t="s">
        <v>2036</v>
      </c>
      <c r="B11" s="58" t="str">
        <f>VLOOKUP(demoPosts[[#This Row],[Source]],Table1[[UUID]:[email]],2,FALSE)</f>
        <v>anadir@livelygig.com</v>
      </c>
      <c r="C11" s="58" t="str">
        <f>"""src"" : """&amp;demoPosts[[#This Row],[Source]]&amp;""", "</f>
        <v xml:space="preserve">"src" : "8ce7d7d3-4c83-48a5-b3b5-1eb0400f0408", </v>
      </c>
      <c r="D11" s="3" t="s">
        <v>2245</v>
      </c>
      <c r="E11" s="58" t="str">
        <f>VLOOKUP(demoPosts[[#This Row],[trgt1]],Table1[[UUID]:[email]],2,FALSE)</f>
        <v>livelygig@livelygig.com</v>
      </c>
      <c r="F11" s="58" t="str">
        <f>"""trgts"" : ["""&amp;demoPosts[[#This Row],[trgt1]]&amp;"""], "</f>
        <v xml:space="preserve">"trgts" : ["eeeeeeee-eeee-eeee-eeee-eeeeeeeeeeee"], </v>
      </c>
      <c r="G11" t="s">
        <v>2252</v>
      </c>
      <c r="H11"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I11" t="str">
        <f>"""labels"" : [""" &amp; demoPosts[[#This Row],[Message Type GUID]]&amp;"""], "</f>
        <v xml:space="preserve">"labels" : ["4b4a042b-03b4-4e38-8676-f6fef430ae2f"], </v>
      </c>
      <c r="J11" s="57" t="s">
        <v>2258</v>
      </c>
      <c r="K11" s="57" t="str">
        <f>"\""text\"" : \""" &amp;demoPosts[[#This Row],[text]] &amp; "\"", "</f>
        <v xml:space="preserve">\"text\" : \"hi offering\", </v>
      </c>
      <c r="L11" s="57" t="str">
        <f t="shared" si="0"/>
        <v xml:space="preserve">\"type\" : \"TEXT\", </v>
      </c>
      <c r="M11" s="57" t="s">
        <v>2250</v>
      </c>
      <c r="N11" s="57" t="str">
        <f>"\""contentType\"" : \""" &amp; demoPosts[[#This Row],[ContentType]] &amp; "\"", "</f>
        <v xml:space="preserve">\"contentType\" : \"message\", </v>
      </c>
      <c r="O11" s="121" t="s">
        <v>2246</v>
      </c>
      <c r="P11" s="57" t="str">
        <f>"\""created\"" : \""" &amp; demoPosts[[#This Row],[created]] &amp; "\"", "</f>
        <v xml:space="preserve">\"created\" : \"2002-05-30T09:30:10Z\", </v>
      </c>
      <c r="Q11" t="s">
        <v>2030</v>
      </c>
      <c r="R11" t="str">
        <f>"\""versionedPostId\"" : \""" &amp; demoPosts[[#This Row],[versionedPost.id]] &amp; "\"", "</f>
        <v xml:space="preserve">\"versionedPostId\" : \"b6df0958-f7a7-408d-97c8-d3b0158489dc\", </v>
      </c>
      <c r="T11" t="str">
        <f>"\""versionedPostPredecessorId\"" : \""" &amp; demoPosts[[#This Row],[versionedPost.predecessorID]] &amp; "\"" "</f>
        <v xml:space="preserve">\"versionedPostPredecessorId\" : \"\" </v>
      </c>
      <c r="U11" t="str">
        <f>"""value"" : ""{"&amp;demoPosts[[#This Row],[text2]]&amp;demoPosts[[#This Row],[type]]&amp;demoPosts[[#This Row],[ContentType2]]&amp;demoPosts[[#This Row],[Column1]]&amp;demoPosts[[#This Row],[versionedPostId]]&amp;demoPosts[[#This Row],[Column2]]&amp;"}"""</f>
        <v>"value" : "{\"text\" : \"hi offering\", \"type\" : \"TEXT\", \"contentType\" : \"message\", \"created\" : \"2002-05-30T09:30:10Z\", \"versionedPostId\" : \"b6df0958-f7a7-408d-97c8-d3b0158489dc\", \"versionedPostPredecessorId\" : \"\" }"</v>
      </c>
      <c r="V11" t="str">
        <f ca="1">"{"&amp;demoPosts[[#This Row],[src]] &amp;demoPosts[[#This Row],[trgts]]&amp; demoPosts[[#This Row],[labels]] &amp; demoPosts[[#This Row],[value]]&amp; "}" &amp; IF(LEN(OFFSET(demoPosts[[#This Row],[Source]],1,0))&gt;0," , ","")</f>
        <v xml:space="preserve">{"src" : "8ce7d7d3-4c83-48a5-b3b5-1eb0400f0408", "trgts" : ["eeeeeeee-eeee-eeee-eeee-eeeeeeeeeeee"], "labels" : ["4b4a042b-03b4-4e38-8676-f6fef430ae2f"], "value" : "{\"text\" : \"hi offering\", \"type\" : \"TEXT\", \"contentType\" : \"message\", \"created\" : \"2002-05-30T09:30:10Z\", \"versionedPostId\" : \"b6df0958-f7a7-408d-97c8-d3b0158489dc\", \"versionedPostPredecessorId\" : \"\" }"} , </v>
      </c>
    </row>
    <row r="12" spans="1:22" x14ac:dyDescent="0.25">
      <c r="A12" t="s">
        <v>2036</v>
      </c>
      <c r="B12" s="58" t="str">
        <f>VLOOKUP(demoPosts[[#This Row],[Source]],Table1[[UUID]:[email]],2,FALSE)</f>
        <v>anadir@livelygig.com</v>
      </c>
      <c r="C12" s="58" t="str">
        <f>"""src"" : """&amp;demoPosts[[#This Row],[Source]]&amp;""", "</f>
        <v xml:space="preserve">"src" : "8ce7d7d3-4c83-48a5-b3b5-1eb0400f0408", </v>
      </c>
      <c r="D12" s="3" t="s">
        <v>2245</v>
      </c>
      <c r="E12" s="58" t="str">
        <f>VLOOKUP(demoPosts[[#This Row],[trgt1]],Table1[[UUID]:[email]],2,FALSE)</f>
        <v>livelygig@livelygig.com</v>
      </c>
      <c r="F12" s="58" t="str">
        <f>"""trgts"" : ["""&amp;demoPosts[[#This Row],[trgt1]]&amp;"""], "</f>
        <v xml:space="preserve">"trgts" : ["eeeeeeee-eeee-eeee-eeee-eeeeeeeeeeee"], </v>
      </c>
      <c r="G12" t="s">
        <v>2252</v>
      </c>
      <c r="H12"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I12" t="str">
        <f>"""labels"" : [""" &amp; demoPosts[[#This Row],[Message Type GUID]]&amp;"""], "</f>
        <v xml:space="preserve">"labels" : ["4b4a042b-03b4-4e38-8676-f6fef430ae2f"], </v>
      </c>
      <c r="J12" s="57" t="s">
        <v>2261</v>
      </c>
      <c r="K12" s="57" t="str">
        <f>"\""text\"" : \""" &amp;demoPosts[[#This Row],[text]] &amp; "\"", "</f>
        <v xml:space="preserve">\"text\" : \"hi offering reviesed\", </v>
      </c>
      <c r="L12" s="57" t="str">
        <f t="shared" si="0"/>
        <v xml:space="preserve">\"type\" : \"TEXT\", </v>
      </c>
      <c r="M12" s="57" t="s">
        <v>2250</v>
      </c>
      <c r="N12" s="57" t="str">
        <f>"\""contentType\"" : \""" &amp; demoPosts[[#This Row],[ContentType]] &amp; "\"", "</f>
        <v xml:space="preserve">\"contentType\" : \"message\", </v>
      </c>
      <c r="O12" s="121" t="s">
        <v>2246</v>
      </c>
      <c r="P12" s="57" t="str">
        <f>"\""created\"" : \""" &amp; demoPosts[[#This Row],[created]] &amp; "\"", "</f>
        <v xml:space="preserve">\"created\" : \"2002-05-30T09:30:10Z\", </v>
      </c>
      <c r="Q12" t="s">
        <v>2031</v>
      </c>
      <c r="R12" t="str">
        <f>"\""versionedPostId\"" : \""" &amp; demoPosts[[#This Row],[versionedPost.id]] &amp; "\"", "</f>
        <v xml:space="preserve">\"versionedPostId\" : \"000170d4-855d-4757-8a55-5ec2c994b76a\", </v>
      </c>
      <c r="S12" t="str">
        <f>+Q11</f>
        <v>b6df0958-f7a7-408d-97c8-d3b0158489dc</v>
      </c>
      <c r="T12" t="str">
        <f>"\""versionedPostPredecessorId\"" : \""" &amp; demoPosts[[#This Row],[versionedPost.predecessorID]] &amp; "\"" "</f>
        <v xml:space="preserve">\"versionedPostPredecessorId\" : \"b6df0958-f7a7-408d-97c8-d3b0158489dc\" </v>
      </c>
      <c r="U12" t="str">
        <f>"""value"" : ""{"&amp;demoPosts[[#This Row],[text2]]&amp;demoPosts[[#This Row],[type]]&amp;demoPosts[[#This Row],[ContentType2]]&amp;demoPosts[[#This Row],[Column1]]&amp;demoPosts[[#This Row],[versionedPostId]]&amp;demoPosts[[#This Row],[Column2]]&amp;"}"""</f>
        <v>"value" : "{\"text\" : \"hi offering reviesed\", \"type\" : \"TEXT\", \"contentType\" : \"message\", \"created\" : \"2002-05-30T09:30:10Z\", \"versionedPostId\" : \"000170d4-855d-4757-8a55-5ec2c994b76a\", \"versionedPostPredecessorId\" : \"b6df0958-f7a7-408d-97c8-d3b0158489dc\" }"</v>
      </c>
      <c r="V12" t="str">
        <f ca="1">"{"&amp;demoPosts[[#This Row],[src]] &amp;demoPosts[[#This Row],[trgts]]&amp; demoPosts[[#This Row],[labels]] &amp; demoPosts[[#This Row],[value]]&amp; "}" &amp; IF(LEN(OFFSET(demoPosts[[#This Row],[Source]],1,0))&gt;0," , ","")</f>
        <v xml:space="preserve">{"src" : "8ce7d7d3-4c83-48a5-b3b5-1eb0400f0408", "trgts" : ["eeeeeeee-eeee-eeee-eeee-eeeeeeeeeeee"], "labels" : ["4b4a042b-03b4-4e38-8676-f6fef430ae2f"], "value" : "{\"text\" : \"hi offering reviesed\", \"type\" : \"TEXT\", \"contentType\" : \"message\", \"created\" : \"2002-05-30T09:30:10Z\", \"versionedPostId\" : \"000170d4-855d-4757-8a55-5ec2c994b76a\", \"versionedPostPredecessorId\" : \"b6df0958-f7a7-408d-97c8-d3b0158489dc\" }"} , </v>
      </c>
    </row>
    <row r="13" spans="1:22" x14ac:dyDescent="0.25">
      <c r="A13" s="3" t="s">
        <v>161</v>
      </c>
      <c r="B13" t="str">
        <f>VLOOKUP(demoPosts[[#This Row],[Source]],Table1[[UUID]:[email]],2,FALSE)</f>
        <v>pbennett@livelygig.com</v>
      </c>
      <c r="C13" t="str">
        <f>"""src"" : """&amp;demoPosts[[#This Row],[Source]]&amp;""", "</f>
        <v xml:space="preserve">"src" : "89cbeaaf-bb58-48a4-8bdf-2917d6ae110d", </v>
      </c>
      <c r="D13" s="3" t="s">
        <v>2245</v>
      </c>
      <c r="E13" t="str">
        <f>VLOOKUP(demoPosts[[#This Row],[trgt1]],Table1[[UUID]:[email]],2,FALSE)</f>
        <v>livelygig@livelygig.com</v>
      </c>
      <c r="F13" t="str">
        <f>"""trgts"" : ["""&amp;demoPosts[[#This Row],[trgt1]]&amp;"""], "</f>
        <v xml:space="preserve">"trgts" : ["eeeeeeee-eeee-eeee-eeee-eeeeeeeeeeee"], </v>
      </c>
      <c r="G13" t="s">
        <v>2253</v>
      </c>
      <c r="H1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I13" t="str">
        <f>"""labels"" : [""" &amp; demoPosts[[#This Row],[Message Type GUID]]&amp;"""], "</f>
        <v xml:space="preserve">"labels" : ["3b5d7868-38ff-4404-9ea9-13cd2541924a"], </v>
      </c>
      <c r="J13" s="57" t="s">
        <v>2273</v>
      </c>
      <c r="K13" s="57" t="str">
        <f>"\""text\"" : \""" &amp;demoPosts[[#This Row],[text]] &amp; "\"", "</f>
        <v xml:space="preserve">\"text\" : \"New project to refactor C# classes …\", </v>
      </c>
      <c r="L13" s="57" t="str">
        <f t="shared" si="0"/>
        <v xml:space="preserve">\"type\" : \"TEXT\", </v>
      </c>
      <c r="M13" s="57" t="s">
        <v>2250</v>
      </c>
      <c r="N13" s="57" t="str">
        <f>"\""contentType\"" : \""" &amp; demoPosts[[#This Row],[ContentType]] &amp; "\"", "</f>
        <v xml:space="preserve">\"contentType\" : \"message\", </v>
      </c>
      <c r="O13" s="121" t="s">
        <v>2246</v>
      </c>
      <c r="P13" s="57" t="str">
        <f>"\""created\"" : \""" &amp; demoPosts[[#This Row],[created]] &amp; "\"", "</f>
        <v xml:space="preserve">\"created\" : \"2002-05-30T09:30:10Z\", </v>
      </c>
      <c r="Q13" s="11" t="s">
        <v>2270</v>
      </c>
      <c r="R13" s="11" t="str">
        <f>"\""versionedPostId\"" : \""" &amp; demoPosts[[#This Row],[versionedPost.id]] &amp; "\"", "</f>
        <v xml:space="preserve">\"versionedPostId\" : \"dba62260-f2ec-4bfc-86fb-49c180c3987e\", </v>
      </c>
      <c r="T13" t="str">
        <f>"\""versionedPostPredecessorId\"" : \""" &amp; demoPosts[[#This Row],[versionedPost.predecessorID]] &amp; "\"" "</f>
        <v xml:space="preserve">\"versionedPostPredecessorId\" : \"\" </v>
      </c>
      <c r="U13" t="str">
        <f>"""value"" : ""{"&amp;demoPosts[[#This Row],[text2]]&amp;demoPosts[[#This Row],[type]]&amp;demoPosts[[#This Row],[ContentType2]]&amp;demoPosts[[#This Row],[Column1]]&amp;demoPosts[[#This Row],[versionedPostId]]&amp;demoPosts[[#This Row],[Column2]]&amp;"}"""</f>
        <v>"value" : "{\"text\" : \"New project to refactor C# classes …\", \"type\" : \"TEXT\", \"contentType\" : \"message\", \"created\" : \"2002-05-30T09:30:10Z\", \"versionedPostId\" : \"dba62260-f2ec-4bfc-86fb-49c180c3987e\", \"versionedPostPredecessorId\" : \"\" }"</v>
      </c>
      <c r="V13" t="str">
        <f ca="1">"{"&amp;demoPosts[[#This Row],[src]] &amp;demoPosts[[#This Row],[trgts]]&amp; demoPosts[[#This Row],[labels]] &amp; demoPosts[[#This Row],[value]]&amp; "}" &amp; IF(LEN(OFFSET(demoPosts[[#This Row],[Source]],1,0))&gt;0," , ","")</f>
        <v xml:space="preserve">{"src" : "89cbeaaf-bb58-48a4-8bdf-2917d6ae110d", "trgts" : ["eeeeeeee-eeee-eeee-eeee-eeeeeeeeeeee"], "labels" : ["3b5d7868-38ff-4404-9ea9-13cd2541924a"], "value" : "{\"text\" : \"New project to refactor C# classes …\", \"type\" : \"TEXT\", \"contentType\" : \"message\", \"created\" : \"2002-05-30T09:30:10Z\", \"versionedPostId\" : \"dba62260-f2ec-4bfc-86fb-49c180c3987e\", \"versionedPostPredecessorId\" : \"\" }"} , </v>
      </c>
    </row>
    <row r="14" spans="1:22" x14ac:dyDescent="0.25">
      <c r="A14" s="3" t="s">
        <v>161</v>
      </c>
      <c r="B14" t="str">
        <f>VLOOKUP(demoPosts[[#This Row],[Source]],Table1[[UUID]:[email]],2,FALSE)</f>
        <v>pbennett@livelygig.com</v>
      </c>
      <c r="C14" t="str">
        <f>"""src"" : """&amp;demoPosts[[#This Row],[Source]]&amp;""", "</f>
        <v xml:space="preserve">"src" : "89cbeaaf-bb58-48a4-8bdf-2917d6ae110d", </v>
      </c>
      <c r="D14" s="3" t="s">
        <v>2245</v>
      </c>
      <c r="E14" t="str">
        <f>VLOOKUP(demoPosts[[#This Row],[trgt1]],Table1[[UUID]:[email]],2,FALSE)</f>
        <v>livelygig@livelygig.com</v>
      </c>
      <c r="F14" t="str">
        <f>"""trgts"" : ["""&amp;demoPosts[[#This Row],[trgt1]]&amp;"""], "</f>
        <v xml:space="preserve">"trgts" : ["eeeeeeee-eeee-eeee-eeee-eeeeeeeeeeee"], </v>
      </c>
      <c r="G14" t="s">
        <v>2253</v>
      </c>
      <c r="H1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I14" t="str">
        <f>"""labels"" : [""" &amp; demoPosts[[#This Row],[Message Type GUID]]&amp;"""], "</f>
        <v xml:space="preserve">"labels" : ["3b5d7868-38ff-4404-9ea9-13cd2541924a"], </v>
      </c>
      <c r="J14" s="57" t="s">
        <v>2272</v>
      </c>
      <c r="K14" s="57" t="str">
        <f>"\""text\"" : \""" &amp;demoPosts[[#This Row],[text]] &amp; "\"", "</f>
        <v xml:space="preserve">\"text\" : \"New revised project to refactor C# classes …\", </v>
      </c>
      <c r="L14" s="57" t="str">
        <f t="shared" si="0"/>
        <v xml:space="preserve">\"type\" : \"TEXT\", </v>
      </c>
      <c r="M14" s="57" t="s">
        <v>2250</v>
      </c>
      <c r="N14" s="57" t="str">
        <f>"\""contentType\"" : \""" &amp; demoPosts[[#This Row],[ContentType]] &amp; "\"", "</f>
        <v xml:space="preserve">\"contentType\" : \"message\", </v>
      </c>
      <c r="O14" s="121" t="s">
        <v>2246</v>
      </c>
      <c r="P14" s="57" t="str">
        <f>"\""created\"" : \""" &amp; demoPosts[[#This Row],[created]] &amp; "\"", "</f>
        <v xml:space="preserve">\"created\" : \"2002-05-30T09:30:10Z\", </v>
      </c>
      <c r="Q14" s="11" t="s">
        <v>2271</v>
      </c>
      <c r="R14" s="11" t="str">
        <f>"\""versionedPostId\"" : \""" &amp; demoPosts[[#This Row],[versionedPost.id]] &amp; "\"", "</f>
        <v xml:space="preserve">\"versionedPostId\" : \"dbf62260-f2ec-4bfc-86fb-49c180c3987f\", </v>
      </c>
      <c r="S14" s="11" t="str">
        <f>+Q13</f>
        <v>dba62260-f2ec-4bfc-86fb-49c180c3987e</v>
      </c>
      <c r="T14" s="11" t="str">
        <f>"\""versionedPostPredecessorId\"" : \""" &amp; demoPosts[[#This Row],[versionedPost.predecessorID]] &amp; "\"" "</f>
        <v xml:space="preserve">\"versionedPostPredecessorId\" : \"dba62260-f2ec-4bfc-86fb-49c180c3987e\" </v>
      </c>
      <c r="U14" t="str">
        <f>"""value"" : ""{"&amp;demoPosts[[#This Row],[text2]]&amp;demoPosts[[#This Row],[type]]&amp;demoPosts[[#This Row],[ContentType2]]&amp;demoPosts[[#This Row],[Column1]]&amp;demoPosts[[#This Row],[versionedPostId]]&amp;demoPosts[[#This Row],[Column2]]&amp;"}"""</f>
        <v>"value" : "{\"text\" : \"New revised project to refactor C# classes …\", \"type\" : \"TEXT\", \"contentType\" : \"message\", \"created\" : \"2002-05-30T09:30:10Z\", \"versionedPostId\" : \"dbf62260-f2ec-4bfc-86fb-49c180c3987f\", \"versionedPostPredecessorId\" : \"dba62260-f2ec-4bfc-86fb-49c180c3987e\" }"</v>
      </c>
      <c r="V14" t="str">
        <f ca="1">"{"&amp;demoPosts[[#This Row],[src]] &amp;demoPosts[[#This Row],[trgts]]&amp; demoPosts[[#This Row],[labels]] &amp; demoPosts[[#This Row],[value]]&amp; "}" &amp; IF(LEN(OFFSET(demoPosts[[#This Row],[Source]],1,0))&gt;0," , ","")</f>
        <v xml:space="preserve">{"src" : "89cbeaaf-bb58-48a4-8bdf-2917d6ae110d", "trgts" : ["eeeeeeee-eeee-eeee-eeee-eeeeeeeeeeee"], "labels" : ["3b5d7868-38ff-4404-9ea9-13cd2541924a"], "value" : "{\"text\" : \"New revised project to refactor C# classes …\", \"type\" : \"TEXT\", \"contentType\" : \"message\", \"created\" : \"2002-05-30T09:30:10Z\", \"versionedPostId\" : \"dbf62260-f2ec-4bfc-86fb-49c180c3987f\", \"versionedPostPredecessorId\" : \"dba62260-f2ec-4bfc-86fb-49c180c3987e\" }"} , </v>
      </c>
    </row>
    <row r="15" spans="1:22" x14ac:dyDescent="0.25">
      <c r="A15" t="s">
        <v>2036</v>
      </c>
      <c r="B15" t="str">
        <f>VLOOKUP(demoPosts[[#This Row],[Source]],Table1[[UUID]:[email]],2,FALSE)</f>
        <v>anadir@livelygig.com</v>
      </c>
      <c r="C15" t="str">
        <f>"""src"" : """&amp;demoPosts[[#This Row],[Source]]&amp;""", "</f>
        <v xml:space="preserve">"src" : "8ce7d7d3-4c83-48a5-b3b5-1eb0400f0408", </v>
      </c>
      <c r="D15" s="3" t="s">
        <v>2245</v>
      </c>
      <c r="E15" t="str">
        <f>VLOOKUP(demoPosts[[#This Row],[trgt1]],Table1[[UUID]:[email]],2,FALSE)</f>
        <v>livelygig@livelygig.com</v>
      </c>
      <c r="F15" t="str">
        <f>"""trgts"" : ["""&amp;demoPosts[[#This Row],[trgt1]]&amp;"""], "</f>
        <v xml:space="preserve">"trgts" : ["eeeeeeee-eeee-eeee-eeee-eeeeeeeeeeee"], </v>
      </c>
      <c r="G15" t="s">
        <v>2254</v>
      </c>
      <c r="H1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I15" t="str">
        <f>"""labels"" : [""" &amp; demoPosts[[#This Row],[Message Type GUID]]&amp;"""], "</f>
        <v xml:space="preserve">"labels" : ["574d0bd0-c372-4f1b-830e-f4df44ca11b7"], </v>
      </c>
      <c r="J15" s="57" t="s">
        <v>2260</v>
      </c>
      <c r="K15" s="57" t="str">
        <f>"\""text\"" : \""" &amp;demoPosts[[#This Row],[text]] &amp; "\"", "</f>
        <v xml:space="preserve">\"text\" : \"hi sellerProfile\", </v>
      </c>
      <c r="L15" s="57" t="str">
        <f t="shared" si="0"/>
        <v xml:space="preserve">\"type\" : \"TEXT\", </v>
      </c>
      <c r="M15" s="57" t="s">
        <v>2250</v>
      </c>
      <c r="N15" s="57" t="str">
        <f>"\""contentType\"" : \""" &amp; demoPosts[[#This Row],[ContentType]] &amp; "\"", "</f>
        <v xml:space="preserve">\"contentType\" : \"message\", </v>
      </c>
      <c r="O15" s="121" t="s">
        <v>2246</v>
      </c>
      <c r="P15" s="57" t="str">
        <f>"\""created\"" : \""" &amp; demoPosts[[#This Row],[created]] &amp; "\"", "</f>
        <v xml:space="preserve">\"created\" : \"2002-05-30T09:30:10Z\", </v>
      </c>
      <c r="Q15" t="s">
        <v>2032</v>
      </c>
      <c r="R15" t="str">
        <f>"\""versionedPostId\"" : \""" &amp; demoPosts[[#This Row],[versionedPost.id]] &amp; "\"", "</f>
        <v xml:space="preserve">\"versionedPostId\" : \"23e47ef8-a07d-4784-8baf-0bb8cf785d1a\", </v>
      </c>
      <c r="T15" t="str">
        <f>"\""versionedPostPredecessorId\"" : \""" &amp; demoPosts[[#This Row],[versionedPost.predecessorID]] &amp; "\"" "</f>
        <v xml:space="preserve">\"versionedPostPredecessorId\" : \"\" </v>
      </c>
      <c r="U15" t="str">
        <f>"""value"" : ""{"&amp;demoPosts[[#This Row],[text2]]&amp;demoPosts[[#This Row],[type]]&amp;demoPosts[[#This Row],[ContentType2]]&amp;demoPosts[[#This Row],[Column1]]&amp;demoPosts[[#This Row],[versionedPostId]]&amp;demoPosts[[#This Row],[Column2]]&amp;"}"""</f>
        <v>"value" : "{\"text\" : \"hi sellerProfile\", \"type\" : \"TEXT\", \"contentType\" : \"message\", \"created\" : \"2002-05-30T09:30:10Z\", \"versionedPostId\" : \"23e47ef8-a07d-4784-8baf-0bb8cf785d1a\", \"versionedPostPredecessorId\" : \"\" }"</v>
      </c>
      <c r="V15" t="str">
        <f ca="1">"{"&amp;demoPosts[[#This Row],[src]] &amp;demoPosts[[#This Row],[trgts]]&amp; demoPosts[[#This Row],[labels]] &amp; demoPosts[[#This Row],[value]]&amp; "}" &amp; IF(LEN(OFFSET(demoPosts[[#This Row],[Source]],1,0))&gt;0," , ","")</f>
        <v xml:space="preserve">{"src" : "8ce7d7d3-4c83-48a5-b3b5-1eb0400f0408", "trgts" : ["eeeeeeee-eeee-eeee-eeee-eeeeeeeeeeee"], "labels" : ["574d0bd0-c372-4f1b-830e-f4df44ca11b7"], "value" : "{\"text\" : \"hi sellerProfile\", \"type\" : \"TEXT\", \"contentType\" : \"message\", \"created\" : \"2002-05-30T09:30:10Z\", \"versionedPostId\" : \"23e47ef8-a07d-4784-8baf-0bb8cf785d1a\", \"versionedPostPredecessorId\" : \"\" }"} , </v>
      </c>
    </row>
    <row r="16" spans="1:22" x14ac:dyDescent="0.25">
      <c r="A16" t="s">
        <v>2036</v>
      </c>
      <c r="B16" t="str">
        <f>VLOOKUP(demoPosts[[#This Row],[Source]],Table1[[UUID]:[email]],2,FALSE)</f>
        <v>anadir@livelygig.com</v>
      </c>
      <c r="C16" t="str">
        <f>"""src"" : """&amp;demoPosts[[#This Row],[Source]]&amp;""", "</f>
        <v xml:space="preserve">"src" : "8ce7d7d3-4c83-48a5-b3b5-1eb0400f0408", </v>
      </c>
      <c r="D16" s="3" t="s">
        <v>2245</v>
      </c>
      <c r="E16" t="str">
        <f>VLOOKUP(demoPosts[[#This Row],[trgt1]],Table1[[UUID]:[email]],2,FALSE)</f>
        <v>livelygig@livelygig.com</v>
      </c>
      <c r="F16" t="str">
        <f>"""trgts"" : ["""&amp;demoPosts[[#This Row],[trgt1]]&amp;"""], "</f>
        <v xml:space="preserve">"trgts" : ["eeeeeeee-eeee-eeee-eeee-eeeeeeeeeeee"], </v>
      </c>
      <c r="G16" t="s">
        <v>2254</v>
      </c>
      <c r="H1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I16" t="str">
        <f>"""labels"" : [""" &amp; demoPosts[[#This Row],[Message Type GUID]]&amp;"""], "</f>
        <v xml:space="preserve">"labels" : ["574d0bd0-c372-4f1b-830e-f4df44ca11b7"], </v>
      </c>
      <c r="J16" s="57" t="s">
        <v>2259</v>
      </c>
      <c r="K16" s="57" t="str">
        <f>"\""text\"" : \""" &amp;demoPosts[[#This Row],[text]] &amp; "\"", "</f>
        <v xml:space="preserve">\"text\" : \"hi sellerProfile revised\", </v>
      </c>
      <c r="L16" s="57" t="str">
        <f t="shared" si="0"/>
        <v xml:space="preserve">\"type\" : \"TEXT\", </v>
      </c>
      <c r="M16" s="57" t="s">
        <v>2250</v>
      </c>
      <c r="N16" s="57" t="str">
        <f>"\""contentType\"" : \""" &amp; demoPosts[[#This Row],[ContentType]] &amp; "\"", "</f>
        <v xml:space="preserve">\"contentType\" : \"message\", </v>
      </c>
      <c r="O16" s="121" t="s">
        <v>2246</v>
      </c>
      <c r="P16" s="57" t="str">
        <f>"\""created\"" : \""" &amp; demoPosts[[#This Row],[created]] &amp; "\"", "</f>
        <v xml:space="preserve">\"created\" : \"2002-05-30T09:30:10Z\", </v>
      </c>
      <c r="Q16" t="s">
        <v>2033</v>
      </c>
      <c r="R16" t="str">
        <f>"\""versionedPostId\"" : \""" &amp; demoPosts[[#This Row],[versionedPost.id]] &amp; "\"", "</f>
        <v xml:space="preserve">\"versionedPostId\" : \"3759419c-5cf5-4588-96d8-2db808fc8795\", </v>
      </c>
      <c r="S16" t="str">
        <f>+Q15</f>
        <v>23e47ef8-a07d-4784-8baf-0bb8cf785d1a</v>
      </c>
      <c r="T16" t="str">
        <f>"\""versionedPostPredecessorId\"" : \""" &amp; demoPosts[[#This Row],[versionedPost.predecessorID]] &amp; "\"" "</f>
        <v xml:space="preserve">\"versionedPostPredecessorId\" : \"23e47ef8-a07d-4784-8baf-0bb8cf785d1a\" </v>
      </c>
      <c r="U16" t="str">
        <f>"""value"" : ""{"&amp;demoPosts[[#This Row],[text2]]&amp;demoPosts[[#This Row],[type]]&amp;demoPosts[[#This Row],[ContentType2]]&amp;demoPosts[[#This Row],[Column1]]&amp;demoPosts[[#This Row],[versionedPostId]]&amp;demoPosts[[#This Row],[Column2]]&amp;"}"""</f>
        <v>"value" : "{\"text\" : \"hi sellerProfile revised\", \"type\" : \"TEXT\", \"contentType\" : \"message\", \"created\" : \"2002-05-30T09:30:10Z\", \"versionedPostId\" : \"3759419c-5cf5-4588-96d8-2db808fc8795\", \"versionedPostPredecessorId\" : \"23e47ef8-a07d-4784-8baf-0bb8cf785d1a\" }"</v>
      </c>
      <c r="V16" t="str">
        <f ca="1">"{"&amp;demoPosts[[#This Row],[src]] &amp;demoPosts[[#This Row],[trgts]]&amp; demoPosts[[#This Row],[labels]] &amp; demoPosts[[#This Row],[value]]&amp; "}" &amp; IF(LEN(OFFSET(demoPosts[[#This Row],[Source]],1,0))&gt;0," , ","")</f>
        <v>{"src" : "8ce7d7d3-4c83-48a5-b3b5-1eb0400f0408", "trgts" : ["eeeeeeee-eeee-eeee-eeee-eeeeeeeeeeee"], "labels" : ["574d0bd0-c372-4f1b-830e-f4df44ca11b7"], "value" : "{\"text\" : \"hi sellerProfile revised\", \"type\" : \"TEXT\", \"contentType\" : \"message\", \"created\" : \"2002-05-30T09:30:10Z\", \"versionedPostId\" : \"3759419c-5cf5-4588-96d8-2db808fc8795\", \"versionedPostPredecessorId\" : \"23e47ef8-a07d-4784-8baf-0bb8cf785d1a\" }"}</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2488</v>
      </c>
    </row>
    <row r="2" spans="1:3" x14ac:dyDescent="0.25">
      <c r="B2" t="s">
        <v>2422</v>
      </c>
    </row>
    <row r="3" spans="1:3" x14ac:dyDescent="0.25">
      <c r="C3" t="s">
        <v>255</v>
      </c>
    </row>
    <row r="4" spans="1:3" x14ac:dyDescent="0.25">
      <c r="C4" t="s">
        <v>2424</v>
      </c>
    </row>
    <row r="5" spans="1:3" x14ac:dyDescent="0.25">
      <c r="B5" t="s">
        <v>2425</v>
      </c>
    </row>
    <row r="6" spans="1:3" x14ac:dyDescent="0.25">
      <c r="C6" t="s">
        <v>255</v>
      </c>
    </row>
    <row r="7" spans="1:3" x14ac:dyDescent="0.25">
      <c r="C7" t="s">
        <v>2423</v>
      </c>
    </row>
    <row r="8" spans="1:3" x14ac:dyDescent="0.25">
      <c r="B8" t="s">
        <v>2131</v>
      </c>
    </row>
    <row r="9" spans="1:3" x14ac:dyDescent="0.25">
      <c r="C9" t="s">
        <v>255</v>
      </c>
    </row>
    <row r="10" spans="1:3" x14ac:dyDescent="0.25">
      <c r="C10" t="s">
        <v>2423</v>
      </c>
    </row>
    <row r="11" spans="1:3" x14ac:dyDescent="0.25">
      <c r="B11" t="s">
        <v>2426</v>
      </c>
    </row>
    <row r="12" spans="1:3" x14ac:dyDescent="0.25">
      <c r="C12" t="s">
        <v>255</v>
      </c>
    </row>
    <row r="13" spans="1:3" x14ac:dyDescent="0.25">
      <c r="C13" t="s">
        <v>2423</v>
      </c>
    </row>
    <row r="14" spans="1:3" x14ac:dyDescent="0.25">
      <c r="B14" t="s">
        <v>2427</v>
      </c>
    </row>
    <row r="16" spans="1:3" x14ac:dyDescent="0.25">
      <c r="B16" t="s">
        <v>2443</v>
      </c>
    </row>
    <row r="17" spans="1:5" x14ac:dyDescent="0.25">
      <c r="C17" t="s">
        <v>2428</v>
      </c>
    </row>
    <row r="18" spans="1:5" x14ac:dyDescent="0.25">
      <c r="D18" t="s">
        <v>2429</v>
      </c>
    </row>
    <row r="19" spans="1:5" x14ac:dyDescent="0.25">
      <c r="D19" t="s">
        <v>256</v>
      </c>
    </row>
    <row r="20" spans="1:5" x14ac:dyDescent="0.25">
      <c r="D20" t="s">
        <v>2430</v>
      </c>
      <c r="E20" t="s">
        <v>2431</v>
      </c>
    </row>
    <row r="21" spans="1:5" x14ac:dyDescent="0.25">
      <c r="D21" t="s">
        <v>2432</v>
      </c>
    </row>
    <row r="22" spans="1:5" x14ac:dyDescent="0.25">
      <c r="B22" t="s">
        <v>2433</v>
      </c>
    </row>
    <row r="23" spans="1:5" x14ac:dyDescent="0.25">
      <c r="D23" t="s">
        <v>2430</v>
      </c>
      <c r="E23" t="s">
        <v>2431</v>
      </c>
    </row>
    <row r="24" spans="1:5" x14ac:dyDescent="0.25">
      <c r="D24" t="s">
        <v>2432</v>
      </c>
    </row>
    <row r="26" spans="1:5" x14ac:dyDescent="0.25">
      <c r="A26" t="s">
        <v>2487</v>
      </c>
    </row>
    <row r="27" spans="1:5" x14ac:dyDescent="0.25">
      <c r="B27" t="s">
        <v>2430</v>
      </c>
    </row>
    <row r="28" spans="1:5" x14ac:dyDescent="0.25">
      <c r="B28" t="s">
        <v>2434</v>
      </c>
    </row>
    <row r="29" spans="1:5" x14ac:dyDescent="0.25">
      <c r="B29" t="s">
        <v>2435</v>
      </c>
    </row>
    <row r="30" spans="1:5" x14ac:dyDescent="0.25">
      <c r="B30" t="s">
        <v>2436</v>
      </c>
    </row>
    <row r="31" spans="1:5" x14ac:dyDescent="0.25">
      <c r="C31" t="s">
        <v>2437</v>
      </c>
    </row>
    <row r="32" spans="1:5" x14ac:dyDescent="0.25">
      <c r="C32" t="s">
        <v>2438</v>
      </c>
    </row>
    <row r="33" spans="1:6" x14ac:dyDescent="0.25">
      <c r="B33" t="s">
        <v>2439</v>
      </c>
    </row>
    <row r="34" spans="1:6" x14ac:dyDescent="0.25">
      <c r="C34" t="s">
        <v>2440</v>
      </c>
    </row>
    <row r="35" spans="1:6" x14ac:dyDescent="0.25">
      <c r="B35" t="s">
        <v>2442</v>
      </c>
    </row>
    <row r="36" spans="1:6" x14ac:dyDescent="0.25">
      <c r="C36" t="s">
        <v>2441</v>
      </c>
    </row>
    <row r="37" spans="1:6" x14ac:dyDescent="0.25">
      <c r="D37" t="s">
        <v>2444</v>
      </c>
      <c r="F37" t="s">
        <v>2445</v>
      </c>
    </row>
    <row r="38" spans="1:6" x14ac:dyDescent="0.25">
      <c r="D38" t="s">
        <v>2446</v>
      </c>
    </row>
    <row r="39" spans="1:6" x14ac:dyDescent="0.25">
      <c r="D39" t="s">
        <v>2447</v>
      </c>
    </row>
    <row r="40" spans="1:6" x14ac:dyDescent="0.25">
      <c r="B40" t="s">
        <v>2448</v>
      </c>
    </row>
    <row r="41" spans="1:6" x14ac:dyDescent="0.25">
      <c r="B41" t="s">
        <v>2449</v>
      </c>
    </row>
    <row r="42" spans="1:6" x14ac:dyDescent="0.25">
      <c r="C42" t="s">
        <v>2450</v>
      </c>
    </row>
    <row r="43" spans="1:6" x14ac:dyDescent="0.25">
      <c r="C43" t="s">
        <v>2451</v>
      </c>
    </row>
    <row r="44" spans="1:6" x14ac:dyDescent="0.25">
      <c r="C44" t="s">
        <v>2452</v>
      </c>
    </row>
    <row r="45" spans="1:6" x14ac:dyDescent="0.25">
      <c r="C45" t="s">
        <v>2453</v>
      </c>
    </row>
    <row r="46" spans="1:6" x14ac:dyDescent="0.25">
      <c r="A46" t="s">
        <v>2454</v>
      </c>
    </row>
    <row r="47" spans="1:6" x14ac:dyDescent="0.25">
      <c r="B47" t="s">
        <v>2455</v>
      </c>
    </row>
    <row r="48" spans="1:6" x14ac:dyDescent="0.25">
      <c r="C48" t="s">
        <v>2456</v>
      </c>
    </row>
    <row r="49" spans="2:4" x14ac:dyDescent="0.25">
      <c r="D49" t="s">
        <v>2457</v>
      </c>
    </row>
    <row r="50" spans="2:4" x14ac:dyDescent="0.25">
      <c r="D50" t="s">
        <v>2458</v>
      </c>
    </row>
    <row r="51" spans="2:4" x14ac:dyDescent="0.25">
      <c r="D51" t="s">
        <v>2459</v>
      </c>
    </row>
    <row r="52" spans="2:4" x14ac:dyDescent="0.25">
      <c r="D52" t="s">
        <v>2460</v>
      </c>
    </row>
    <row r="53" spans="2:4" x14ac:dyDescent="0.25">
      <c r="D53" t="s">
        <v>2461</v>
      </c>
    </row>
    <row r="54" spans="2:4" x14ac:dyDescent="0.25">
      <c r="B54" t="s">
        <v>2462</v>
      </c>
    </row>
    <row r="55" spans="2:4" x14ac:dyDescent="0.25">
      <c r="C55" t="s">
        <v>2463</v>
      </c>
    </row>
    <row r="56" spans="2:4" x14ac:dyDescent="0.25">
      <c r="D56" t="s">
        <v>2464</v>
      </c>
    </row>
    <row r="57" spans="2:4" x14ac:dyDescent="0.25">
      <c r="D57" t="s">
        <v>2325</v>
      </c>
    </row>
    <row r="58" spans="2:4" x14ac:dyDescent="0.25">
      <c r="D58" t="s">
        <v>2465</v>
      </c>
    </row>
    <row r="59" spans="2:4" x14ac:dyDescent="0.25">
      <c r="D59" t="s">
        <v>2466</v>
      </c>
    </row>
    <row r="60" spans="2:4" x14ac:dyDescent="0.25">
      <c r="D60" t="s">
        <v>2467</v>
      </c>
    </row>
    <row r="61" spans="2:4" x14ac:dyDescent="0.25">
      <c r="B61" t="s">
        <v>2468</v>
      </c>
    </row>
    <row r="62" spans="2:4" x14ac:dyDescent="0.25">
      <c r="C62" t="s">
        <v>2250</v>
      </c>
    </row>
    <row r="63" spans="2:4" x14ac:dyDescent="0.25">
      <c r="D63" t="s">
        <v>2469</v>
      </c>
    </row>
    <row r="64" spans="2:4" x14ac:dyDescent="0.25">
      <c r="D64" t="s">
        <v>2470</v>
      </c>
    </row>
    <row r="65" spans="1:6" x14ac:dyDescent="0.25">
      <c r="D65" t="s">
        <v>2471</v>
      </c>
    </row>
    <row r="66" spans="1:6" x14ac:dyDescent="0.25">
      <c r="D66" t="s">
        <v>2472</v>
      </c>
    </row>
    <row r="67" spans="1:6" x14ac:dyDescent="0.25">
      <c r="A67" t="s">
        <v>2473</v>
      </c>
    </row>
    <row r="68" spans="1:6" x14ac:dyDescent="0.25">
      <c r="B68" t="s">
        <v>2479</v>
      </c>
    </row>
    <row r="69" spans="1:6" x14ac:dyDescent="0.25">
      <c r="C69" t="s">
        <v>2480</v>
      </c>
      <c r="E69" t="s">
        <v>2481</v>
      </c>
    </row>
    <row r="70" spans="1:6" x14ac:dyDescent="0.25">
      <c r="C70" t="s">
        <v>2474</v>
      </c>
    </row>
    <row r="71" spans="1:6" x14ac:dyDescent="0.25">
      <c r="D71" t="s">
        <v>2475</v>
      </c>
    </row>
    <row r="72" spans="1:6" x14ac:dyDescent="0.25">
      <c r="E72" t="s">
        <v>2476</v>
      </c>
    </row>
    <row r="73" spans="1:6" x14ac:dyDescent="0.25">
      <c r="F73" t="s">
        <v>2477</v>
      </c>
    </row>
    <row r="74" spans="1:6" x14ac:dyDescent="0.25">
      <c r="F74" t="s">
        <v>2459</v>
      </c>
    </row>
    <row r="75" spans="1:6" x14ac:dyDescent="0.25">
      <c r="F75" t="s">
        <v>2478</v>
      </c>
    </row>
    <row r="76" spans="1:6" x14ac:dyDescent="0.25">
      <c r="C76" t="s">
        <v>2483</v>
      </c>
    </row>
    <row r="77" spans="1:6" x14ac:dyDescent="0.25">
      <c r="D77" t="s">
        <v>2482</v>
      </c>
    </row>
    <row r="78" spans="1:6" x14ac:dyDescent="0.25">
      <c r="E78" t="s">
        <v>2477</v>
      </c>
    </row>
    <row r="79" spans="1:6" x14ac:dyDescent="0.25">
      <c r="E79" t="s">
        <v>2459</v>
      </c>
    </row>
    <row r="80" spans="1:6" x14ac:dyDescent="0.25">
      <c r="E80" t="s">
        <v>2478</v>
      </c>
    </row>
    <row r="81" spans="3:4" x14ac:dyDescent="0.25">
      <c r="C81" t="s">
        <v>2484</v>
      </c>
    </row>
    <row r="82" spans="3:4" x14ac:dyDescent="0.25">
      <c r="D82" t="s">
        <v>2314</v>
      </c>
    </row>
    <row r="83" spans="3:4" x14ac:dyDescent="0.25">
      <c r="D83" t="s">
        <v>2485</v>
      </c>
    </row>
    <row r="84" spans="3:4" x14ac:dyDescent="0.25">
      <c r="D84" t="s">
        <v>2486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145" zoomScaleNormal="145" workbookViewId="0">
      <selection activeCell="A2" sqref="A2"/>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2311</v>
      </c>
      <c r="C1" t="s">
        <v>2324</v>
      </c>
      <c r="D1" t="s">
        <v>2325</v>
      </c>
      <c r="E1" t="s">
        <v>2326</v>
      </c>
      <c r="F1" t="s">
        <v>2327</v>
      </c>
      <c r="G1" t="s">
        <v>2187</v>
      </c>
      <c r="H1" t="s">
        <v>2290</v>
      </c>
      <c r="I1" t="s">
        <v>2328</v>
      </c>
      <c r="J1" t="s">
        <v>2329</v>
      </c>
      <c r="K1" t="s">
        <v>2330</v>
      </c>
      <c r="L1" t="s">
        <v>342</v>
      </c>
      <c r="M1" t="s">
        <v>2066</v>
      </c>
      <c r="N1" t="s">
        <v>2210</v>
      </c>
      <c r="O1" t="s">
        <v>2410</v>
      </c>
      <c r="P1" t="s">
        <v>2331</v>
      </c>
      <c r="Q1" t="s">
        <v>2055</v>
      </c>
      <c r="R1" t="s">
        <v>2333</v>
      </c>
    </row>
    <row r="2" spans="1:18" s="5" customFormat="1" x14ac:dyDescent="0.25">
      <c r="A2" s="5" t="s">
        <v>1988</v>
      </c>
      <c r="B2" s="5" t="s">
        <v>2414</v>
      </c>
      <c r="C2" s="5" t="s">
        <v>2413</v>
      </c>
      <c r="D2" s="5" t="s">
        <v>2415</v>
      </c>
      <c r="E2" s="94" t="s">
        <v>2246</v>
      </c>
      <c r="F2" s="94" t="s">
        <v>2246</v>
      </c>
      <c r="G2" s="94" t="s">
        <v>2246</v>
      </c>
      <c r="H2" s="94" t="s">
        <v>2246</v>
      </c>
      <c r="I2" s="5" t="s">
        <v>2056</v>
      </c>
      <c r="J2" s="5" t="s">
        <v>2332</v>
      </c>
      <c r="K2" s="67" t="s">
        <v>2280</v>
      </c>
      <c r="L2" s="4" t="s">
        <v>2406</v>
      </c>
      <c r="M2" s="67" t="s">
        <v>2245</v>
      </c>
      <c r="N2" s="67" t="s">
        <v>2336</v>
      </c>
      <c r="O2" s="6" t="s">
        <v>2411</v>
      </c>
      <c r="P2" s="67" t="s">
        <v>1987</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1986</v>
      </c>
      <c r="B3" s="5" t="s">
        <v>2418</v>
      </c>
      <c r="C3" s="5" t="s">
        <v>2416</v>
      </c>
      <c r="D3" s="5" t="s">
        <v>2417</v>
      </c>
      <c r="E3" s="94" t="s">
        <v>2246</v>
      </c>
      <c r="F3" s="94" t="s">
        <v>2246</v>
      </c>
      <c r="G3" s="94" t="s">
        <v>2246</v>
      </c>
      <c r="H3" s="94" t="s">
        <v>2246</v>
      </c>
      <c r="I3" s="5" t="s">
        <v>2056</v>
      </c>
      <c r="J3" s="5" t="s">
        <v>2332</v>
      </c>
      <c r="K3" s="67" t="s">
        <v>2280</v>
      </c>
      <c r="L3" s="4" t="s">
        <v>2406</v>
      </c>
      <c r="M3" s="67" t="s">
        <v>2245</v>
      </c>
      <c r="N3" s="67" t="s">
        <v>2336</v>
      </c>
      <c r="O3" s="6" t="s">
        <v>2411</v>
      </c>
      <c r="P3" s="67" t="s">
        <v>1987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2420</v>
      </c>
      <c r="B4" s="5" t="s">
        <v>2414</v>
      </c>
      <c r="C4" s="113" t="s">
        <v>2419</v>
      </c>
      <c r="D4" s="113" t="s">
        <v>2421</v>
      </c>
      <c r="E4" s="94" t="s">
        <v>2246</v>
      </c>
      <c r="F4" s="94" t="s">
        <v>2246</v>
      </c>
      <c r="G4" s="94" t="s">
        <v>2246</v>
      </c>
      <c r="H4" s="94" t="s">
        <v>2246</v>
      </c>
      <c r="I4" s="5" t="s">
        <v>2056</v>
      </c>
      <c r="J4" s="5" t="s">
        <v>2332</v>
      </c>
      <c r="K4" s="67" t="s">
        <v>2280</v>
      </c>
      <c r="L4" s="4" t="s">
        <v>2406</v>
      </c>
      <c r="M4" s="67" t="s">
        <v>2245</v>
      </c>
      <c r="N4" s="67" t="s">
        <v>2336</v>
      </c>
      <c r="O4" s="6" t="s">
        <v>2411</v>
      </c>
      <c r="P4" s="67" t="s">
        <v>1987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2334</v>
      </c>
    </row>
    <row r="8" spans="1:18" x14ac:dyDescent="0.25">
      <c r="B8" t="s">
        <v>2335</v>
      </c>
    </row>
    <row r="9" spans="1:18" x14ac:dyDescent="0.25">
      <c r="B9" t="s">
        <v>2068</v>
      </c>
    </row>
    <row r="11" spans="1:18" x14ac:dyDescent="0.25">
      <c r="B11" t="s">
        <v>2405</v>
      </c>
    </row>
    <row r="14" spans="1:18" x14ac:dyDescent="0.25">
      <c r="B14" t="s">
        <v>2407</v>
      </c>
    </row>
    <row r="15" spans="1:18" x14ac:dyDescent="0.25">
      <c r="B15" t="s">
        <v>2408</v>
      </c>
    </row>
    <row r="16" spans="1:18" x14ac:dyDescent="0.25">
      <c r="B16" s="56" t="s">
        <v>2404</v>
      </c>
    </row>
    <row r="17" spans="2:2" x14ac:dyDescent="0.25">
      <c r="B17" t="s">
        <v>2412</v>
      </c>
    </row>
    <row r="18" spans="2:2" x14ac:dyDescent="0.25">
      <c r="B18" t="s">
        <v>2409</v>
      </c>
    </row>
  </sheetData>
  <hyperlinks>
    <hyperlink ref="B16" r:id="rId1" location="ad-output"/>
  </hyperlinks>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2337</v>
      </c>
    </row>
    <row r="2" spans="1:11" x14ac:dyDescent="0.25">
      <c r="A2" t="s">
        <v>2338</v>
      </c>
      <c r="G2" s="11" t="s">
        <v>2368</v>
      </c>
      <c r="K2" t="s">
        <v>2371</v>
      </c>
    </row>
    <row r="3" spans="1:11" x14ac:dyDescent="0.25">
      <c r="A3" t="s">
        <v>2339</v>
      </c>
      <c r="G3" t="s">
        <v>2373</v>
      </c>
      <c r="K3" t="s">
        <v>2372</v>
      </c>
    </row>
    <row r="4" spans="1:11" x14ac:dyDescent="0.25">
      <c r="G4" t="s">
        <v>2374</v>
      </c>
    </row>
    <row r="5" spans="1:11" x14ac:dyDescent="0.25">
      <c r="A5" t="s">
        <v>2340</v>
      </c>
      <c r="G5" t="s">
        <v>2369</v>
      </c>
    </row>
    <row r="6" spans="1:11" x14ac:dyDescent="0.25">
      <c r="A6" t="s">
        <v>2341</v>
      </c>
      <c r="G6" t="s">
        <v>2367</v>
      </c>
    </row>
    <row r="7" spans="1:11" x14ac:dyDescent="0.25">
      <c r="A7" t="s">
        <v>2342</v>
      </c>
      <c r="G7" t="s">
        <v>2376</v>
      </c>
    </row>
    <row r="8" spans="1:11" x14ac:dyDescent="0.25">
      <c r="A8" t="s">
        <v>2343</v>
      </c>
      <c r="G8" t="s">
        <v>2375</v>
      </c>
    </row>
    <row r="9" spans="1:11" x14ac:dyDescent="0.25">
      <c r="G9" t="s">
        <v>2379</v>
      </c>
    </row>
    <row r="11" spans="1:11" x14ac:dyDescent="0.25">
      <c r="A11" t="s">
        <v>2344</v>
      </c>
      <c r="G11" t="s">
        <v>2377</v>
      </c>
    </row>
    <row r="12" spans="1:11" x14ac:dyDescent="0.25">
      <c r="A12" t="s">
        <v>2345</v>
      </c>
      <c r="G12" t="s">
        <v>2370</v>
      </c>
    </row>
    <row r="13" spans="1:11" x14ac:dyDescent="0.25">
      <c r="A13" t="s">
        <v>2346</v>
      </c>
      <c r="G13" t="s">
        <v>2355</v>
      </c>
    </row>
    <row r="14" spans="1:11" x14ac:dyDescent="0.25">
      <c r="A14" t="s">
        <v>2347</v>
      </c>
      <c r="G14" t="s">
        <v>2378</v>
      </c>
    </row>
    <row r="15" spans="1:11" x14ac:dyDescent="0.25">
      <c r="A15" t="s">
        <v>286</v>
      </c>
    </row>
    <row r="16" spans="1:11" x14ac:dyDescent="0.25">
      <c r="A16" t="s">
        <v>2348</v>
      </c>
    </row>
    <row r="17" spans="1:1" x14ac:dyDescent="0.25">
      <c r="A17" t="s">
        <v>2349</v>
      </c>
    </row>
    <row r="18" spans="1:1" x14ac:dyDescent="0.25">
      <c r="A18" t="s">
        <v>2350</v>
      </c>
    </row>
    <row r="19" spans="1:1" x14ac:dyDescent="0.25">
      <c r="A19" t="s">
        <v>2351</v>
      </c>
    </row>
    <row r="20" spans="1:1" x14ac:dyDescent="0.25">
      <c r="A20" t="s">
        <v>2352</v>
      </c>
    </row>
    <row r="21" spans="1:1" x14ac:dyDescent="0.25">
      <c r="A21" t="s">
        <v>2353</v>
      </c>
    </row>
    <row r="22" spans="1:1" x14ac:dyDescent="0.25">
      <c r="A22" t="s">
        <v>2354</v>
      </c>
    </row>
    <row r="23" spans="1:1" x14ac:dyDescent="0.25">
      <c r="A23" t="s">
        <v>2355</v>
      </c>
    </row>
    <row r="24" spans="1:1" x14ac:dyDescent="0.25">
      <c r="A24" t="s">
        <v>2356</v>
      </c>
    </row>
    <row r="25" spans="1:1" x14ac:dyDescent="0.25">
      <c r="A25" t="s">
        <v>2357</v>
      </c>
    </row>
    <row r="26" spans="1:1" x14ac:dyDescent="0.25">
      <c r="A26" t="s">
        <v>2358</v>
      </c>
    </row>
    <row r="27" spans="1:1" x14ac:dyDescent="0.25">
      <c r="A27" t="s">
        <v>2359</v>
      </c>
    </row>
    <row r="28" spans="1:1" x14ac:dyDescent="0.25">
      <c r="A28" t="s">
        <v>2360</v>
      </c>
    </row>
    <row r="29" spans="1:1" x14ac:dyDescent="0.25">
      <c r="A29" t="s">
        <v>2361</v>
      </c>
    </row>
    <row r="30" spans="1:1" x14ac:dyDescent="0.25">
      <c r="A30" t="s">
        <v>2362</v>
      </c>
    </row>
    <row r="31" spans="1:1" x14ac:dyDescent="0.25">
      <c r="A31" t="s">
        <v>2363</v>
      </c>
    </row>
    <row r="32" spans="1:1" x14ac:dyDescent="0.25">
      <c r="A32" t="s">
        <v>2364</v>
      </c>
    </row>
    <row r="33" spans="1:1" x14ac:dyDescent="0.25">
      <c r="A33" t="s">
        <v>329</v>
      </c>
    </row>
    <row r="34" spans="1:1" x14ac:dyDescent="0.25">
      <c r="A34" t="s">
        <v>2365</v>
      </c>
    </row>
    <row r="35" spans="1:1" x14ac:dyDescent="0.25">
      <c r="A35" t="s">
        <v>2366</v>
      </c>
    </row>
    <row r="36" spans="1:1" x14ac:dyDescent="0.25">
      <c r="A36" t="s">
        <v>2367</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9" customWidth="1"/>
    <col min="8" max="8" width="13.5703125" customWidth="1"/>
  </cols>
  <sheetData>
    <row r="3" spans="2:16" ht="22.5" customHeight="1" x14ac:dyDescent="0.25">
      <c r="B3" s="96" t="s">
        <v>2380</v>
      </c>
    </row>
    <row r="4" spans="2:16" s="103" customFormat="1" ht="22.5" customHeight="1" x14ac:dyDescent="0.25">
      <c r="B4" s="101" t="s">
        <v>2381</v>
      </c>
      <c r="C4" s="102"/>
      <c r="D4" s="102"/>
      <c r="E4" s="102"/>
      <c r="F4" s="102"/>
      <c r="G4" s="102"/>
    </row>
    <row r="5" spans="2:16" ht="22.5" customHeight="1" x14ac:dyDescent="0.25">
      <c r="B5" s="96" t="s">
        <v>2382</v>
      </c>
    </row>
    <row r="6" spans="2:16" s="103" customFormat="1" ht="22.5" customHeight="1" x14ac:dyDescent="0.25">
      <c r="B6" s="101" t="s">
        <v>2383</v>
      </c>
      <c r="C6" s="102"/>
      <c r="D6" s="102"/>
      <c r="E6" s="102"/>
      <c r="F6" s="102"/>
      <c r="G6" s="102"/>
    </row>
    <row r="7" spans="2:16" ht="22.5" customHeight="1" x14ac:dyDescent="0.25">
      <c r="B7" s="96" t="s">
        <v>2384</v>
      </c>
    </row>
    <row r="8" spans="2:16" s="103" customFormat="1" ht="33.75" customHeight="1" x14ac:dyDescent="0.25">
      <c r="B8" s="101" t="s">
        <v>2385</v>
      </c>
      <c r="C8" s="102"/>
      <c r="D8" s="102"/>
      <c r="E8" s="102"/>
      <c r="F8" s="102"/>
      <c r="G8" s="102"/>
    </row>
    <row r="9" spans="2:16" ht="22.5" customHeight="1" x14ac:dyDescent="0.25">
      <c r="B9" s="96" t="s">
        <v>2386</v>
      </c>
    </row>
    <row r="10" spans="2:16" s="103" customFormat="1" ht="22.5" customHeight="1" x14ac:dyDescent="0.25">
      <c r="B10" s="101"/>
      <c r="C10" s="111" t="s">
        <v>2401</v>
      </c>
      <c r="D10" s="115" t="s">
        <v>2388</v>
      </c>
      <c r="E10" s="116"/>
      <c r="F10" s="116"/>
      <c r="G10" s="116"/>
      <c r="H10" s="117"/>
    </row>
    <row r="11" spans="2:16" s="103" customFormat="1" ht="49.5" customHeight="1" x14ac:dyDescent="0.25">
      <c r="B11" s="104" t="s">
        <v>2387</v>
      </c>
      <c r="C11" s="112"/>
      <c r="D11" s="107" t="s">
        <v>2403</v>
      </c>
      <c r="E11" s="107" t="s">
        <v>2395</v>
      </c>
      <c r="F11" s="107" t="s">
        <v>2396</v>
      </c>
      <c r="G11" s="107" t="s">
        <v>2397</v>
      </c>
      <c r="H11" s="107" t="s">
        <v>2398</v>
      </c>
    </row>
    <row r="12" spans="2:16" ht="22.5" customHeight="1" x14ac:dyDescent="0.25">
      <c r="B12" s="97" t="s">
        <v>2390</v>
      </c>
      <c r="C12" s="109" t="s">
        <v>2402</v>
      </c>
      <c r="D12" s="100" t="s">
        <v>2389</v>
      </c>
      <c r="E12" s="100" t="s">
        <v>2389</v>
      </c>
      <c r="F12" s="100" t="s">
        <v>2389</v>
      </c>
      <c r="G12" s="100" t="s">
        <v>2389</v>
      </c>
      <c r="H12" s="100" t="s">
        <v>2389</v>
      </c>
    </row>
    <row r="13" spans="2:16" s="103" customFormat="1" ht="22.5" customHeight="1" x14ac:dyDescent="0.25">
      <c r="B13" s="105" t="s">
        <v>2391</v>
      </c>
      <c r="C13" s="110" t="s">
        <v>2402</v>
      </c>
      <c r="D13" s="106" t="s">
        <v>2389</v>
      </c>
      <c r="E13" s="106" t="s">
        <v>2389</v>
      </c>
      <c r="F13" s="106" t="s">
        <v>2389</v>
      </c>
      <c r="G13" s="106" t="s">
        <v>2389</v>
      </c>
      <c r="H13" s="106" t="s">
        <v>2389</v>
      </c>
      <c r="P13" s="103" t="s">
        <v>2400</v>
      </c>
    </row>
    <row r="14" spans="2:16" ht="22.5" customHeight="1" x14ac:dyDescent="0.25">
      <c r="B14" s="98" t="s">
        <v>2392</v>
      </c>
      <c r="C14" s="109" t="s">
        <v>2402</v>
      </c>
      <c r="D14" s="100" t="s">
        <v>2389</v>
      </c>
      <c r="E14" s="100" t="s">
        <v>2389</v>
      </c>
      <c r="F14" s="100" t="s">
        <v>2389</v>
      </c>
      <c r="G14" s="100" t="s">
        <v>2389</v>
      </c>
      <c r="H14" s="100" t="s">
        <v>2389</v>
      </c>
    </row>
    <row r="15" spans="2:16" s="103" customFormat="1" ht="22.5" customHeight="1" x14ac:dyDescent="0.25">
      <c r="B15" s="105" t="s">
        <v>2393</v>
      </c>
      <c r="C15" s="110" t="s">
        <v>2402</v>
      </c>
      <c r="D15" s="106" t="s">
        <v>2389</v>
      </c>
      <c r="E15" s="106" t="s">
        <v>2389</v>
      </c>
      <c r="F15" s="106" t="s">
        <v>2389</v>
      </c>
      <c r="G15" s="106" t="s">
        <v>2389</v>
      </c>
      <c r="H15" s="106" t="s">
        <v>2389</v>
      </c>
    </row>
    <row r="16" spans="2:16" ht="22.5" customHeight="1" x14ac:dyDescent="0.25">
      <c r="B16" s="98" t="s">
        <v>2394</v>
      </c>
      <c r="C16" s="109" t="s">
        <v>2402</v>
      </c>
      <c r="D16" s="100" t="s">
        <v>2389</v>
      </c>
      <c r="E16" s="100" t="s">
        <v>2389</v>
      </c>
      <c r="F16" s="100" t="s">
        <v>2389</v>
      </c>
      <c r="G16" s="100" t="s">
        <v>2389</v>
      </c>
      <c r="H16" s="100" t="s">
        <v>2389</v>
      </c>
    </row>
    <row r="17" spans="2:7" s="103" customFormat="1" ht="78.75" customHeight="1" x14ac:dyDescent="0.25">
      <c r="B17" s="108" t="s">
        <v>2399</v>
      </c>
      <c r="C17" s="102"/>
      <c r="D17" s="102"/>
      <c r="E17" s="102"/>
      <c r="F17" s="102"/>
      <c r="G17" s="102"/>
    </row>
    <row r="18" spans="2:7" ht="22.5" customHeight="1" x14ac:dyDescent="0.25">
      <c r="B18" s="95"/>
    </row>
    <row r="19" spans="2:7" ht="22.5" customHeight="1" x14ac:dyDescent="0.25">
      <c r="B19" s="95"/>
    </row>
    <row r="20" spans="2:7" ht="22.5" customHeight="1" x14ac:dyDescent="0.25">
      <c r="B20" s="95"/>
    </row>
    <row r="21" spans="2:7" ht="22.5" customHeight="1" x14ac:dyDescent="0.25">
      <c r="B21" s="95"/>
    </row>
    <row r="22" spans="2:7" ht="22.5" customHeight="1" x14ac:dyDescent="0.25">
      <c r="B22" s="95"/>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1" sqref="B1:B1048576"/>
    </sheetView>
  </sheetViews>
  <sheetFormatPr defaultRowHeight="15" x14ac:dyDescent="0.25"/>
  <cols>
    <col min="1" max="1" width="36.42578125" bestFit="1" customWidth="1"/>
    <col min="2" max="2" width="10.85546875" customWidth="1"/>
    <col min="3" max="3" width="10.5703125" customWidth="1"/>
    <col min="4" max="4" width="10.28515625" customWidth="1"/>
  </cols>
  <sheetData>
    <row r="1" spans="1:4" x14ac:dyDescent="0.25">
      <c r="A1" t="s">
        <v>4</v>
      </c>
      <c r="B1" s="92" t="s">
        <v>2322</v>
      </c>
      <c r="C1" s="93" t="s">
        <v>2314</v>
      </c>
      <c r="D1" s="92" t="s">
        <v>2323</v>
      </c>
    </row>
    <row r="2" spans="1:4" x14ac:dyDescent="0.25">
      <c r="A2" t="s">
        <v>1987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27"/>
  <sheetViews>
    <sheetView topLeftCell="A1328" workbookViewId="0">
      <selection activeCell="A1328" sqref="A1328:A1330"/>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row r="1314" spans="1:1" x14ac:dyDescent="0.25">
      <c r="A1314" t="s">
        <v>1969</v>
      </c>
    </row>
    <row r="1315" spans="1:1" x14ac:dyDescent="0.25">
      <c r="A1315" t="s">
        <v>1970</v>
      </c>
    </row>
    <row r="1316" spans="1:1" x14ac:dyDescent="0.25">
      <c r="A1316" t="s">
        <v>1971</v>
      </c>
    </row>
    <row r="1317" spans="1:1" x14ac:dyDescent="0.25">
      <c r="A1317" t="s">
        <v>1972</v>
      </c>
    </row>
    <row r="1318" spans="1:1" x14ac:dyDescent="0.25">
      <c r="A1318" t="s">
        <v>1973</v>
      </c>
    </row>
    <row r="1319" spans="1:1" x14ac:dyDescent="0.25">
      <c r="A1319" t="s">
        <v>1974</v>
      </c>
    </row>
    <row r="1320" spans="1:1" x14ac:dyDescent="0.25">
      <c r="A1320" t="s">
        <v>1975</v>
      </c>
    </row>
    <row r="1321" spans="1:1" x14ac:dyDescent="0.25">
      <c r="A1321" t="s">
        <v>1976</v>
      </c>
    </row>
    <row r="1322" spans="1:1" x14ac:dyDescent="0.25">
      <c r="A1322" t="s">
        <v>1977</v>
      </c>
    </row>
    <row r="1323" spans="1:1" x14ac:dyDescent="0.25">
      <c r="A1323" t="s">
        <v>1978</v>
      </c>
    </row>
    <row r="1324" spans="1:1" x14ac:dyDescent="0.25">
      <c r="A1324" t="s">
        <v>1979</v>
      </c>
    </row>
    <row r="1325" spans="1:1" x14ac:dyDescent="0.25">
      <c r="A1325" t="s">
        <v>1980</v>
      </c>
    </row>
    <row r="1326" spans="1:1" x14ac:dyDescent="0.25">
      <c r="A1326" t="s">
        <v>1981</v>
      </c>
    </row>
    <row r="1327" spans="1:1" x14ac:dyDescent="0.25">
      <c r="A1327" t="s">
        <v>1982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demoAgents</vt:lpstr>
      <vt:lpstr>demoCnxs</vt:lpstr>
      <vt:lpstr>demoPosts</vt:lpstr>
      <vt:lpstr>contract blob</vt:lpstr>
      <vt:lpstr>demoProjectPosts</vt:lpstr>
      <vt:lpstr>tmp category list</vt:lpstr>
      <vt:lpstr>Feedback</vt:lpstr>
      <vt:lpstr>demoContractTypePosts</vt:lpstr>
      <vt:lpstr>Unused GUIDS</vt:lpstr>
      <vt:lpstr>to do</vt:lpstr>
      <vt:lpstr>export template</vt:lpstr>
      <vt:lpstr>OLD_configLabels</vt:lpstr>
      <vt:lpstr>Metadata</vt:lpstr>
      <vt:lpstr>OLD_configAgents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2016-05-05T03:53:22Z</dcterms:modified>
</cp:coreProperties>
</file>