
<file path=[Content_Types].xml><?xml version="1.0" encoding="utf-8"?>
<Types xmlns="http://schemas.openxmlformats.org/package/2006/content-types">
  <Default Extension="rels" ContentType="application/vnd.openxmlformats-package.relationships+xml"/>
  <Default Extension="xlsrvcdf" ContentType="image/jpe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B81D0C79-3FAE-4328-B0C8-CA29DB2B45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Planilha1!$D$18:$D$18</definedName>
    <definedName name="Patrimonio">Planilha1!$D$21:$D$21</definedName>
    <definedName name="Qnt_Anos">Planilha1!$D$19:$D$19</definedName>
    <definedName name="Rendimento_Carteira">Planilha1!$D$14:$D$14</definedName>
    <definedName name="Salario">Planilha1!$D$13:$D$13</definedName>
    <definedName name="Sario">Planilha1!$D$13:$D$13</definedName>
    <definedName name="Taxa_mensal">Planilha1!$D$20:$D$20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39" i="1"/>
  <c r="C40" i="1"/>
  <c r="C41" i="1"/>
  <c r="C42" i="1"/>
  <c r="A6" i="2"/>
  <c r="A19" i="2"/>
  <c r="A20" i="2"/>
  <c r="A21" i="2"/>
  <c r="A22" i="2"/>
  <c r="A23" i="2"/>
  <c r="A18" i="2"/>
  <c r="A13" i="2"/>
  <c r="A14" i="2"/>
  <c r="A15" i="2"/>
  <c r="A16" i="2"/>
  <c r="A17" i="2"/>
  <c r="A12" i="2"/>
  <c r="A8" i="2"/>
  <c r="A9" i="2"/>
  <c r="A10" i="2"/>
  <c r="A11" i="2"/>
  <c r="A7" i="2"/>
  <c r="C34" i="1" a="1"/>
  <c r="C34" i="1"/>
  <c r="D15" i="1"/>
  <c r="C26" i="1"/>
  <c r="D26" i="1" s="1"/>
  <c r="C27" i="1"/>
  <c r="D27" i="1" s="1"/>
  <c r="C28" i="1"/>
  <c r="D28" i="1" s="1"/>
  <c r="C29" i="1"/>
  <c r="D29" i="1" s="1"/>
  <c r="C30" i="1"/>
  <c r="D30" i="1" s="1"/>
  <c r="D21" i="1"/>
  <c r="D22" i="1" s="1"/>
  <c r="C37" i="1" l="1"/>
  <c r="D38" i="1"/>
  <c r="D39" i="1"/>
  <c r="D40" i="1"/>
  <c r="D41" i="1"/>
  <c r="D42" i="1"/>
  <c r="D37" i="1"/>
  <c r="D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<sst xmlns="http://schemas.openxmlformats.org/spreadsheetml/2006/main" count="69" uniqueCount="33">
  <si>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</si>
  <si>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</si>
  <si>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Carteira</t>
  </si>
  <si>
    <t>Sugestão de Investimento</t>
  </si>
  <si>
    <t>Investimento Mensal</t>
  </si>
  <si>
    <t>Quanto Investir por Mês?</t>
  </si>
  <si>
    <t>Por quantos anos?</t>
  </si>
  <si>
    <t>Taxa de rendimentos mensal?</t>
  </si>
  <si>
    <t>Patrimônio Acumulado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</si>
  <si>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</si>
  <si>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</si>
  <si>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</si>
  <si>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</si>
  <si>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</si>
  <si>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</si>
  <si>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</si>
  <si>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</si>
  <si>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</si>
  <si>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</si>
  <si>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</si>
  <si>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</si>
  <si>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</si>
  <si>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</si>
  <si>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</si>
  <si>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</si>
  <si>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</si>
  <si>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FOF's</t>
  </si>
  <si>
    <t>Desenvolvimento</t>
  </si>
  <si>
    <t>Hotelarias</t>
  </si>
  <si>
    <t>Chave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</si>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</sst>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theme="0" tint="-4.9989318521683403E-2"/>
      </right>
      <top style="medium">
        <color rgb="FF000000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rgb="FF000000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rgb="FF000000"/>
      </right>
      <top style="medium">
        <color rgb="FF000000"/>
      </top>
      <bottom style="thin">
        <color theme="0" tint="-4.9989318521683403E-2"/>
      </bottom>
      <diagonal/>
    </border>
    <border>
      <left style="medium">
        <color rgb="FF00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rgb="FF00000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000000"/>
      </left>
      <right style="thin">
        <color theme="0" tint="-4.9989318521683403E-2"/>
      </right>
      <top style="thin">
        <color theme="0" tint="-4.9989318521683403E-2"/>
      </top>
      <bottom style="medium">
        <color rgb="FF00000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rgb="FF000000"/>
      </bottom>
      <diagonal/>
    </border>
    <border>
      <left style="thin">
        <color theme="0" tint="-4.9989318521683403E-2"/>
      </left>
      <right style="medium">
        <color rgb="FF000000"/>
      </right>
      <top style="thin">
        <color theme="0" tint="-4.9989318521683403E-2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theme="0" tint="-4.9989318521683403E-2"/>
      </bottom>
      <diagonal/>
    </border>
    <border>
      <left/>
      <right/>
      <top style="medium">
        <color rgb="FF000000"/>
      </top>
      <bottom style="thin">
        <color theme="0" tint="-4.9989318521683403E-2"/>
      </bottom>
      <diagonal/>
    </border>
    <border>
      <left/>
      <right style="medium">
        <color rgb="FF000000"/>
      </right>
      <top style="medium">
        <color rgb="FF000000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2" fillId="0" borderId="0" xfId="0" applyFont="1"/>
    <xf numFmtId="8" fontId="0" fillId="0" borderId="0" xfId="0" applyNumberFormat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0" fillId="0" borderId="6" xfId="0" applyNumberFormat="1" applyBorder="1"/>
    <xf numFmtId="10" fontId="0" fillId="0" borderId="6" xfId="0" applyNumberForma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3" xfId="0" applyFont="1" applyFill="1" applyBorder="1" applyAlignment="1"/>
    <xf numFmtId="8" fontId="3" fillId="0" borderId="6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8" fontId="3" fillId="3" borderId="6" xfId="0" applyNumberFormat="1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8" fontId="3" fillId="3" borderId="9" xfId="0" applyNumberFormat="1" applyFont="1" applyFill="1" applyBorder="1"/>
    <xf numFmtId="0" fontId="4" fillId="3" borderId="4" xfId="0" applyFont="1" applyFill="1" applyBorder="1"/>
    <xf numFmtId="8" fontId="0" fillId="3" borderId="6" xfId="0" applyNumberFormat="1" applyFill="1" applyBorder="1"/>
    <xf numFmtId="0" fontId="4" fillId="3" borderId="7" xfId="0" applyFont="1" applyFill="1" applyBorder="1"/>
    <xf numFmtId="8" fontId="0" fillId="3" borderId="9" xfId="0" applyNumberFormat="1" applyFill="1" applyBorder="1"/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5" fontId="0" fillId="5" borderId="9" xfId="0" applyNumberFormat="1" applyFill="1" applyBorder="1"/>
    <xf numFmtId="8" fontId="0" fillId="3" borderId="5" xfId="0" applyNumberFormat="1" applyFont="1" applyFill="1" applyBorder="1" applyAlignment="1">
      <alignment horizontal="center"/>
    </xf>
    <xf numFmtId="8" fontId="0" fillId="3" borderId="8" xfId="0" applyNumberFormat="1" applyFont="1" applyFill="1" applyBorder="1" applyAlignment="1">
      <alignment horizontal="center"/>
    </xf>
    <xf numFmtId="9" fontId="0" fillId="0" borderId="0" xfId="0" applyNumberFormat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3" fillId="5" borderId="0" xfId="0" applyFont="1" applyFill="1"/>
    <xf numFmtId="165" fontId="3" fillId="5" borderId="0" xfId="0" applyNumberFormat="1" applyFont="1" applyFill="1" applyAlignment="1">
      <alignment horizontal="center"/>
    </xf>
    <xf numFmtId="0" fontId="3" fillId="6" borderId="0" xfId="0" applyFont="1" applyFill="1"/>
    <xf numFmtId="165" fontId="3" fillId="6" borderId="0" xfId="0" applyNumberFormat="1" applyFont="1" applyFill="1" applyAlignment="1">
      <alignment horizontal="center"/>
    </xf>
    <xf numFmtId="0" fontId="5" fillId="2" borderId="0" xfId="0" applyFont="1" applyFill="1"/>
    <xf numFmtId="165" fontId="0" fillId="7" borderId="0" xfId="0" applyNumberFormat="1" applyFill="1"/>
    <xf numFmtId="0" fontId="5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9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Planilha1!$C$37:$C$42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C-465B-A69A-2843E1FAE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www.brasildefato.com.br/2024/09/09/bancos-bombam-expectativa-por-alta-de-juros-aumentam-pressao-sobre-bc-e-renovam-suspeitas-sobre-boletim-focus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152400</xdr:colOff>
      <xdr:row>10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EC522A5-9B06-04EA-6807-073151EBB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525" y="0"/>
          <a:ext cx="5819775" cy="2019300"/>
        </a:xfrm>
        <a:prstGeom prst="rect">
          <a:avLst/>
        </a:prstGeom>
      </xdr:spPr>
    </xdr:pic>
    <xdr:clientData/>
  </xdr:twoCellAnchor>
  <xdr:twoCellAnchor>
    <xdr:from>
      <xdr:col>1</xdr:col>
      <xdr:colOff>1038225</xdr:colOff>
      <xdr:row>44</xdr:row>
      <xdr:rowOff>57150</xdr:rowOff>
    </xdr:from>
    <xdr:to>
      <xdr:col>3</xdr:col>
      <xdr:colOff>647700</xdr:colOff>
      <xdr:row>58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ADA6EB-F2F2-3361-0734-F066BED50A82}"/>
            </a:ext>
            <a:ext uri="{147F2762-F138-4A5C-976F-8EAC2B608ADB}">
              <a16:predDERef xmlns:a16="http://schemas.microsoft.com/office/drawing/2014/main" pred="{CEC522A5-9B06-04EA-6807-073151EBB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K43"/>
  <sheetViews>
    <sheetView showGridLines="0" tabSelected="1" topLeftCell="A27" workbookViewId="0">
      <selection activeCell="G42" sqref="G42"/>
    </sheetView>
  </sheetViews>
  <sheetFormatPr defaultColWidth="0" defaultRowHeight="15"/>
  <cols>
    <col min="1" max="1" width="9.140625" customWidth="1"/>
    <col min="2" max="2" width="26.28515625" bestFit="1" customWidth="1"/>
    <col min="3" max="3" width="27.28515625" bestFit="1" customWidth="1"/>
    <col min="4" max="4" width="16" customWidth="1"/>
    <col min="5" max="5" width="3.42578125" customWidth="1"/>
    <col min="6" max="6" width="3" customWidth="1"/>
    <col min="7" max="7" width="3.140625" customWidth="1"/>
    <col min="8" max="8" width="2.85546875" customWidth="1"/>
    <col min="9" max="9" width="3.28515625" hidden="1" customWidth="1"/>
    <col min="10" max="10" width="2.42578125" hidden="1" customWidth="1"/>
    <col min="11" max="11" width="6.7109375" hidden="1" customWidth="1"/>
  </cols>
  <sheetData>
    <row r="12" spans="2:4" ht="27.75" customHeight="1">
      <c r="B12" s="25" t="s">
        <v>0</v>
      </c>
      <c r="C12" s="26"/>
      <c r="D12" s="27"/>
    </row>
    <row r="13" spans="2:4" ht="15.75">
      <c r="B13" s="5" t="s">
        <v>1</v>
      </c>
      <c r="C13" s="6"/>
      <c r="D13" s="7">
        <v>4200</v>
      </c>
    </row>
    <row r="14" spans="2:4" ht="15.75">
      <c r="B14" s="5" t="s">
        <v>2</v>
      </c>
      <c r="C14" s="6"/>
      <c r="D14" s="8">
        <v>6.0000000000000001E-3</v>
      </c>
    </row>
    <row r="15" spans="2:4" ht="15.75">
      <c r="B15" s="9" t="s">
        <v>3</v>
      </c>
      <c r="C15" s="10"/>
      <c r="D15" s="33">
        <f>D13*30%</f>
        <v>1260</v>
      </c>
    </row>
    <row r="17" spans="1:9" ht="34.5" customHeight="1">
      <c r="B17" s="28" t="s">
        <v>4</v>
      </c>
      <c r="C17" s="29"/>
      <c r="D17" s="30"/>
    </row>
    <row r="18" spans="1:9" ht="15.75">
      <c r="B18" s="5" t="s">
        <v>5</v>
      </c>
      <c r="C18" s="6"/>
      <c r="D18" s="12">
        <v>1260</v>
      </c>
    </row>
    <row r="19" spans="1:9" ht="15.75">
      <c r="A19" s="1"/>
      <c r="B19" s="5" t="s">
        <v>6</v>
      </c>
      <c r="C19" s="6"/>
      <c r="D19" s="13">
        <v>10</v>
      </c>
      <c r="I19" s="1"/>
    </row>
    <row r="20" spans="1:9" ht="15.75">
      <c r="A20" s="1"/>
      <c r="B20" s="5" t="s">
        <v>7</v>
      </c>
      <c r="C20" s="6"/>
      <c r="D20" s="14">
        <v>1.0800000000000001E-2</v>
      </c>
      <c r="E20" s="1"/>
    </row>
    <row r="21" spans="1:9" ht="15.75">
      <c r="A21" s="1"/>
      <c r="B21" s="15" t="s">
        <v>8</v>
      </c>
      <c r="C21" s="16"/>
      <c r="D21" s="17">
        <f>FV(D20,D19*12,D18*-1)</f>
        <v>306756.65948104812</v>
      </c>
      <c r="E21" s="1"/>
    </row>
    <row r="22" spans="1:9" ht="15.75">
      <c r="A22" s="1"/>
      <c r="B22" s="18" t="s">
        <v>9</v>
      </c>
      <c r="C22" s="19"/>
      <c r="D22" s="20">
        <f>D21*$D$14</f>
        <v>1840.5399568862888</v>
      </c>
      <c r="E22" s="1"/>
    </row>
    <row r="23" spans="1:9">
      <c r="B23" s="1"/>
      <c r="C23" s="1"/>
    </row>
    <row r="25" spans="1:9" ht="30.75" customHeight="1">
      <c r="B25" s="31" t="s">
        <v>10</v>
      </c>
      <c r="C25" s="32"/>
      <c r="D25" s="11" t="s">
        <v>11</v>
      </c>
    </row>
    <row r="26" spans="1:9" ht="15.75">
      <c r="A26" s="2">
        <v>2</v>
      </c>
      <c r="B26" s="21" t="s">
        <v>12</v>
      </c>
      <c r="C26" s="34">
        <f>FV($D$20,$A26*12,$D$18*-1)</f>
        <v>34310.888212332808</v>
      </c>
      <c r="D26" s="22">
        <f>C26*$D$14</f>
        <v>205.86532927399685</v>
      </c>
    </row>
    <row r="27" spans="1:9" ht="15.75">
      <c r="A27" s="2">
        <v>5</v>
      </c>
      <c r="B27" s="21" t="s">
        <v>13</v>
      </c>
      <c r="C27" s="34">
        <f>FV($D$20,$A27*12,$D$18*-1)</f>
        <v>105593.06439266562</v>
      </c>
      <c r="D27" s="22">
        <f>C27*$D$14</f>
        <v>633.55838635599378</v>
      </c>
    </row>
    <row r="28" spans="1:9" ht="15.75">
      <c r="A28" s="2">
        <v>10</v>
      </c>
      <c r="B28" s="21" t="s">
        <v>14</v>
      </c>
      <c r="C28" s="34">
        <f>FV($D$20,$A28*12,$D$18*-1)</f>
        <v>306756.65948104812</v>
      </c>
      <c r="D28" s="22">
        <f>C28*$D$14</f>
        <v>1840.5399568862888</v>
      </c>
    </row>
    <row r="29" spans="1:9" ht="15.75">
      <c r="A29" s="2">
        <v>20</v>
      </c>
      <c r="B29" s="21" t="s">
        <v>15</v>
      </c>
      <c r="C29" s="34">
        <f>FV($D$20,$A29*12,$D$18*-1)</f>
        <v>1420081.7315561394</v>
      </c>
      <c r="D29" s="22">
        <f>C29*$D$14</f>
        <v>8520.4903893368373</v>
      </c>
    </row>
    <row r="30" spans="1:9" ht="15.75">
      <c r="A30" s="2">
        <v>30</v>
      </c>
      <c r="B30" s="23" t="s">
        <v>16</v>
      </c>
      <c r="C30" s="35">
        <f>FV($D$20,$A30*12,$D$18*-1)</f>
        <v>5460720.0609991066</v>
      </c>
      <c r="D30" s="24">
        <f>C30*$D$14</f>
        <v>32764.320365994641</v>
      </c>
    </row>
    <row r="31" spans="1:9">
      <c r="A31" s="2"/>
      <c r="B31" s="1"/>
      <c r="D31" s="3"/>
    </row>
    <row r="33" spans="2:4" ht="15.75">
      <c r="B33" s="37" t="s">
        <v>17</v>
      </c>
      <c r="C33" s="38" t="s">
        <v>18</v>
      </c>
      <c r="D33" s="38"/>
    </row>
    <row r="34" spans="2:4">
      <c r="B34" s="39" t="s">
        <v>19</v>
      </c>
      <c r="C34" s="40" cm="1">
        <f t="array" ref="C34">Aporte</f>
        <v>1260</v>
      </c>
      <c r="D34" s="40"/>
    </row>
    <row r="35" spans="2:4">
      <c r="B35" s="41"/>
      <c r="C35" s="42"/>
      <c r="D35" s="42"/>
    </row>
    <row r="36" spans="2:4" ht="15.75">
      <c r="B36" s="45" t="s">
        <v>20</v>
      </c>
      <c r="C36" s="43" t="s">
        <v>21</v>
      </c>
      <c r="D36" s="43" t="s">
        <v>22</v>
      </c>
    </row>
    <row r="37" spans="2:4">
      <c r="B37" s="4" t="s">
        <v>23</v>
      </c>
      <c r="C37" s="47">
        <f>VLOOKUP($C$33&amp;"-"&amp;B37,Planilha2!A:D,4,FALSE)</f>
        <v>0.3</v>
      </c>
      <c r="D37" s="48">
        <f>$C$34*C37</f>
        <v>378</v>
      </c>
    </row>
    <row r="38" spans="2:4">
      <c r="B38" s="4" t="s">
        <v>24</v>
      </c>
      <c r="C38" s="47">
        <f>VLOOKUP($C$33&amp;"-"&amp;B38,Planilha2!A:D,4,FALSE)</f>
        <v>0.5</v>
      </c>
      <c r="D38" s="48">
        <f t="shared" ref="D38:D42" si="0">$C$34*C38</f>
        <v>630</v>
      </c>
    </row>
    <row r="39" spans="2:4">
      <c r="B39" s="4" t="s">
        <v>25</v>
      </c>
      <c r="C39" s="47">
        <f>VLOOKUP($C$33&amp;"-"&amp;B39,Planilha2!A:D,4,FALSE)</f>
        <v>0.1</v>
      </c>
      <c r="D39" s="48">
        <f t="shared" si="0"/>
        <v>126</v>
      </c>
    </row>
    <row r="40" spans="2:4">
      <c r="B40" s="4" t="s">
        <v>26</v>
      </c>
      <c r="C40" s="47">
        <f>VLOOKUP($C$33&amp;"-"&amp;B40,Planilha2!A:D,4,FALSE)</f>
        <v>0.1</v>
      </c>
      <c r="D40" s="48">
        <f t="shared" si="0"/>
        <v>126</v>
      </c>
    </row>
    <row r="41" spans="2:4">
      <c r="B41" s="4" t="s">
        <v>27</v>
      </c>
      <c r="C41" s="47">
        <f>VLOOKUP($C$33&amp;"-"&amp;B41,Planilha2!A:D,4,FALSE)</f>
        <v>0</v>
      </c>
      <c r="D41" s="48">
        <f t="shared" si="0"/>
        <v>0</v>
      </c>
    </row>
    <row r="42" spans="2:4">
      <c r="B42" s="4" t="s">
        <v>28</v>
      </c>
      <c r="C42" s="47">
        <f>VLOOKUP($C$33&amp;"-"&amp;B42,Planilha2!A:D,4,FALSE)</f>
        <v>0</v>
      </c>
      <c r="D42" s="48">
        <f t="shared" si="0"/>
        <v>0</v>
      </c>
    </row>
    <row r="43" spans="2:4">
      <c r="B43" s="46"/>
      <c r="C43" s="46"/>
      <c r="D43" s="44">
        <f>SUM(D37:D42)</f>
        <v>1260</v>
      </c>
    </row>
  </sheetData>
  <mergeCells count="13">
    <mergeCell ref="C33:D33"/>
    <mergeCell ref="C34:D34"/>
    <mergeCell ref="B13:C13"/>
    <mergeCell ref="B14:C14"/>
    <mergeCell ref="B15:C15"/>
    <mergeCell ref="B17:D17"/>
    <mergeCell ref="B12:D12"/>
    <mergeCell ref="B25:C25"/>
    <mergeCell ref="B18:C18"/>
    <mergeCell ref="B19:C19"/>
    <mergeCell ref="B20:C20"/>
    <mergeCell ref="B21:C21"/>
    <mergeCell ref="B22:C22"/>
  </mergeCells>
  <dataValidations count="1">
    <dataValidation type="list" allowBlank="1" showInputMessage="1" showErrorMessage="1" sqref="C33:D33" xr:uid="{1C8D5D80-F855-4E28-A6AF-75BC0D3E53A2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5D35-880E-4B8A-9939-B4951947B9F4}">
  <dimension ref="A5:D23"/>
  <sheetViews>
    <sheetView workbookViewId="0">
      <selection activeCell="D16" sqref="D16"/>
    </sheetView>
  </sheetViews>
  <sheetFormatPr defaultRowHeight="15"/>
  <cols>
    <col min="1" max="1" width="17" bestFit="1" customWidth="1"/>
    <col min="2" max="2" width="11.85546875" bestFit="1" customWidth="1"/>
    <col min="3" max="3" width="15.7109375" bestFit="1" customWidth="1"/>
    <col min="4" max="4" width="9.5703125" bestFit="1" customWidth="1"/>
  </cols>
  <sheetData>
    <row r="5" spans="1:4">
      <c r="A5" t="s">
        <v>29</v>
      </c>
      <c r="B5" t="s">
        <v>17</v>
      </c>
      <c r="C5" t="s">
        <v>20</v>
      </c>
      <c r="D5" t="s">
        <v>30</v>
      </c>
    </row>
    <row r="6" spans="1:4">
      <c r="A6" t="str">
        <f>B6&amp;"-"&amp;C6</f>
        <v>Conservador-Papel</v>
      </c>
      <c r="B6" t="s">
        <v>18</v>
      </c>
      <c r="C6" s="4" t="s">
        <v>23</v>
      </c>
      <c r="D6" s="36">
        <v>0.3</v>
      </c>
    </row>
    <row r="7" spans="1:4">
      <c r="A7" t="str">
        <f>B7&amp;"-"&amp;C7</f>
        <v>Conservador-Tijolo</v>
      </c>
      <c r="B7" t="s">
        <v>18</v>
      </c>
      <c r="C7" s="4" t="s">
        <v>24</v>
      </c>
      <c r="D7" s="36">
        <v>0.5</v>
      </c>
    </row>
    <row r="8" spans="1:4">
      <c r="A8" t="str">
        <f t="shared" ref="A8:A23" si="0">B8&amp;"-"&amp;C8</f>
        <v>Conservador-Hibridos</v>
      </c>
      <c r="B8" t="s">
        <v>18</v>
      </c>
      <c r="C8" s="4" t="s">
        <v>25</v>
      </c>
      <c r="D8" s="36">
        <v>0.1</v>
      </c>
    </row>
    <row r="9" spans="1:4">
      <c r="A9" t="str">
        <f t="shared" si="0"/>
        <v>Conservador-FOF's</v>
      </c>
      <c r="B9" t="s">
        <v>18</v>
      </c>
      <c r="C9" s="4" t="s">
        <v>26</v>
      </c>
      <c r="D9" s="36">
        <v>0.1</v>
      </c>
    </row>
    <row r="10" spans="1:4">
      <c r="A10" t="str">
        <f t="shared" si="0"/>
        <v>Conservador-Desenvolvimento</v>
      </c>
      <c r="B10" t="s">
        <v>18</v>
      </c>
      <c r="C10" s="4" t="s">
        <v>27</v>
      </c>
      <c r="D10" s="36">
        <v>0</v>
      </c>
    </row>
    <row r="11" spans="1:4">
      <c r="A11" s="50" t="str">
        <f t="shared" si="0"/>
        <v>Conservador-Hotelarias</v>
      </c>
      <c r="B11" t="s">
        <v>18</v>
      </c>
      <c r="C11" s="49" t="s">
        <v>28</v>
      </c>
      <c r="D11" s="52">
        <v>0</v>
      </c>
    </row>
    <row r="12" spans="1:4">
      <c r="A12" t="str">
        <f t="shared" si="0"/>
        <v>Moderado-Papel</v>
      </c>
      <c r="B12" t="s">
        <v>31</v>
      </c>
      <c r="C12" s="4" t="s">
        <v>23</v>
      </c>
      <c r="D12" s="36">
        <v>0.32</v>
      </c>
    </row>
    <row r="13" spans="1:4">
      <c r="A13" t="str">
        <f t="shared" si="0"/>
        <v>Moderado-Tijolo</v>
      </c>
      <c r="B13" t="s">
        <v>31</v>
      </c>
      <c r="C13" s="4" t="s">
        <v>24</v>
      </c>
      <c r="D13" s="36">
        <v>0.35</v>
      </c>
    </row>
    <row r="14" spans="1:4">
      <c r="A14" t="str">
        <f t="shared" si="0"/>
        <v>Moderado-Hibridos</v>
      </c>
      <c r="B14" t="s">
        <v>31</v>
      </c>
      <c r="C14" s="4" t="s">
        <v>25</v>
      </c>
      <c r="D14" s="36">
        <v>0.88</v>
      </c>
    </row>
    <row r="15" spans="1:4">
      <c r="A15" t="str">
        <f t="shared" si="0"/>
        <v>Moderado-FOF's</v>
      </c>
      <c r="B15" t="s">
        <v>31</v>
      </c>
      <c r="C15" s="4" t="s">
        <v>26</v>
      </c>
      <c r="D15" s="36">
        <v>0.05</v>
      </c>
    </row>
    <row r="16" spans="1:4">
      <c r="A16" t="str">
        <f t="shared" si="0"/>
        <v>Moderado-Desenvolvimento</v>
      </c>
      <c r="B16" t="s">
        <v>31</v>
      </c>
      <c r="C16" s="4" t="s">
        <v>27</v>
      </c>
      <c r="D16" s="36">
        <v>0.1</v>
      </c>
    </row>
    <row r="17" spans="1:4">
      <c r="A17" s="50" t="str">
        <f t="shared" si="0"/>
        <v>Moderado-Hotelarias</v>
      </c>
      <c r="B17" s="50" t="s">
        <v>31</v>
      </c>
      <c r="C17" s="51" t="s">
        <v>28</v>
      </c>
      <c r="D17" s="52">
        <v>0.1</v>
      </c>
    </row>
    <row r="18" spans="1:4">
      <c r="A18" t="str">
        <f t="shared" si="0"/>
        <v>Agressivo-Papel</v>
      </c>
      <c r="B18" t="s">
        <v>32</v>
      </c>
      <c r="C18" s="4" t="s">
        <v>23</v>
      </c>
      <c r="D18" s="36">
        <v>0.5</v>
      </c>
    </row>
    <row r="19" spans="1:4">
      <c r="A19" t="str">
        <f t="shared" si="0"/>
        <v>Agressivo-Tijolo</v>
      </c>
      <c r="B19" t="s">
        <v>32</v>
      </c>
      <c r="C19" s="4" t="s">
        <v>24</v>
      </c>
      <c r="D19" s="36">
        <v>0.1</v>
      </c>
    </row>
    <row r="20" spans="1:4">
      <c r="A20" t="str">
        <f t="shared" si="0"/>
        <v>Agressivo-Hibridos</v>
      </c>
      <c r="B20" t="s">
        <v>32</v>
      </c>
      <c r="C20" s="4" t="s">
        <v>25</v>
      </c>
      <c r="D20" s="36">
        <v>0.05</v>
      </c>
    </row>
    <row r="21" spans="1:4">
      <c r="A21" t="str">
        <f t="shared" si="0"/>
        <v>Agressivo-FOF's</v>
      </c>
      <c r="B21" t="s">
        <v>32</v>
      </c>
      <c r="C21" s="4" t="s">
        <v>26</v>
      </c>
      <c r="D21" s="36">
        <v>0.05</v>
      </c>
    </row>
    <row r="22" spans="1:4">
      <c r="A22" t="str">
        <f t="shared" si="0"/>
        <v>Agressivo-Desenvolvimento</v>
      </c>
      <c r="B22" t="s">
        <v>32</v>
      </c>
      <c r="C22" s="4" t="s">
        <v>27</v>
      </c>
      <c r="D22" s="36">
        <v>0.2</v>
      </c>
    </row>
    <row r="23" spans="1:4">
      <c r="A23" s="50" t="str">
        <f t="shared" si="0"/>
        <v>Agressivo-Hotelarias</v>
      </c>
      <c r="B23" s="50" t="s">
        <v>32</v>
      </c>
      <c r="C23" s="51" t="s">
        <v>28</v>
      </c>
      <c r="D23" s="5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2025-05-17T14:42:46Z</dcterms:created>
  <dcterms:modified xsi:type="dcterms:W3CDTF">2025-05-17T17:42:43Z</dcterms:modified>
  <cp:category/>
  <cp:contentStatus/>
</cp:coreProperties>
</file>