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29\Downloads\"/>
    </mc:Choice>
  </mc:AlternateContent>
  <xr:revisionPtr revIDLastSave="0" documentId="13_ncr:1_{27DB0BAB-50AA-4786-91AE-463EDAA7E85E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xer 1" sheetId="2" r:id="rId1"/>
    <sheet name="Exer 6" sheetId="5" r:id="rId2"/>
    <sheet name="Exer 5" sheetId="4" r:id="rId3"/>
    <sheet name="Exer 8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5" l="1"/>
  <c r="K11" i="5"/>
  <c r="K10" i="5"/>
  <c r="K9" i="5"/>
  <c r="K8" i="5"/>
  <c r="K7" i="5"/>
  <c r="K6" i="5"/>
  <c r="K5" i="5"/>
  <c r="K4" i="5"/>
  <c r="K3" i="5"/>
  <c r="L2" i="5"/>
  <c r="F21" i="5"/>
  <c r="F20" i="5"/>
  <c r="F19" i="5"/>
  <c r="F18" i="5"/>
  <c r="F16" i="5"/>
  <c r="F17" i="5"/>
  <c r="G16" i="5"/>
  <c r="G17" i="5" s="1"/>
  <c r="F15" i="5"/>
  <c r="F14" i="5"/>
  <c r="F13" i="5"/>
  <c r="G13" i="5"/>
  <c r="B6" i="5"/>
  <c r="F11" i="5"/>
  <c r="F12" i="5"/>
  <c r="F10" i="5"/>
  <c r="F9" i="5"/>
  <c r="F7" i="5"/>
  <c r="F8" i="5"/>
  <c r="F6" i="5"/>
  <c r="F4" i="5"/>
  <c r="F5" i="5"/>
  <c r="F3" i="5"/>
  <c r="G2" i="5"/>
  <c r="J26" i="4"/>
  <c r="J22" i="4"/>
  <c r="J21" i="4"/>
  <c r="J20" i="4"/>
  <c r="J19" i="4"/>
  <c r="J18" i="4"/>
  <c r="K17" i="4"/>
  <c r="K18" i="4" s="1"/>
  <c r="K19" i="4" s="1"/>
  <c r="J12" i="4"/>
  <c r="K17" i="1"/>
  <c r="J5" i="4"/>
  <c r="J6" i="4"/>
  <c r="J7" i="4"/>
  <c r="J8" i="4"/>
  <c r="J4" i="4"/>
  <c r="K3" i="4"/>
  <c r="Q3" i="2"/>
  <c r="L3" i="2"/>
  <c r="K4" i="2"/>
  <c r="K22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K23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L4" i="2"/>
  <c r="L5" i="2" s="1"/>
  <c r="L6" i="2" s="1"/>
  <c r="G3" i="2"/>
  <c r="F10" i="2"/>
  <c r="F6" i="2"/>
  <c r="F5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B11" i="1"/>
  <c r="K6" i="1" s="1"/>
  <c r="F21" i="1"/>
  <c r="F20" i="1"/>
  <c r="F19" i="1"/>
  <c r="F18" i="1"/>
  <c r="G17" i="1"/>
  <c r="K5" i="1"/>
  <c r="G4" i="1"/>
  <c r="F6" i="1"/>
  <c r="F7" i="1"/>
  <c r="F8" i="1"/>
  <c r="L3" i="5" l="1"/>
  <c r="L4" i="5" s="1"/>
  <c r="L5" i="5" s="1"/>
  <c r="L6" i="5" s="1"/>
  <c r="L7" i="5" s="1"/>
  <c r="L8" i="5" s="1"/>
  <c r="L9" i="5" s="1"/>
  <c r="L10" i="5" s="1"/>
  <c r="L11" i="5" s="1"/>
  <c r="L12" i="5" s="1"/>
  <c r="G18" i="5"/>
  <c r="G19" i="5" s="1"/>
  <c r="G20" i="5" s="1"/>
  <c r="G21" i="5" s="1"/>
  <c r="G14" i="5"/>
  <c r="G15" i="5"/>
  <c r="G3" i="5"/>
  <c r="G4" i="5" s="1"/>
  <c r="G5" i="5" s="1"/>
  <c r="G6" i="5" s="1"/>
  <c r="G7" i="5" s="1"/>
  <c r="G8" i="5" s="1"/>
  <c r="G9" i="5" s="1"/>
  <c r="G10" i="5" s="1"/>
  <c r="G11" i="5" s="1"/>
  <c r="G12" i="5" s="1"/>
  <c r="K20" i="4"/>
  <c r="K21" i="4" s="1"/>
  <c r="K22" i="4" s="1"/>
  <c r="K4" i="4"/>
  <c r="K5" i="4" s="1"/>
  <c r="K6" i="4" s="1"/>
  <c r="K7" i="4" s="1"/>
  <c r="K8" i="4" s="1"/>
  <c r="Q4" i="2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G18" i="1"/>
  <c r="G19" i="1" s="1"/>
  <c r="G20" i="1" s="1"/>
  <c r="G21" i="1" s="1"/>
  <c r="K16" i="1" s="1"/>
  <c r="F4" i="2"/>
  <c r="G4" i="2" s="1"/>
  <c r="G5" i="2" s="1"/>
  <c r="G6" i="2" l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F5" i="1" l="1"/>
  <c r="G5" i="1" s="1"/>
  <c r="G6" i="1" s="1"/>
  <c r="G7" i="1" l="1"/>
  <c r="G8" i="1" s="1"/>
</calcChain>
</file>

<file path=xl/sharedStrings.xml><?xml version="1.0" encoding="utf-8"?>
<sst xmlns="http://schemas.openxmlformats.org/spreadsheetml/2006/main" count="56" uniqueCount="9">
  <si>
    <t>TEMPO</t>
  </si>
  <si>
    <t>VALOR PRESENTE</t>
  </si>
  <si>
    <t>VALOR FUTURO</t>
  </si>
  <si>
    <t>VALOR ACUMULADO</t>
  </si>
  <si>
    <t>-</t>
  </si>
  <si>
    <t>Taxa</t>
  </si>
  <si>
    <t>VPL</t>
  </si>
  <si>
    <t>TIR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</si>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</sst>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0.000%"/>
    <numFmt numFmtId="166" formatCode="0.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166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44" fontId="0" fillId="0" borderId="0" xfId="0" applyNumberFormat="1"/>
    <xf numFmtId="9" fontId="0" fillId="0" borderId="0" xfId="2" applyFont="1"/>
    <xf numFmtId="165" fontId="0" fillId="0" borderId="0" xfId="2" applyNumberFormat="1" applyFont="1"/>
    <xf numFmtId="0" fontId="0" fillId="0" borderId="0" xfId="0" applyAlignment="1">
      <alignment horizontal="center"/>
    </xf>
    <xf numFmtId="44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44" fontId="4" fillId="0" borderId="2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4" fillId="0" borderId="0" xfId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0" fillId="0" borderId="0" xfId="3" applyNumberFormat="1" applyFont="1"/>
    <xf numFmtId="44" fontId="0" fillId="0" borderId="0" xfId="1" applyFont="1" applyFill="1" applyBorder="1" applyAlignment="1">
      <alignment horizontal="center" vertical="center"/>
    </xf>
    <xf numFmtId="44" fontId="4" fillId="0" borderId="0" xfId="1" applyFon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0" xfId="0" applyFill="1" applyBorder="1"/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3"/>
  <sheetViews>
    <sheetView topLeftCell="A4" workbookViewId="0">
      <selection activeCell="A2" sqref="A2:G10"/>
    </sheetView>
  </sheetViews>
  <sheetFormatPr defaultRowHeight="15" x14ac:dyDescent="0.25"/>
  <cols>
    <col min="2" max="2" width="12.140625" bestFit="1" customWidth="1"/>
    <col min="4" max="4" width="7.42578125" bestFit="1" customWidth="1"/>
    <col min="5" max="5" width="16.28515625" bestFit="1" customWidth="1"/>
    <col min="6" max="6" width="15" bestFit="1" customWidth="1"/>
    <col min="7" max="7" width="19.7109375" bestFit="1" customWidth="1"/>
    <col min="8" max="8" width="6.5703125" customWidth="1"/>
    <col min="10" max="10" width="13.28515625" bestFit="1" customWidth="1"/>
    <col min="11" max="11" width="15.7109375" customWidth="1"/>
    <col min="12" max="12" width="23.28515625" customWidth="1"/>
    <col min="15" max="15" width="18.7109375" customWidth="1"/>
    <col min="16" max="16" width="17.140625" customWidth="1"/>
    <col min="17" max="17" width="23.7109375" customWidth="1"/>
  </cols>
  <sheetData>
    <row r="2" spans="1:17" x14ac:dyDescent="0.25">
      <c r="D2" s="2" t="s">
        <v>0</v>
      </c>
      <c r="E2" s="2" t="s">
        <v>1</v>
      </c>
      <c r="F2" s="2" t="s">
        <v>2</v>
      </c>
      <c r="G2" s="2" t="s">
        <v>3</v>
      </c>
      <c r="I2" s="2" t="s">
        <v>0</v>
      </c>
      <c r="J2" s="2" t="s">
        <v>1</v>
      </c>
      <c r="K2" s="2" t="s">
        <v>2</v>
      </c>
      <c r="L2" s="2" t="s">
        <v>3</v>
      </c>
      <c r="N2" s="2" t="s">
        <v>0</v>
      </c>
      <c r="O2" s="2" t="s">
        <v>1</v>
      </c>
      <c r="P2" s="2" t="s">
        <v>2</v>
      </c>
      <c r="Q2" s="2" t="s">
        <v>3</v>
      </c>
    </row>
    <row r="3" spans="1:17" x14ac:dyDescent="0.25">
      <c r="D3" s="3">
        <v>0</v>
      </c>
      <c r="E3" s="4">
        <v>-10000</v>
      </c>
      <c r="F3" s="4" t="s">
        <v>4</v>
      </c>
      <c r="G3" s="5">
        <f>E3</f>
        <v>-10000</v>
      </c>
      <c r="I3" s="3">
        <v>0</v>
      </c>
      <c r="J3" s="4">
        <v>25000</v>
      </c>
      <c r="K3" s="4" t="s">
        <v>4</v>
      </c>
      <c r="L3" s="5">
        <f>-J3</f>
        <v>-25000</v>
      </c>
      <c r="N3" s="3">
        <v>0</v>
      </c>
      <c r="O3" s="4">
        <v>30000</v>
      </c>
      <c r="P3" s="4" t="s">
        <v>4</v>
      </c>
      <c r="Q3" s="5">
        <f>-O3</f>
        <v>-30000</v>
      </c>
    </row>
    <row r="4" spans="1:17" x14ac:dyDescent="0.25">
      <c r="D4" s="3">
        <v>1</v>
      </c>
      <c r="E4" s="4">
        <v>2000</v>
      </c>
      <c r="F4" s="4">
        <f>E4/(1+$B$5)^D4</f>
        <v>1754.3859649122805</v>
      </c>
      <c r="G4" s="5">
        <f>G3+F4</f>
        <v>-8245.6140350877195</v>
      </c>
      <c r="I4" s="3">
        <v>1</v>
      </c>
      <c r="J4" s="4">
        <v>3000</v>
      </c>
      <c r="K4" s="4">
        <f>J4/(1+$B$5)^I4</f>
        <v>2631.5789473684208</v>
      </c>
      <c r="L4" s="5">
        <f>L3+K4</f>
        <v>-22368.42105263158</v>
      </c>
      <c r="N4" s="3">
        <v>1</v>
      </c>
      <c r="O4" s="4">
        <v>5000</v>
      </c>
      <c r="P4" s="4">
        <f>O4/(1+$B$5)^N4</f>
        <v>4385.9649122807014</v>
      </c>
      <c r="Q4" s="5">
        <f>Q3+P4</f>
        <v>-25614.035087719298</v>
      </c>
    </row>
    <row r="5" spans="1:17" x14ac:dyDescent="0.25">
      <c r="A5" s="1" t="s">
        <v>5</v>
      </c>
      <c r="B5" s="8">
        <v>0.14000000000000001</v>
      </c>
      <c r="D5" s="3">
        <v>2</v>
      </c>
      <c r="E5" s="4">
        <v>2000</v>
      </c>
      <c r="F5" s="4">
        <f>E5/(1+$B$5)^D5</f>
        <v>1538.9350569405967</v>
      </c>
      <c r="G5" s="5">
        <f>G4+F5</f>
        <v>-6706.6789781471225</v>
      </c>
      <c r="I5" s="3">
        <v>2</v>
      </c>
      <c r="J5" s="4">
        <v>3000</v>
      </c>
      <c r="K5" s="4">
        <f>J5/(1+$B$5)^I5</f>
        <v>2308.402585410895</v>
      </c>
      <c r="L5" s="5">
        <f>L4+K5</f>
        <v>-20060.018467220685</v>
      </c>
      <c r="N5" s="3">
        <v>2</v>
      </c>
      <c r="O5" s="4">
        <v>5000</v>
      </c>
      <c r="P5" s="4">
        <f>O5/(1+$B$5)^N5</f>
        <v>3847.3376423514919</v>
      </c>
      <c r="Q5" s="5">
        <f>Q4+P5</f>
        <v>-21766.697445367805</v>
      </c>
    </row>
    <row r="6" spans="1:17" x14ac:dyDescent="0.25">
      <c r="D6" s="3">
        <v>3</v>
      </c>
      <c r="E6" s="4">
        <v>2000</v>
      </c>
      <c r="F6" s="4">
        <f>E6/(1+$B$5)^D6</f>
        <v>1349.9430324040322</v>
      </c>
      <c r="G6" s="13">
        <f>G5+F6</f>
        <v>-5356.7359457430903</v>
      </c>
      <c r="I6" s="3">
        <v>3</v>
      </c>
      <c r="J6" s="4">
        <v>3000</v>
      </c>
      <c r="K6" s="4">
        <f>J6/(1+$B$5)^I6</f>
        <v>2024.9145486060484</v>
      </c>
      <c r="L6" s="13">
        <f>L5+K6</f>
        <v>-18035.103918614637</v>
      </c>
      <c r="N6" s="3">
        <v>3</v>
      </c>
      <c r="O6" s="4">
        <v>5000</v>
      </c>
      <c r="P6" s="4">
        <f>O6/(1+$B$5)^N6</f>
        <v>3374.8575810100806</v>
      </c>
      <c r="Q6" s="13">
        <f>Q5+P6</f>
        <v>-18391.839864357724</v>
      </c>
    </row>
    <row r="7" spans="1:17" x14ac:dyDescent="0.25">
      <c r="D7" s="3">
        <v>4</v>
      </c>
      <c r="E7" s="4">
        <v>2000</v>
      </c>
      <c r="F7" s="4">
        <f t="shared" ref="F7:F14" si="0">E7/(1+$B$5)^D7</f>
        <v>1184.1605547403788</v>
      </c>
      <c r="G7" s="6">
        <f>G6+F7</f>
        <v>-4172.5753910027115</v>
      </c>
      <c r="I7" s="3">
        <v>4</v>
      </c>
      <c r="J7" s="4">
        <v>3000</v>
      </c>
      <c r="K7" s="4">
        <f t="shared" ref="K7:K9" si="1">J7/(1+$B$5)^I7</f>
        <v>1776.2408321105684</v>
      </c>
      <c r="L7" s="6">
        <f>L6+K7</f>
        <v>-16258.863086504069</v>
      </c>
      <c r="N7" s="3">
        <v>4</v>
      </c>
      <c r="O7" s="4">
        <v>5000</v>
      </c>
      <c r="P7" s="4">
        <f t="shared" ref="P7:P9" si="2">O7/(1+$B$5)^N7</f>
        <v>2960.4013868509473</v>
      </c>
      <c r="Q7" s="6">
        <f>Q6+P7</f>
        <v>-15431.438477506777</v>
      </c>
    </row>
    <row r="8" spans="1:17" x14ac:dyDescent="0.25">
      <c r="D8" s="3">
        <v>5</v>
      </c>
      <c r="E8" s="4">
        <v>2000</v>
      </c>
      <c r="F8" s="4">
        <f t="shared" si="0"/>
        <v>1038.7373287196306</v>
      </c>
      <c r="G8" s="6">
        <f t="shared" ref="G8:G23" si="3">G7+F8</f>
        <v>-3133.8380622830809</v>
      </c>
      <c r="I8" s="3">
        <v>5</v>
      </c>
      <c r="J8" s="4">
        <v>3000</v>
      </c>
      <c r="K8" s="4">
        <f t="shared" si="1"/>
        <v>1558.1059930794459</v>
      </c>
      <c r="L8" s="6">
        <f t="shared" ref="L8:L22" si="4">L7+K8</f>
        <v>-14700.757093424623</v>
      </c>
      <c r="N8" s="3">
        <v>5</v>
      </c>
      <c r="O8" s="4">
        <v>5000</v>
      </c>
      <c r="P8" s="4">
        <f t="shared" si="2"/>
        <v>2596.8433217990764</v>
      </c>
      <c r="Q8" s="6">
        <f t="shared" ref="Q8:Q22" si="5">Q7+P8</f>
        <v>-12834.595155707701</v>
      </c>
    </row>
    <row r="9" spans="1:17" x14ac:dyDescent="0.25">
      <c r="A9" s="7"/>
      <c r="D9" s="3">
        <v>6</v>
      </c>
      <c r="E9" s="4">
        <v>2000</v>
      </c>
      <c r="F9" s="4">
        <f t="shared" si="0"/>
        <v>911.17309536809682</v>
      </c>
      <c r="G9" s="6">
        <f t="shared" si="3"/>
        <v>-2222.6649669149842</v>
      </c>
      <c r="I9" s="3">
        <v>6</v>
      </c>
      <c r="J9" s="4">
        <v>3000</v>
      </c>
      <c r="K9" s="4">
        <f t="shared" si="1"/>
        <v>1366.7596430521453</v>
      </c>
      <c r="L9" s="6">
        <f t="shared" si="4"/>
        <v>-13333.997450372477</v>
      </c>
      <c r="N9" s="3">
        <v>6</v>
      </c>
      <c r="O9" s="4">
        <v>5000</v>
      </c>
      <c r="P9" s="4">
        <f t="shared" si="2"/>
        <v>2277.932738420242</v>
      </c>
      <c r="Q9" s="6">
        <f t="shared" si="5"/>
        <v>-10556.662417287458</v>
      </c>
    </row>
    <row r="10" spans="1:17" x14ac:dyDescent="0.25">
      <c r="D10" s="3">
        <v>7</v>
      </c>
      <c r="E10" s="4">
        <v>2000</v>
      </c>
      <c r="F10" s="4">
        <f>E10/(1+$B$5)^D10</f>
        <v>799.27464505973398</v>
      </c>
      <c r="G10" s="6">
        <f t="shared" si="3"/>
        <v>-1423.3903218552502</v>
      </c>
      <c r="I10" s="3">
        <v>7</v>
      </c>
      <c r="J10" s="4">
        <v>3000</v>
      </c>
      <c r="K10" s="4">
        <f>J10/(1+$B$5)^I10</f>
        <v>1198.9119675896009</v>
      </c>
      <c r="L10" s="6">
        <f t="shared" si="4"/>
        <v>-12135.085482782877</v>
      </c>
      <c r="N10" s="3">
        <v>7</v>
      </c>
      <c r="O10" s="4">
        <v>5000</v>
      </c>
      <c r="P10" s="4">
        <f>O10/(1+$B$5)^N10</f>
        <v>1998.1866126493348</v>
      </c>
      <c r="Q10" s="6">
        <f t="shared" si="5"/>
        <v>-8558.475804638123</v>
      </c>
    </row>
    <row r="11" spans="1:17" x14ac:dyDescent="0.25">
      <c r="D11" s="3">
        <v>8</v>
      </c>
      <c r="E11" s="4">
        <v>2000</v>
      </c>
      <c r="F11" s="4">
        <f t="shared" si="0"/>
        <v>701.11810970152089</v>
      </c>
      <c r="G11" s="6">
        <f t="shared" si="3"/>
        <v>-722.27221215372936</v>
      </c>
      <c r="I11" s="3">
        <v>8</v>
      </c>
      <c r="J11" s="4">
        <v>3000</v>
      </c>
      <c r="K11" s="4">
        <f t="shared" ref="K11:K23" si="6">J11/(1+$B$5)^I11</f>
        <v>1051.6771645522813</v>
      </c>
      <c r="L11" s="6">
        <f t="shared" si="4"/>
        <v>-11083.408318230595</v>
      </c>
      <c r="N11" s="3">
        <v>8</v>
      </c>
      <c r="O11" s="4">
        <v>5000</v>
      </c>
      <c r="P11" s="4">
        <f t="shared" ref="P11:P23" si="7">O11/(1+$B$5)^N11</f>
        <v>1752.7952742538023</v>
      </c>
      <c r="Q11" s="6">
        <f t="shared" si="5"/>
        <v>-6805.6805303843212</v>
      </c>
    </row>
    <row r="12" spans="1:17" x14ac:dyDescent="0.25">
      <c r="D12" s="3">
        <v>9</v>
      </c>
      <c r="E12" s="4">
        <v>2000</v>
      </c>
      <c r="F12" s="4">
        <f t="shared" si="0"/>
        <v>615.01588570308843</v>
      </c>
      <c r="G12" s="6">
        <f t="shared" si="3"/>
        <v>-107.25632645064093</v>
      </c>
      <c r="I12" s="3">
        <v>9</v>
      </c>
      <c r="J12" s="4">
        <v>3000</v>
      </c>
      <c r="K12" s="4">
        <f t="shared" si="6"/>
        <v>922.5238285546327</v>
      </c>
      <c r="L12" s="6">
        <f t="shared" si="4"/>
        <v>-10160.884489675962</v>
      </c>
      <c r="N12" s="3">
        <v>9</v>
      </c>
      <c r="O12" s="4">
        <v>5000</v>
      </c>
      <c r="P12" s="4">
        <f t="shared" si="7"/>
        <v>1537.5397142577212</v>
      </c>
      <c r="Q12" s="6">
        <f t="shared" si="5"/>
        <v>-5268.1408161265999</v>
      </c>
    </row>
    <row r="13" spans="1:17" x14ac:dyDescent="0.25">
      <c r="D13" s="3">
        <v>10</v>
      </c>
      <c r="E13" s="4">
        <v>2000</v>
      </c>
      <c r="F13" s="4">
        <f t="shared" si="0"/>
        <v>539.48761903779678</v>
      </c>
      <c r="G13" s="6">
        <f t="shared" si="3"/>
        <v>432.23129258715585</v>
      </c>
      <c r="I13" s="3">
        <v>10</v>
      </c>
      <c r="J13" s="4">
        <v>3000</v>
      </c>
      <c r="K13" s="4">
        <f t="shared" si="6"/>
        <v>809.23142855669516</v>
      </c>
      <c r="L13" s="6">
        <f t="shared" si="4"/>
        <v>-9351.6530611192666</v>
      </c>
      <c r="N13" s="3">
        <v>10</v>
      </c>
      <c r="O13" s="4">
        <v>5000</v>
      </c>
      <c r="P13" s="4">
        <f t="shared" si="7"/>
        <v>1348.7190475944919</v>
      </c>
      <c r="Q13" s="6">
        <f t="shared" si="5"/>
        <v>-3919.4217685321082</v>
      </c>
    </row>
    <row r="14" spans="1:17" x14ac:dyDescent="0.25">
      <c r="D14" s="3">
        <v>11</v>
      </c>
      <c r="E14" s="4">
        <v>2000</v>
      </c>
      <c r="F14" s="4">
        <f t="shared" si="0"/>
        <v>473.23475354192698</v>
      </c>
      <c r="G14" s="6">
        <f t="shared" si="3"/>
        <v>905.46604612908277</v>
      </c>
      <c r="I14" s="3">
        <v>11</v>
      </c>
      <c r="J14" s="4">
        <v>3000</v>
      </c>
      <c r="K14" s="4">
        <f t="shared" si="6"/>
        <v>709.85213031289049</v>
      </c>
      <c r="L14" s="6">
        <f t="shared" si="4"/>
        <v>-8641.8009308063756</v>
      </c>
      <c r="N14" s="3">
        <v>11</v>
      </c>
      <c r="O14" s="4">
        <v>5000</v>
      </c>
      <c r="P14" s="4">
        <f t="shared" si="7"/>
        <v>1183.0868838548174</v>
      </c>
      <c r="Q14" s="6">
        <f t="shared" si="5"/>
        <v>-2736.3348846772906</v>
      </c>
    </row>
    <row r="15" spans="1:17" x14ac:dyDescent="0.25">
      <c r="D15" s="3">
        <v>12</v>
      </c>
      <c r="E15" s="4">
        <v>2000</v>
      </c>
      <c r="F15" s="4">
        <f t="shared" ref="F8:F23" si="8">E15/(1+$B$5)^D15</f>
        <v>415.11820486133939</v>
      </c>
      <c r="G15" s="6">
        <f t="shared" si="3"/>
        <v>1320.5842509904221</v>
      </c>
      <c r="I15" s="3">
        <v>12</v>
      </c>
      <c r="J15" s="4">
        <v>3000</v>
      </c>
      <c r="K15" s="4">
        <f t="shared" si="6"/>
        <v>622.677307292009</v>
      </c>
      <c r="L15" s="6">
        <f t="shared" si="4"/>
        <v>-8019.123623514367</v>
      </c>
      <c r="N15" s="3">
        <v>12</v>
      </c>
      <c r="O15" s="4">
        <v>5000</v>
      </c>
      <c r="P15" s="4">
        <f t="shared" si="7"/>
        <v>1037.7955121533485</v>
      </c>
      <c r="Q15" s="6">
        <f t="shared" si="5"/>
        <v>-1698.5393725239421</v>
      </c>
    </row>
    <row r="16" spans="1:17" x14ac:dyDescent="0.25">
      <c r="D16" s="3">
        <v>13</v>
      </c>
      <c r="E16" s="4">
        <v>2000</v>
      </c>
      <c r="F16" s="4">
        <f t="shared" si="8"/>
        <v>364.13877619415734</v>
      </c>
      <c r="G16" s="6">
        <f t="shared" si="3"/>
        <v>1684.7230271845795</v>
      </c>
      <c r="I16" s="3">
        <v>13</v>
      </c>
      <c r="J16" s="4">
        <v>3000</v>
      </c>
      <c r="K16" s="4">
        <f t="shared" si="6"/>
        <v>546.20816429123602</v>
      </c>
      <c r="L16" s="6">
        <f t="shared" si="4"/>
        <v>-7472.9154592231307</v>
      </c>
      <c r="N16" s="3">
        <v>13</v>
      </c>
      <c r="O16" s="4">
        <v>5000</v>
      </c>
      <c r="P16" s="4">
        <f t="shared" si="7"/>
        <v>910.34694048539325</v>
      </c>
      <c r="Q16" s="6">
        <f t="shared" si="5"/>
        <v>-788.19243203854887</v>
      </c>
    </row>
    <row r="17" spans="4:17" x14ac:dyDescent="0.25">
      <c r="D17" s="3">
        <v>14</v>
      </c>
      <c r="E17" s="4">
        <v>2000</v>
      </c>
      <c r="F17" s="4">
        <f t="shared" si="8"/>
        <v>319.41997911768186</v>
      </c>
      <c r="G17" s="6">
        <f t="shared" si="3"/>
        <v>2004.1430063022613</v>
      </c>
      <c r="I17" s="3">
        <v>14</v>
      </c>
      <c r="J17" s="4">
        <v>3000</v>
      </c>
      <c r="K17" s="4">
        <f t="shared" si="6"/>
        <v>479.12996867652276</v>
      </c>
      <c r="L17" s="6">
        <f t="shared" si="4"/>
        <v>-6993.7854905466083</v>
      </c>
      <c r="N17" s="3">
        <v>14</v>
      </c>
      <c r="O17" s="4">
        <v>5000</v>
      </c>
      <c r="P17" s="4">
        <f t="shared" si="7"/>
        <v>798.54994779420463</v>
      </c>
      <c r="Q17" s="6">
        <f t="shared" si="5"/>
        <v>10.357515755655754</v>
      </c>
    </row>
    <row r="18" spans="4:17" x14ac:dyDescent="0.25">
      <c r="D18" s="3">
        <v>15</v>
      </c>
      <c r="E18" s="4">
        <v>2000</v>
      </c>
      <c r="F18" s="4">
        <f t="shared" si="8"/>
        <v>280.19296413831739</v>
      </c>
      <c r="G18" s="6">
        <f t="shared" si="3"/>
        <v>2284.3359704405784</v>
      </c>
      <c r="I18" s="3">
        <v>15</v>
      </c>
      <c r="J18" s="4">
        <v>3000</v>
      </c>
      <c r="K18" s="4">
        <f t="shared" si="6"/>
        <v>420.28944620747609</v>
      </c>
      <c r="L18" s="6">
        <f t="shared" si="4"/>
        <v>-6573.4960443391319</v>
      </c>
      <c r="N18" s="3">
        <v>15</v>
      </c>
      <c r="O18" s="4">
        <v>5000</v>
      </c>
      <c r="P18" s="4">
        <f t="shared" si="7"/>
        <v>700.48241034579348</v>
      </c>
      <c r="Q18" s="6">
        <f t="shared" si="5"/>
        <v>710.83992610144924</v>
      </c>
    </row>
    <row r="19" spans="4:17" x14ac:dyDescent="0.25">
      <c r="D19" s="3">
        <v>16</v>
      </c>
      <c r="E19" s="4">
        <v>2000</v>
      </c>
      <c r="F19" s="4">
        <f t="shared" si="8"/>
        <v>245.78330187571694</v>
      </c>
      <c r="G19" s="6">
        <f t="shared" si="3"/>
        <v>2530.1192723162953</v>
      </c>
      <c r="I19" s="3">
        <v>16</v>
      </c>
      <c r="J19" s="4">
        <v>3000</v>
      </c>
      <c r="K19" s="4">
        <f t="shared" si="6"/>
        <v>368.67495281357543</v>
      </c>
      <c r="L19" s="6">
        <f t="shared" si="4"/>
        <v>-6204.8210915255568</v>
      </c>
      <c r="N19" s="3">
        <v>16</v>
      </c>
      <c r="O19" s="4">
        <v>5000</v>
      </c>
      <c r="P19" s="4">
        <f t="shared" si="7"/>
        <v>614.4582546892924</v>
      </c>
      <c r="Q19" s="6">
        <f t="shared" si="5"/>
        <v>1325.2981807907418</v>
      </c>
    </row>
    <row r="20" spans="4:17" x14ac:dyDescent="0.25">
      <c r="D20" s="3">
        <v>17</v>
      </c>
      <c r="E20" s="4">
        <v>2000</v>
      </c>
      <c r="F20" s="4">
        <f t="shared" si="8"/>
        <v>215.599387610278</v>
      </c>
      <c r="G20" s="6">
        <f t="shared" si="3"/>
        <v>2745.7186599265733</v>
      </c>
      <c r="I20" s="3">
        <v>17</v>
      </c>
      <c r="J20" s="4">
        <v>3000</v>
      </c>
      <c r="K20" s="4">
        <f t="shared" si="6"/>
        <v>323.39908141541702</v>
      </c>
      <c r="L20" s="6">
        <f t="shared" si="4"/>
        <v>-5881.42201011014</v>
      </c>
      <c r="N20" s="3">
        <v>17</v>
      </c>
      <c r="O20" s="4">
        <v>5000</v>
      </c>
      <c r="P20" s="4">
        <f t="shared" si="7"/>
        <v>538.99846902569504</v>
      </c>
      <c r="Q20" s="6">
        <f t="shared" si="5"/>
        <v>1864.2966498164369</v>
      </c>
    </row>
    <row r="21" spans="4:17" x14ac:dyDescent="0.25">
      <c r="D21" s="3">
        <v>18</v>
      </c>
      <c r="E21" s="4">
        <v>2000</v>
      </c>
      <c r="F21" s="4">
        <f t="shared" si="8"/>
        <v>189.12226983357718</v>
      </c>
      <c r="G21" s="6">
        <f t="shared" si="3"/>
        <v>2934.8409297601506</v>
      </c>
      <c r="I21" s="3">
        <v>18</v>
      </c>
      <c r="J21" s="4">
        <v>3000</v>
      </c>
      <c r="K21" s="4">
        <f t="shared" si="6"/>
        <v>283.68340475036575</v>
      </c>
      <c r="L21" s="6">
        <f t="shared" si="4"/>
        <v>-5597.7386053597747</v>
      </c>
      <c r="N21" s="3">
        <v>18</v>
      </c>
      <c r="O21" s="4">
        <v>5000</v>
      </c>
      <c r="P21" s="4">
        <f t="shared" si="7"/>
        <v>472.8056745839429</v>
      </c>
      <c r="Q21" s="6">
        <f t="shared" si="5"/>
        <v>2337.10232440038</v>
      </c>
    </row>
    <row r="22" spans="4:17" x14ac:dyDescent="0.25">
      <c r="D22" s="3">
        <v>19</v>
      </c>
      <c r="E22" s="4">
        <v>2000</v>
      </c>
      <c r="F22" s="4">
        <f t="shared" si="8"/>
        <v>165.89672792419049</v>
      </c>
      <c r="G22" s="6">
        <f t="shared" si="3"/>
        <v>3100.7376576843412</v>
      </c>
      <c r="I22" s="3">
        <v>19</v>
      </c>
      <c r="J22" s="4">
        <v>3000</v>
      </c>
      <c r="K22" s="4">
        <f>J22/(1+$B$5)^I22</f>
        <v>248.84509188628576</v>
      </c>
      <c r="L22" s="6">
        <f t="shared" si="4"/>
        <v>-5348.8935134734893</v>
      </c>
      <c r="N22" s="3">
        <v>19</v>
      </c>
      <c r="O22" s="4">
        <v>5000</v>
      </c>
      <c r="P22" s="4">
        <f t="shared" si="7"/>
        <v>414.74181981047622</v>
      </c>
      <c r="Q22" s="6">
        <f t="shared" si="5"/>
        <v>2751.844144210856</v>
      </c>
    </row>
    <row r="23" spans="4:17" x14ac:dyDescent="0.25">
      <c r="D23" s="3">
        <v>20</v>
      </c>
      <c r="E23" s="4">
        <v>2000</v>
      </c>
      <c r="F23" s="4">
        <f t="shared" si="8"/>
        <v>145.52344554753549</v>
      </c>
      <c r="G23" s="6">
        <f>G22+F23</f>
        <v>3246.2611032318769</v>
      </c>
      <c r="I23" s="3">
        <v>20</v>
      </c>
      <c r="J23" s="4">
        <v>3000</v>
      </c>
      <c r="K23" s="4">
        <f t="shared" si="6"/>
        <v>218.28516832130325</v>
      </c>
      <c r="L23" s="6">
        <f>L22+K23</f>
        <v>-5130.6083451521863</v>
      </c>
      <c r="N23" s="3">
        <v>20</v>
      </c>
      <c r="O23" s="4">
        <v>5000</v>
      </c>
      <c r="P23" s="4">
        <f t="shared" si="7"/>
        <v>363.80861386883873</v>
      </c>
      <c r="Q23" s="6">
        <f>Q22+P23</f>
        <v>3115.6527580796946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345E-B6D2-45CF-93BB-340EF4E72666}">
  <dimension ref="A1:L22"/>
  <sheetViews>
    <sheetView tabSelected="1" workbookViewId="0">
      <selection activeCell="I14" sqref="I14"/>
    </sheetView>
  </sheetViews>
  <sheetFormatPr defaultRowHeight="15" x14ac:dyDescent="0.25"/>
  <cols>
    <col min="2" max="2" width="14.28515625" bestFit="1" customWidth="1"/>
    <col min="5" max="5" width="15.140625" customWidth="1"/>
    <col min="6" max="6" width="16.7109375" customWidth="1"/>
    <col min="7" max="7" width="18.5703125" customWidth="1"/>
    <col min="9" max="9" width="11.140625" customWidth="1"/>
    <col min="10" max="10" width="19.28515625" customWidth="1"/>
    <col min="11" max="11" width="20" customWidth="1"/>
    <col min="12" max="12" width="17" customWidth="1"/>
  </cols>
  <sheetData>
    <row r="1" spans="1:12" x14ac:dyDescent="0.25">
      <c r="D1" s="2" t="s">
        <v>0</v>
      </c>
      <c r="E1" s="2" t="s">
        <v>1</v>
      </c>
      <c r="F1" s="2" t="s">
        <v>2</v>
      </c>
      <c r="G1" s="2" t="s">
        <v>3</v>
      </c>
      <c r="I1" s="2" t="s">
        <v>0</v>
      </c>
      <c r="J1" s="2" t="s">
        <v>1</v>
      </c>
      <c r="K1" s="2" t="s">
        <v>2</v>
      </c>
      <c r="L1" s="2" t="s">
        <v>3</v>
      </c>
    </row>
    <row r="2" spans="1:12" x14ac:dyDescent="0.25">
      <c r="D2" s="3">
        <v>0</v>
      </c>
      <c r="E2" s="4">
        <v>-61450</v>
      </c>
      <c r="F2" s="4" t="s">
        <v>4</v>
      </c>
      <c r="G2" s="5">
        <f>E2</f>
        <v>-61450</v>
      </c>
      <c r="I2" s="3">
        <v>0</v>
      </c>
      <c r="J2" s="4">
        <v>-61450</v>
      </c>
      <c r="K2" s="4" t="s">
        <v>4</v>
      </c>
      <c r="L2" s="5">
        <f>J2</f>
        <v>-61450</v>
      </c>
    </row>
    <row r="3" spans="1:12" x14ac:dyDescent="0.25">
      <c r="D3" s="3">
        <v>1</v>
      </c>
      <c r="E3" s="4">
        <v>10000</v>
      </c>
      <c r="F3" s="4">
        <f>E3/(1+B5)^D3</f>
        <v>8695.652173913044</v>
      </c>
      <c r="G3" s="5">
        <f>G2+F3</f>
        <v>-52754.34782608696</v>
      </c>
      <c r="I3" s="3">
        <v>1</v>
      </c>
      <c r="J3" s="4">
        <v>12245</v>
      </c>
      <c r="K3" s="4">
        <f>J3/(1+B5)^I3</f>
        <v>10647.826086956522</v>
      </c>
      <c r="L3" s="5">
        <f>L2+K3</f>
        <v>-50802.17391304348</v>
      </c>
    </row>
    <row r="4" spans="1:12" x14ac:dyDescent="0.25">
      <c r="D4" s="3">
        <v>2</v>
      </c>
      <c r="E4" s="4">
        <v>10000</v>
      </c>
      <c r="F4" s="4">
        <f>E4/(1+B5)^D4</f>
        <v>7561.436672967865</v>
      </c>
      <c r="G4" s="5">
        <f>G3+F4</f>
        <v>-45192.911153119094</v>
      </c>
      <c r="I4" s="3">
        <v>2</v>
      </c>
      <c r="J4" s="4">
        <v>12245</v>
      </c>
      <c r="K4" s="4">
        <f>J4/(1+B5)^I4</f>
        <v>9258.9792060491509</v>
      </c>
      <c r="L4" s="5">
        <f>L3+K4</f>
        <v>-41543.194706994327</v>
      </c>
    </row>
    <row r="5" spans="1:12" x14ac:dyDescent="0.25">
      <c r="A5" s="1" t="s">
        <v>5</v>
      </c>
      <c r="B5" s="24">
        <v>0.15</v>
      </c>
      <c r="D5" s="3">
        <v>3</v>
      </c>
      <c r="E5" s="4">
        <v>10000</v>
      </c>
      <c r="F5" s="4">
        <f>E5/(1+B5)^D5</f>
        <v>6575.1623243198837</v>
      </c>
      <c r="G5" s="13">
        <f>G4+F5</f>
        <v>-38617.748828799209</v>
      </c>
      <c r="I5" s="3">
        <v>3</v>
      </c>
      <c r="J5" s="4">
        <v>12245</v>
      </c>
      <c r="K5" s="4">
        <f>J5/(1+B5)^I5</f>
        <v>8051.2862661296977</v>
      </c>
      <c r="L5" s="13">
        <f>L4+K5</f>
        <v>-33491.90844086463</v>
      </c>
    </row>
    <row r="6" spans="1:12" x14ac:dyDescent="0.25">
      <c r="A6" s="14" t="s">
        <v>8</v>
      </c>
      <c r="B6" s="15">
        <f>IRR(E2:E12)</f>
        <v>9.9983601082495044E-2</v>
      </c>
      <c r="D6" s="3">
        <v>4</v>
      </c>
      <c r="E6" s="4">
        <v>10000</v>
      </c>
      <c r="F6" s="4">
        <f>E6/(1+B5)^D6</f>
        <v>5717.5324559303335</v>
      </c>
      <c r="G6" s="6">
        <f>G5+F6</f>
        <v>-32900.216372868876</v>
      </c>
      <c r="I6" s="3">
        <v>4</v>
      </c>
      <c r="J6" s="4">
        <v>12245</v>
      </c>
      <c r="K6" s="4">
        <f>J6/(1+B5)^I6</f>
        <v>7001.1184922866933</v>
      </c>
      <c r="L6" s="6">
        <f>L5+K6</f>
        <v>-26490.789948577938</v>
      </c>
    </row>
    <row r="7" spans="1:12" x14ac:dyDescent="0.25">
      <c r="D7" s="3">
        <v>5</v>
      </c>
      <c r="E7" s="4">
        <v>10000</v>
      </c>
      <c r="F7" s="4">
        <f>E7/(1+B5)^D7</f>
        <v>4971.767352982899</v>
      </c>
      <c r="G7" s="6">
        <f t="shared" ref="G7:G9" si="0">G6+F7</f>
        <v>-27928.449019885978</v>
      </c>
      <c r="I7" s="3">
        <v>5</v>
      </c>
      <c r="J7" s="4">
        <v>12245</v>
      </c>
      <c r="K7" s="4">
        <f>J7/(1+B5)^I7</f>
        <v>6087.9291237275593</v>
      </c>
      <c r="L7" s="6">
        <f t="shared" ref="L7:L21" si="1">L6+K7</f>
        <v>-20402.860824850381</v>
      </c>
    </row>
    <row r="8" spans="1:12" x14ac:dyDescent="0.25">
      <c r="A8" s="7"/>
      <c r="D8" s="3">
        <v>6</v>
      </c>
      <c r="E8" s="4">
        <v>10000</v>
      </c>
      <c r="F8" s="4">
        <f>E8/(1+B5)^D8</f>
        <v>4323.2759591155645</v>
      </c>
      <c r="G8" s="6">
        <f t="shared" si="0"/>
        <v>-23605.173060770416</v>
      </c>
      <c r="I8" s="3">
        <v>6</v>
      </c>
      <c r="J8" s="4">
        <v>12245</v>
      </c>
      <c r="K8" s="4">
        <f>J8/(1+B5)^I8</f>
        <v>5293.8514119370084</v>
      </c>
      <c r="L8" s="6">
        <f t="shared" si="1"/>
        <v>-15109.009412913372</v>
      </c>
    </row>
    <row r="9" spans="1:12" x14ac:dyDescent="0.25">
      <c r="D9" s="3">
        <v>7</v>
      </c>
      <c r="E9" s="4">
        <v>10000</v>
      </c>
      <c r="F9" s="4">
        <f>E9/(1+B5)^D9</f>
        <v>3759.3703992309265</v>
      </c>
      <c r="G9" s="6">
        <f t="shared" si="0"/>
        <v>-19845.802661539488</v>
      </c>
      <c r="I9" s="3">
        <v>7</v>
      </c>
      <c r="J9" s="4">
        <v>12245</v>
      </c>
      <c r="K9" s="4">
        <f>J9/(1+B5)^I9</f>
        <v>4603.3490538582701</v>
      </c>
      <c r="L9" s="6">
        <f t="shared" si="1"/>
        <v>-10505.660359055102</v>
      </c>
    </row>
    <row r="10" spans="1:12" x14ac:dyDescent="0.25">
      <c r="D10" s="3">
        <v>8</v>
      </c>
      <c r="E10" s="4">
        <v>10000</v>
      </c>
      <c r="F10" s="4">
        <f>E10/(1+B5)^D10</f>
        <v>3269.0177384616754</v>
      </c>
      <c r="G10" s="6">
        <f t="shared" ref="G10:G13" si="2">G9+F10</f>
        <v>-16576.784923077812</v>
      </c>
      <c r="I10" s="3">
        <v>8</v>
      </c>
      <c r="J10" s="4">
        <v>12245</v>
      </c>
      <c r="K10" s="4">
        <f>J10/(1+B5)^I10</f>
        <v>4002.912220746322</v>
      </c>
      <c r="L10" s="6">
        <f t="shared" si="1"/>
        <v>-6502.7481383087797</v>
      </c>
    </row>
    <row r="11" spans="1:12" x14ac:dyDescent="0.25">
      <c r="D11" s="3">
        <v>9</v>
      </c>
      <c r="E11" s="4">
        <v>10000</v>
      </c>
      <c r="F11" s="4">
        <f>E11/(1+B5)^D11</f>
        <v>2842.6241204014573</v>
      </c>
      <c r="G11" s="6">
        <f t="shared" si="2"/>
        <v>-13734.160802676355</v>
      </c>
      <c r="I11" s="16">
        <v>9</v>
      </c>
      <c r="J11" s="4">
        <v>12245</v>
      </c>
      <c r="K11" s="4">
        <f>J11/(1+B5)^I11</f>
        <v>3480.7932354315844</v>
      </c>
      <c r="L11" s="17">
        <f t="shared" si="1"/>
        <v>-3021.9549028771953</v>
      </c>
    </row>
    <row r="12" spans="1:12" x14ac:dyDescent="0.25">
      <c r="D12" s="3">
        <v>10</v>
      </c>
      <c r="E12" s="4">
        <v>10000</v>
      </c>
      <c r="F12" s="4">
        <f>E12/(1+B5)^D12</f>
        <v>2471.8470612186588</v>
      </c>
      <c r="G12" s="6">
        <f t="shared" si="2"/>
        <v>-11262.313741457696</v>
      </c>
      <c r="I12" s="3">
        <v>10</v>
      </c>
      <c r="J12" s="4">
        <v>12245</v>
      </c>
      <c r="K12" s="4">
        <f>J12/(1+B5)^I12</f>
        <v>3026.7767264622476</v>
      </c>
      <c r="L12" s="6">
        <f t="shared" si="1"/>
        <v>4.8218235850522433</v>
      </c>
    </row>
    <row r="13" spans="1:12" x14ac:dyDescent="0.25">
      <c r="D13" s="3">
        <v>11</v>
      </c>
      <c r="E13" s="4">
        <v>10000</v>
      </c>
      <c r="F13" s="4">
        <f>E13/(1+B5)^D13</f>
        <v>2149.4322271466599</v>
      </c>
      <c r="G13" s="6">
        <f t="shared" ref="G13:G15" si="3">G12+F13</f>
        <v>-9112.8815143110369</v>
      </c>
      <c r="I13" s="20"/>
      <c r="J13" s="22"/>
      <c r="K13" s="22"/>
      <c r="L13" s="23"/>
    </row>
    <row r="14" spans="1:12" x14ac:dyDescent="0.25">
      <c r="D14" s="3">
        <v>12</v>
      </c>
      <c r="E14" s="4">
        <v>10000</v>
      </c>
      <c r="F14" s="4">
        <f>E14/(1+B5)^D14</f>
        <v>1869.071501866661</v>
      </c>
      <c r="G14" s="6">
        <f t="shared" si="3"/>
        <v>-7243.8100124443754</v>
      </c>
      <c r="I14" s="20"/>
      <c r="J14" s="22"/>
      <c r="K14" s="22"/>
      <c r="L14" s="23"/>
    </row>
    <row r="15" spans="1:12" x14ac:dyDescent="0.25">
      <c r="D15" s="3">
        <v>13</v>
      </c>
      <c r="E15" s="4">
        <v>10000</v>
      </c>
      <c r="F15" s="4">
        <f>E15/(1+B5)^D15</f>
        <v>1625.2795668405747</v>
      </c>
      <c r="G15" s="6">
        <f t="shared" si="3"/>
        <v>-5618.5304456038011</v>
      </c>
      <c r="I15" s="20"/>
      <c r="J15" s="22"/>
      <c r="K15" s="22"/>
      <c r="L15" s="23"/>
    </row>
    <row r="16" spans="1:12" x14ac:dyDescent="0.25">
      <c r="D16" s="3">
        <v>14</v>
      </c>
      <c r="E16" s="4">
        <v>10000</v>
      </c>
      <c r="F16" s="4">
        <f>E16/(1+B5)^D16</f>
        <v>1413.2865798613693</v>
      </c>
      <c r="G16" s="6">
        <f t="shared" ref="G16:G20" si="4">G15+F16</f>
        <v>-4205.2438657424318</v>
      </c>
      <c r="I16" s="20"/>
      <c r="J16" s="22"/>
      <c r="K16" s="22"/>
      <c r="L16" s="23"/>
    </row>
    <row r="17" spans="4:12" x14ac:dyDescent="0.25">
      <c r="D17" s="3">
        <v>15</v>
      </c>
      <c r="E17" s="4">
        <v>10000</v>
      </c>
      <c r="F17" s="4">
        <f>E17/(1+B5)^D17</f>
        <v>1228.9448520533649</v>
      </c>
      <c r="G17" s="6">
        <f t="shared" si="4"/>
        <v>-2976.2990136890667</v>
      </c>
      <c r="I17" s="20"/>
      <c r="J17" s="22"/>
      <c r="K17" s="22"/>
      <c r="L17" s="23"/>
    </row>
    <row r="18" spans="4:12" x14ac:dyDescent="0.25">
      <c r="D18" s="3">
        <v>16</v>
      </c>
      <c r="E18" s="4">
        <v>10000</v>
      </c>
      <c r="F18" s="4">
        <f>E18/(1+B5)^D18</f>
        <v>1068.647697437709</v>
      </c>
      <c r="G18" s="6">
        <f t="shared" si="4"/>
        <v>-1907.6513162513577</v>
      </c>
      <c r="I18" s="20"/>
      <c r="J18" s="22"/>
      <c r="K18" s="22"/>
      <c r="L18" s="23"/>
    </row>
    <row r="19" spans="4:12" x14ac:dyDescent="0.25">
      <c r="D19" s="3">
        <v>17</v>
      </c>
      <c r="E19" s="4">
        <v>10000</v>
      </c>
      <c r="F19" s="4">
        <f>E19/(1+B5)^D19</f>
        <v>929.25886733713821</v>
      </c>
      <c r="G19" s="6">
        <f t="shared" si="4"/>
        <v>-978.39244891421947</v>
      </c>
      <c r="I19" s="20"/>
      <c r="J19" s="22"/>
      <c r="K19" s="22"/>
      <c r="L19" s="23"/>
    </row>
    <row r="20" spans="4:12" x14ac:dyDescent="0.25">
      <c r="D20" s="3">
        <v>18</v>
      </c>
      <c r="E20" s="4">
        <v>10000</v>
      </c>
      <c r="F20" s="4">
        <f>E20/(1+B5)^D20</f>
        <v>808.05118898881597</v>
      </c>
      <c r="G20" s="6">
        <f t="shared" si="4"/>
        <v>-170.34125992540351</v>
      </c>
      <c r="I20" s="20"/>
      <c r="J20" s="22"/>
      <c r="K20" s="22"/>
      <c r="L20" s="23"/>
    </row>
    <row r="21" spans="4:12" x14ac:dyDescent="0.25">
      <c r="D21" s="3">
        <v>19</v>
      </c>
      <c r="E21" s="4">
        <v>10000</v>
      </c>
      <c r="F21" s="4">
        <f>E21/(1+B5)^D21</f>
        <v>702.65320781636171</v>
      </c>
      <c r="G21" s="6">
        <f t="shared" ref="G21" si="5">G20+F21</f>
        <v>532.31194789095821</v>
      </c>
      <c r="I21" s="20"/>
      <c r="J21" s="22"/>
      <c r="K21" s="22"/>
      <c r="L21" s="23"/>
    </row>
    <row r="22" spans="4:12" x14ac:dyDescent="0.25">
      <c r="I22" s="25"/>
      <c r="J22" s="25"/>
      <c r="K22" s="25"/>
      <c r="L22" s="2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6687-EC8C-4C99-AA53-796F95A291D8}">
  <dimension ref="A2:K26"/>
  <sheetViews>
    <sheetView topLeftCell="A6" workbookViewId="0">
      <selection activeCell="H2" sqref="H2:L27"/>
    </sheetView>
  </sheetViews>
  <sheetFormatPr defaultRowHeight="15" x14ac:dyDescent="0.25"/>
  <cols>
    <col min="2" max="2" width="11.85546875" customWidth="1"/>
    <col min="9" max="9" width="15" customWidth="1"/>
    <col min="10" max="10" width="18.140625" customWidth="1"/>
    <col min="11" max="11" width="18" customWidth="1"/>
  </cols>
  <sheetData>
    <row r="2" spans="1:11" x14ac:dyDescent="0.25"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25">
      <c r="H3" s="3">
        <v>0</v>
      </c>
      <c r="I3" s="4">
        <v>-500000</v>
      </c>
      <c r="J3" s="4" t="s">
        <v>4</v>
      </c>
      <c r="K3" s="5">
        <f>-I3</f>
        <v>500000</v>
      </c>
    </row>
    <row r="4" spans="1:11" x14ac:dyDescent="0.25">
      <c r="H4" s="3">
        <v>1</v>
      </c>
      <c r="I4" s="4">
        <v>100000</v>
      </c>
      <c r="J4" s="4">
        <f>I4/(1+B5)^H4</f>
        <v>86956.521739130447</v>
      </c>
      <c r="K4" s="5">
        <f>K3+J4</f>
        <v>586956.52173913049</v>
      </c>
    </row>
    <row r="5" spans="1:11" x14ac:dyDescent="0.25">
      <c r="A5" s="1" t="s">
        <v>5</v>
      </c>
      <c r="B5" s="8">
        <v>0.15</v>
      </c>
      <c r="H5" s="3">
        <v>2</v>
      </c>
      <c r="I5" s="4">
        <v>120000</v>
      </c>
      <c r="J5" s="4">
        <f>I5/(1+B6)^H4</f>
        <v>120000</v>
      </c>
      <c r="K5" s="5">
        <f>K4+J5</f>
        <v>706956.52173913049</v>
      </c>
    </row>
    <row r="6" spans="1:11" x14ac:dyDescent="0.25">
      <c r="H6" s="3">
        <v>3</v>
      </c>
      <c r="I6" s="4">
        <v>150000</v>
      </c>
      <c r="J6" s="4">
        <f>I6/(1+B7)^H4</f>
        <v>150000</v>
      </c>
      <c r="K6" s="13">
        <f>K5+J6</f>
        <v>856956.52173913049</v>
      </c>
    </row>
    <row r="7" spans="1:11" x14ac:dyDescent="0.25">
      <c r="H7" s="3">
        <v>4</v>
      </c>
      <c r="I7" s="4">
        <v>190000</v>
      </c>
      <c r="J7" s="4">
        <f>I7/(1+B8)^H4</f>
        <v>190000</v>
      </c>
      <c r="K7" s="6">
        <f>K6+J7</f>
        <v>1046956.5217391305</v>
      </c>
    </row>
    <row r="8" spans="1:11" x14ac:dyDescent="0.25">
      <c r="H8" s="3">
        <v>5</v>
      </c>
      <c r="I8" s="4">
        <v>250000</v>
      </c>
      <c r="J8" s="4">
        <f>I8/(1+B9)^H4</f>
        <v>250000</v>
      </c>
      <c r="K8" s="6">
        <f t="shared" ref="K8" si="0">K7+J8</f>
        <v>1296956.5217391304</v>
      </c>
    </row>
    <row r="12" spans="1:11" x14ac:dyDescent="0.25">
      <c r="I12" t="s">
        <v>8</v>
      </c>
      <c r="J12" s="21">
        <f>IRR(I3:I8)</f>
        <v>0.15665567959424331</v>
      </c>
    </row>
    <row r="16" spans="1:11" x14ac:dyDescent="0.25">
      <c r="H16" s="2" t="s">
        <v>0</v>
      </c>
      <c r="I16" s="2" t="s">
        <v>1</v>
      </c>
      <c r="J16" s="2" t="s">
        <v>2</v>
      </c>
      <c r="K16" s="2" t="s">
        <v>3</v>
      </c>
    </row>
    <row r="17" spans="8:11" x14ac:dyDescent="0.25">
      <c r="H17" s="3">
        <v>0</v>
      </c>
      <c r="I17" s="4">
        <v>-325000</v>
      </c>
      <c r="J17" s="4" t="s">
        <v>4</v>
      </c>
      <c r="K17" s="5">
        <f>-I17</f>
        <v>325000</v>
      </c>
    </row>
    <row r="18" spans="8:11" x14ac:dyDescent="0.25">
      <c r="H18" s="3">
        <v>1</v>
      </c>
      <c r="I18" s="4">
        <v>140000</v>
      </c>
      <c r="J18" s="4">
        <f>I18/(1+B19)^H18</f>
        <v>140000</v>
      </c>
      <c r="K18" s="5">
        <f>K17+J18</f>
        <v>465000</v>
      </c>
    </row>
    <row r="19" spans="8:11" x14ac:dyDescent="0.25">
      <c r="H19" s="3">
        <v>2</v>
      </c>
      <c r="I19" s="4">
        <v>120000</v>
      </c>
      <c r="J19" s="4">
        <f>I19/(1+B20)^H18</f>
        <v>120000</v>
      </c>
      <c r="K19" s="5">
        <f>K18+J19</f>
        <v>585000</v>
      </c>
    </row>
    <row r="20" spans="8:11" x14ac:dyDescent="0.25">
      <c r="H20" s="3">
        <v>3</v>
      </c>
      <c r="I20" s="4">
        <v>95000</v>
      </c>
      <c r="J20" s="4">
        <f>I20/(1+B21)^H18</f>
        <v>95000</v>
      </c>
      <c r="K20" s="13">
        <f>K19+J20</f>
        <v>680000</v>
      </c>
    </row>
    <row r="21" spans="8:11" x14ac:dyDescent="0.25">
      <c r="H21" s="3">
        <v>4</v>
      </c>
      <c r="I21" s="4">
        <v>70000</v>
      </c>
      <c r="J21" s="4">
        <f>I21/(1+B22)^H18</f>
        <v>70000</v>
      </c>
      <c r="K21" s="6">
        <f>K20+J21</f>
        <v>750000</v>
      </c>
    </row>
    <row r="22" spans="8:11" x14ac:dyDescent="0.25">
      <c r="H22" s="3">
        <v>5</v>
      </c>
      <c r="I22" s="4">
        <v>50000</v>
      </c>
      <c r="J22" s="4">
        <f>I22/(1+B23)^H18</f>
        <v>50000</v>
      </c>
      <c r="K22" s="6">
        <f t="shared" ref="K22" si="1">K21+J22</f>
        <v>800000</v>
      </c>
    </row>
    <row r="26" spans="8:11" x14ac:dyDescent="0.25">
      <c r="I26" t="s">
        <v>8</v>
      </c>
      <c r="J26" s="21">
        <f>IRR(I17:I22)</f>
        <v>0.17286742564340996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1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5" max="5" width="16.28515625" bestFit="1" customWidth="1"/>
    <col min="6" max="6" width="14.7109375" bestFit="1" customWidth="1"/>
    <col min="7" max="7" width="19.28515625" bestFit="1" customWidth="1"/>
    <col min="9" max="10" width="13.5703125" customWidth="1"/>
    <col min="11" max="11" width="20.42578125" customWidth="1"/>
  </cols>
  <sheetData>
    <row r="3" spans="1:11" x14ac:dyDescent="0.25">
      <c r="D3" s="2" t="s">
        <v>0</v>
      </c>
      <c r="E3" s="2" t="s">
        <v>1</v>
      </c>
      <c r="F3" s="2" t="s">
        <v>2</v>
      </c>
      <c r="G3" s="2" t="s">
        <v>3</v>
      </c>
    </row>
    <row r="4" spans="1:11" x14ac:dyDescent="0.25">
      <c r="D4" s="3">
        <v>0</v>
      </c>
      <c r="E4" s="4">
        <v>-28500</v>
      </c>
      <c r="F4" s="4" t="s">
        <v>4</v>
      </c>
      <c r="G4" s="5">
        <f>E4</f>
        <v>-28500</v>
      </c>
    </row>
    <row r="5" spans="1:11" x14ac:dyDescent="0.25">
      <c r="D5" s="3">
        <v>1</v>
      </c>
      <c r="E5" s="4">
        <v>10000</v>
      </c>
      <c r="F5" s="4">
        <f>E5/(1+$B$6)^D5</f>
        <v>8771.9298245614027</v>
      </c>
      <c r="G5" s="5">
        <f>G4+F5</f>
        <v>-19728.070175438595</v>
      </c>
      <c r="J5" t="s">
        <v>6</v>
      </c>
      <c r="K5" s="9">
        <f>G8</f>
        <v>637.12304498644426</v>
      </c>
    </row>
    <row r="6" spans="1:11" x14ac:dyDescent="0.25">
      <c r="A6" s="1" t="s">
        <v>5</v>
      </c>
      <c r="B6" s="8">
        <v>0.14000000000000001</v>
      </c>
      <c r="D6" s="3">
        <v>2</v>
      </c>
      <c r="E6" s="4">
        <v>10000</v>
      </c>
      <c r="F6" s="4">
        <f t="shared" ref="F6:F12" si="0">E6/(1+$B$6)^D6</f>
        <v>7694.6752847029838</v>
      </c>
      <c r="G6" s="5">
        <f>G5+F6</f>
        <v>-12033.394890735612</v>
      </c>
      <c r="J6" t="s">
        <v>7</v>
      </c>
      <c r="K6" s="7">
        <f>B11</f>
        <v>0.15086328026990392</v>
      </c>
    </row>
    <row r="7" spans="1:11" x14ac:dyDescent="0.25">
      <c r="D7" s="3">
        <v>3</v>
      </c>
      <c r="E7" s="4">
        <v>10000</v>
      </c>
      <c r="F7" s="4">
        <f t="shared" si="0"/>
        <v>6749.7151620201612</v>
      </c>
      <c r="G7" s="13">
        <f>G6+F7</f>
        <v>-5283.6797287154504</v>
      </c>
      <c r="K7" s="11"/>
    </row>
    <row r="8" spans="1:11" x14ac:dyDescent="0.25">
      <c r="D8" s="3">
        <v>4</v>
      </c>
      <c r="E8" s="4">
        <v>10000</v>
      </c>
      <c r="F8" s="4">
        <f t="shared" si="0"/>
        <v>5920.8027737018947</v>
      </c>
      <c r="G8" s="6">
        <f>G7+F8</f>
        <v>637.12304498644426</v>
      </c>
      <c r="K8" s="12"/>
    </row>
    <row r="9" spans="1:11" x14ac:dyDescent="0.25">
      <c r="D9" s="20"/>
      <c r="E9" s="18"/>
      <c r="F9" s="18"/>
      <c r="G9" s="19"/>
    </row>
    <row r="10" spans="1:11" x14ac:dyDescent="0.25">
      <c r="D10" s="20"/>
      <c r="E10" s="18"/>
      <c r="F10" s="18"/>
      <c r="G10" s="19"/>
    </row>
    <row r="11" spans="1:11" x14ac:dyDescent="0.25">
      <c r="B11" s="7">
        <f>IRR(E4:E8)</f>
        <v>0.15086328026990392</v>
      </c>
      <c r="D11" s="20"/>
      <c r="E11" s="18"/>
      <c r="F11" s="18"/>
      <c r="G11" s="19"/>
      <c r="I11" s="10"/>
      <c r="J11" s="9"/>
    </row>
    <row r="12" spans="1:11" x14ac:dyDescent="0.25">
      <c r="D12" s="20"/>
      <c r="E12" s="18"/>
      <c r="F12" s="18"/>
      <c r="G12" s="19"/>
    </row>
    <row r="16" spans="1:11" x14ac:dyDescent="0.25">
      <c r="D16" s="2" t="s">
        <v>0</v>
      </c>
      <c r="E16" s="2" t="s">
        <v>1</v>
      </c>
      <c r="F16" s="2" t="s">
        <v>2</v>
      </c>
      <c r="G16" s="2" t="s">
        <v>3</v>
      </c>
      <c r="J16" t="s">
        <v>6</v>
      </c>
      <c r="K16" s="9">
        <f>G21</f>
        <v>1155.1839565001856</v>
      </c>
    </row>
    <row r="17" spans="4:11" x14ac:dyDescent="0.25">
      <c r="D17" s="3">
        <v>0</v>
      </c>
      <c r="E17" s="4">
        <v>-27000</v>
      </c>
      <c r="F17" s="4" t="s">
        <v>4</v>
      </c>
      <c r="G17" s="5">
        <f>E17</f>
        <v>-27000</v>
      </c>
      <c r="J17" t="s">
        <v>7</v>
      </c>
      <c r="K17" s="10">
        <f>IRR(E17:E21)</f>
        <v>0.16193490577171166</v>
      </c>
    </row>
    <row r="18" spans="4:11" x14ac:dyDescent="0.25">
      <c r="D18" s="3">
        <v>1</v>
      </c>
      <c r="E18" s="4">
        <v>11000</v>
      </c>
      <c r="F18" s="4">
        <f>E18/(1+$B$6)^D18</f>
        <v>9649.1228070175421</v>
      </c>
      <c r="G18" s="5">
        <f>G17+F18</f>
        <v>-17350.877192982458</v>
      </c>
      <c r="K18" s="11"/>
    </row>
    <row r="19" spans="4:11" x14ac:dyDescent="0.25">
      <c r="D19" s="3">
        <v>2</v>
      </c>
      <c r="E19" s="4">
        <v>10000</v>
      </c>
      <c r="F19" s="4">
        <f t="shared" ref="F19:F21" si="1">E19/(1+$B$6)^D19</f>
        <v>7694.6752847029838</v>
      </c>
      <c r="G19" s="5">
        <f>G18+F19</f>
        <v>-9656.2019082794741</v>
      </c>
      <c r="K19" s="12"/>
    </row>
    <row r="20" spans="4:11" x14ac:dyDescent="0.25">
      <c r="D20" s="3">
        <v>3</v>
      </c>
      <c r="E20" s="4">
        <v>9000</v>
      </c>
      <c r="F20" s="4">
        <f t="shared" si="1"/>
        <v>6074.7436458181446</v>
      </c>
      <c r="G20" s="13">
        <f>G19+F20</f>
        <v>-3581.4582624613295</v>
      </c>
    </row>
    <row r="21" spans="4:11" x14ac:dyDescent="0.25">
      <c r="D21" s="3">
        <v>4</v>
      </c>
      <c r="E21" s="4">
        <v>8000</v>
      </c>
      <c r="F21" s="4">
        <f t="shared" si="1"/>
        <v>4736.642218961515</v>
      </c>
      <c r="G21" s="6">
        <f>G20+F21</f>
        <v>1155.1839565001856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F0BABD8E64B0418F0240AFE24CF836" ma:contentTypeVersion="7" ma:contentTypeDescription="Crie um novo documento." ma:contentTypeScope="" ma:versionID="55c75fdb476b56045b803b6e48bf7b36">
  <xsd:schema xmlns:xsd="http://www.w3.org/2001/XMLSchema" xmlns:xs="http://www.w3.org/2001/XMLSchema" xmlns:p="http://schemas.microsoft.com/office/2006/metadata/properties" xmlns:ns2="40cf4d7f-363b-4026-a5c5-f5af4c702650" targetNamespace="http://schemas.microsoft.com/office/2006/metadata/properties" ma:root="true" ma:fieldsID="74aebd1966894b21b198ddbdfef30f67" ns2:_="">
    <xsd:import namespace="40cf4d7f-363b-4026-a5c5-f5af4c7026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f4d7f-363b-4026-a5c5-f5af4c702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653702-8B2B-4AFD-811B-1993F599C9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7CD3C-160D-44E4-B744-A4FE31A21851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40cf4d7f-363b-4026-a5c5-f5af4c7026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44A4083-F53C-4902-9A85-3E6F9F3FE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f4d7f-363b-4026-a5c5-f5af4c702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 1</vt:lpstr>
      <vt:lpstr>Exer 6</vt:lpstr>
      <vt:lpstr>Exer 5</vt:lpstr>
      <vt:lpstr>Exer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55129</cp:lastModifiedBy>
  <dcterms:created xsi:type="dcterms:W3CDTF">2020-11-25T12:55:03Z</dcterms:created>
  <dcterms:modified xsi:type="dcterms:W3CDTF">2020-12-09T19:33:59Z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0x01010070F0BABD8E64B0418F0240AFE24CF836</vt:lpwstr>
  </property>
</Properties>
</file>