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8_{6C828221-F1F2-4305-BB90-924F981C5E00}" xr6:coauthVersionLast="45" xr6:coauthVersionMax="45" xr10:uidLastSave="{00000000-0000-0000-0000-000000000000}"/>
  <bookViews>
    <workbookView xWindow="0" yWindow="420" windowWidth="10668" windowHeight="11436" firstSheet="5" activeTab="6" xr2:uid="{B72B1261-AC00-4BA9-87C5-4D78E06EFD65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L14" i="8"/>
  <c r="J4" i="8"/>
  <c r="J5" i="8"/>
  <c r="H10" i="8"/>
  <c r="I10" i="8"/>
  <c r="K10" i="8"/>
  <c r="J7" i="8"/>
  <c r="J8" i="8"/>
  <c r="J9" i="8"/>
  <c r="J10" i="8"/>
  <c r="J11" i="8"/>
  <c r="J12" i="8"/>
  <c r="D12" i="8"/>
  <c r="E12" i="8"/>
  <c r="F12" i="8"/>
  <c r="G12" i="8"/>
  <c r="H12" i="8"/>
  <c r="I12" i="8"/>
  <c r="B8" i="8"/>
  <c r="C8" i="8"/>
  <c r="D8" i="8"/>
  <c r="E5" i="8"/>
  <c r="E6" i="8"/>
  <c r="E7" i="8"/>
  <c r="E8" i="8"/>
  <c r="E9" i="8"/>
  <c r="E10" i="8"/>
  <c r="E11" i="8"/>
  <c r="E4" i="8"/>
  <c r="F4" i="8"/>
  <c r="G4" i="8"/>
  <c r="H4" i="8"/>
  <c r="D4" i="8"/>
  <c r="B4" i="8"/>
  <c r="C4" i="8"/>
  <c r="G6" i="8"/>
  <c r="H6" i="8"/>
  <c r="I6" i="8"/>
  <c r="J6" i="8"/>
  <c r="K6" i="8"/>
  <c r="F6" i="8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9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12" i="2"/>
  <c r="E4" i="2"/>
  <c r="E5" i="2"/>
  <c r="E6" i="2"/>
  <c r="E7" i="2"/>
  <c r="E8" i="2"/>
  <c r="E9" i="2"/>
  <c r="E10" i="2"/>
  <c r="E11" i="2"/>
  <c r="E3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<sst xmlns="http://schemas.openxmlformats.org/spreadsheetml/2006/main" count="166" uniqueCount="108">
  <si>
    <t>№</t>
  </si>
  <si>
    <t>список класса</t>
  </si>
  <si>
    <t>предмет</t>
  </si>
  <si>
    <t>алгебра</t>
  </si>
  <si>
    <t>геометрия</t>
  </si>
  <si>
    <t>средний
 балл</t>
  </si>
  <si>
    <t>результат
 зачета</t>
  </si>
  <si>
    <t xml:space="preserve"> №
 п/п</t>
  </si>
  <si>
    <t>Барабаш Алина</t>
  </si>
  <si>
    <t>Гришкевич Александр</t>
  </si>
  <si>
    <t>Жураева Гуля</t>
  </si>
  <si>
    <t>Звиревич Снежана</t>
  </si>
  <si>
    <t>Колосова Анна</t>
  </si>
  <si>
    <t>Колова Анастасия</t>
  </si>
  <si>
    <t>Малясов Артём</t>
  </si>
  <si>
    <t>Мунгалов Константин</t>
  </si>
  <si>
    <t>Шабаев Георгий</t>
  </si>
  <si>
    <t>Куприянова Анастасия</t>
  </si>
  <si>
    <t>действие</t>
  </si>
  <si>
    <t>красный</t>
  </si>
  <si>
    <t>зеленый</t>
  </si>
  <si>
    <t>сигнал
светофора</t>
  </si>
  <si>
    <t>день недели</t>
  </si>
  <si>
    <t>прогноз</t>
  </si>
  <si>
    <t>совет</t>
  </si>
  <si>
    <t>понедельние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</si>
  <si>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</si>
  <si>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</si>
  <si>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</si>
  <si>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</si>
  <si>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</si>
  <si>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</si>
  <si>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</si>
  <si>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</si>
  <si>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</si>
  <si>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</si>
  <si>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</si>
  <si>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</si>
  <si>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наличные
карты</t>
  </si>
  <si>
    <t>итог к
оплате</t>
  </si>
  <si>
    <t>молочные продукты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</si>
  <si>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</si>
  <si>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</si>
  <si>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</si>
  <si>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</si>
  <si>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</si>
  <si>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</si>
  <si>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</si>
  <si>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</si>
  <si>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</si>
  <si>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ннет</t>
  </si>
  <si>
    <t>ведомость перевода учащихся в следующий класс</t>
  </si>
  <si>
    <t>класс 9-А</t>
  </si>
  <si>
    <t>классный руководитель - Мезенцова М.И.</t>
  </si>
  <si>
    <t>оценки</t>
  </si>
  <si>
    <t>русск.язык</t>
  </si>
  <si>
    <t>физика</t>
  </si>
  <si>
    <t>химия</t>
  </si>
  <si>
    <t>англ.язык</t>
  </si>
  <si>
    <t>физ-ра</t>
  </si>
  <si>
    <t>информатика</t>
  </si>
  <si>
    <t>ФИ
учащегося</t>
  </si>
  <si>
    <t>количество 
"2"</t>
  </si>
  <si>
    <t>перевод в след.
класс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</si>
  <si>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</si>
  <si>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</si>
  <si>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</si>
  <si>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</si>
  <si>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</si>
  <si>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</si>
  <si>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</si>
  <si>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</si>
  <si>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</si>
  <si>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</si>
  <si>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</si>
  <si>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</si>
  <si>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Сотникова Елизавета</t>
  </si>
  <si>
    <t>Тананыкин Никита</t>
  </si>
  <si>
    <t>Ярославова Анна</t>
  </si>
  <si>
    <t>д</t>
  </si>
  <si>
    <t>и</t>
  </si>
  <si>
    <t>с</t>
  </si>
  <si>
    <t>к</t>
  </si>
  <si>
    <t>о</t>
  </si>
  <si>
    <t>т</t>
  </si>
  <si>
    <t>е</t>
  </si>
  <si>
    <t>а</t>
  </si>
  <si>
    <t>м</t>
  </si>
  <si>
    <t>п</t>
  </si>
  <si>
    <t>ь</t>
  </si>
  <si>
    <t>ю</t>
  </si>
  <si>
    <t>р</t>
  </si>
  <si>
    <t>ы</t>
  </si>
  <si>
    <t>ш</t>
  </si>
  <si>
    <t>н</t>
  </si>
  <si>
    <t>ц</t>
  </si>
  <si>
    <t>кроссворд "КОМПЬЮТЕР"</t>
  </si>
  <si>
    <t>ПО ГОРИЗОНТАЛИ:</t>
  </si>
  <si>
    <t>ПО ВЕРТИКАЛИ:</t>
  </si>
  <si>
    <t>гибкий магнитный диск</t>
  </si>
  <si>
    <t>устройство выводы инф-ции</t>
  </si>
  <si>
    <t>ввода инф-ции</t>
  </si>
  <si>
    <t>жесткий магнитный…</t>
  </si>
  <si>
    <t>устройство выводы инф-ции на бумажный носитель</t>
  </si>
  <si>
    <t>вычислительная система</t>
  </si>
  <si>
    <t>уст-во преобразующее инф-цию и управляющее</t>
  </si>
  <si>
    <t>другими устр-ми компьютера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</si>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</sst>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1"/>
      <color theme="9" tint="0.39997558519241921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 textRotation="90"/>
    </xf>
    <xf numFmtId="0" fontId="1" fillId="2" borderId="1" xfId="1"/>
    <xf numFmtId="0" fontId="0" fillId="5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0" fillId="5" borderId="0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1324-E812-423F-88BD-A3B6879A632B}">
  <dimension ref="A1:B10"/>
  <sheetViews>
    <sheetView workbookViewId="0">
      <selection activeCell="B1" sqref="B1:B10"/>
    </sheetView>
  </sheetViews>
  <sheetFormatPr defaultRowHeight="14.4" x14ac:dyDescent="0.3"/>
  <sheetData>
    <row r="1" spans="1:2" x14ac:dyDescent="0.3">
      <c r="A1">
        <v>-15</v>
      </c>
      <c r="B1">
        <f>IF(A1&gt;0,1,0)</f>
        <v>0</v>
      </c>
    </row>
    <row r="2" spans="1:2" x14ac:dyDescent="0.3">
      <c r="A2">
        <v>56</v>
      </c>
      <c r="B2">
        <f t="shared" ref="B2:B10" si="0">IF(A2&gt;0,1,0)</f>
        <v>1</v>
      </c>
    </row>
    <row r="3" spans="1:2" x14ac:dyDescent="0.3">
      <c r="A3">
        <v>2</v>
      </c>
      <c r="B3">
        <f t="shared" si="0"/>
        <v>1</v>
      </c>
    </row>
    <row r="4" spans="1:2" x14ac:dyDescent="0.3">
      <c r="A4">
        <v>-36</v>
      </c>
      <c r="B4">
        <f t="shared" si="0"/>
        <v>0</v>
      </c>
    </row>
    <row r="5" spans="1:2" x14ac:dyDescent="0.3">
      <c r="A5">
        <v>-8</v>
      </c>
      <c r="B5">
        <f t="shared" si="0"/>
        <v>0</v>
      </c>
    </row>
    <row r="6" spans="1:2" x14ac:dyDescent="0.3">
      <c r="A6">
        <v>-23</v>
      </c>
      <c r="B6">
        <f t="shared" si="0"/>
        <v>0</v>
      </c>
    </row>
    <row r="7" spans="1:2" x14ac:dyDescent="0.3">
      <c r="A7">
        <v>5</v>
      </c>
      <c r="B7">
        <f t="shared" si="0"/>
        <v>1</v>
      </c>
    </row>
    <row r="8" spans="1:2" x14ac:dyDescent="0.3">
      <c r="A8">
        <v>15</v>
      </c>
      <c r="B8">
        <f t="shared" si="0"/>
        <v>1</v>
      </c>
    </row>
    <row r="9" spans="1:2" x14ac:dyDescent="0.3">
      <c r="A9">
        <v>-4</v>
      </c>
      <c r="B9">
        <f t="shared" si="0"/>
        <v>0</v>
      </c>
    </row>
    <row r="10" spans="1:2" x14ac:dyDescent="0.3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05F2-B164-4B0E-9D96-3C7594C8523B}">
  <dimension ref="A1:F12"/>
  <sheetViews>
    <sheetView zoomScale="84" workbookViewId="0">
      <selection activeCell="E3" sqref="E3"/>
    </sheetView>
  </sheetViews>
  <sheetFormatPr defaultRowHeight="14.4" x14ac:dyDescent="0.3"/>
  <cols>
    <col min="2" max="2" width="20.77734375" customWidth="1"/>
    <col min="6" max="6" width="12.77734375" customWidth="1"/>
  </cols>
  <sheetData>
    <row r="1" spans="1:6" x14ac:dyDescent="0.3">
      <c r="A1" s="6" t="s">
        <v>7</v>
      </c>
      <c r="B1" s="5" t="s">
        <v>1</v>
      </c>
      <c r="C1" s="2" t="s">
        <v>2</v>
      </c>
      <c r="D1" s="2"/>
      <c r="E1" s="4" t="s">
        <v>5</v>
      </c>
      <c r="F1" s="4" t="s">
        <v>6</v>
      </c>
    </row>
    <row r="2" spans="1:6" x14ac:dyDescent="0.3">
      <c r="A2" s="2"/>
      <c r="B2" s="5"/>
      <c r="C2" s="3" t="s">
        <v>3</v>
      </c>
      <c r="D2" t="s">
        <v>4</v>
      </c>
      <c r="E2" s="1"/>
      <c r="F2" s="1"/>
    </row>
    <row r="3" spans="1:6" x14ac:dyDescent="0.3">
      <c r="A3">
        <v>1</v>
      </c>
      <c r="B3" t="s">
        <v>8</v>
      </c>
      <c r="C3">
        <v>4</v>
      </c>
      <c r="D3">
        <v>4</v>
      </c>
      <c r="E3">
        <f>AVERAGE(C3:D3)</f>
        <v>4</v>
      </c>
      <c r="F3" t="str">
        <f>IF(E3&gt;4,"зачтено","не зачтено")</f>
        <v>не зачтено</v>
      </c>
    </row>
    <row r="4" spans="1:6" x14ac:dyDescent="0.3">
      <c r="A4">
        <v>2</v>
      </c>
      <c r="B4" t="s">
        <v>9</v>
      </c>
      <c r="C4">
        <v>3</v>
      </c>
      <c r="D4">
        <v>4</v>
      </c>
      <c r="E4">
        <f t="shared" ref="E4:E12" si="0">AVERAGE(C4:D4)</f>
        <v>3.5</v>
      </c>
      <c r="F4" t="str">
        <f t="shared" ref="F4:F12" si="1">IF(E4&gt;4,"зачтено","не зачтено")</f>
        <v>не зачтено</v>
      </c>
    </row>
    <row r="5" spans="1:6" x14ac:dyDescent="0.3">
      <c r="A5">
        <v>3</v>
      </c>
      <c r="B5" t="s">
        <v>10</v>
      </c>
      <c r="C5">
        <v>4</v>
      </c>
      <c r="D5">
        <v>5</v>
      </c>
      <c r="E5">
        <f t="shared" si="0"/>
        <v>4.5</v>
      </c>
      <c r="F5" t="str">
        <f t="shared" si="1"/>
        <v>зачтено</v>
      </c>
    </row>
    <row r="6" spans="1:6" x14ac:dyDescent="0.3">
      <c r="A6">
        <v>4</v>
      </c>
      <c r="B6" t="s">
        <v>11</v>
      </c>
      <c r="C6">
        <v>5</v>
      </c>
      <c r="D6">
        <v>5</v>
      </c>
      <c r="E6">
        <f t="shared" si="0"/>
        <v>5</v>
      </c>
      <c r="F6" t="str">
        <f t="shared" si="1"/>
        <v>зачтено</v>
      </c>
    </row>
    <row r="7" spans="1:6" x14ac:dyDescent="0.3">
      <c r="A7">
        <v>5</v>
      </c>
      <c r="B7" t="s">
        <v>12</v>
      </c>
      <c r="C7">
        <v>3</v>
      </c>
      <c r="D7">
        <v>3</v>
      </c>
      <c r="E7">
        <f t="shared" si="0"/>
        <v>3</v>
      </c>
      <c r="F7" t="str">
        <f t="shared" si="1"/>
        <v>не зачтено</v>
      </c>
    </row>
    <row r="8" spans="1:6" x14ac:dyDescent="0.3">
      <c r="A8">
        <v>6</v>
      </c>
      <c r="B8" t="s">
        <v>13</v>
      </c>
      <c r="C8">
        <v>4</v>
      </c>
      <c r="D8">
        <v>3</v>
      </c>
      <c r="E8">
        <f t="shared" si="0"/>
        <v>3.5</v>
      </c>
      <c r="F8" t="str">
        <f t="shared" si="1"/>
        <v>не зачтено</v>
      </c>
    </row>
    <row r="9" spans="1:6" x14ac:dyDescent="0.3">
      <c r="A9">
        <v>7</v>
      </c>
      <c r="B9" t="s">
        <v>17</v>
      </c>
      <c r="C9">
        <v>5</v>
      </c>
      <c r="D9">
        <v>5</v>
      </c>
      <c r="E9">
        <f t="shared" si="0"/>
        <v>5</v>
      </c>
      <c r="F9" t="str">
        <f t="shared" si="1"/>
        <v>зачтено</v>
      </c>
    </row>
    <row r="10" spans="1:6" x14ac:dyDescent="0.3">
      <c r="A10">
        <v>8</v>
      </c>
      <c r="B10" t="s">
        <v>14</v>
      </c>
      <c r="C10">
        <v>4</v>
      </c>
      <c r="D10">
        <v>5</v>
      </c>
      <c r="E10">
        <f t="shared" si="0"/>
        <v>4.5</v>
      </c>
      <c r="F10" t="str">
        <f t="shared" si="1"/>
        <v>зачтено</v>
      </c>
    </row>
    <row r="11" spans="1:6" x14ac:dyDescent="0.3">
      <c r="A11">
        <v>9</v>
      </c>
      <c r="B11" t="s">
        <v>15</v>
      </c>
      <c r="C11">
        <v>5</v>
      </c>
      <c r="D11">
        <v>3</v>
      </c>
      <c r="E11">
        <f t="shared" si="0"/>
        <v>4</v>
      </c>
      <c r="F11" t="str">
        <f t="shared" si="1"/>
        <v>не зачтено</v>
      </c>
    </row>
    <row r="12" spans="1:6" x14ac:dyDescent="0.3">
      <c r="A12">
        <v>10</v>
      </c>
      <c r="B12" t="s">
        <v>16</v>
      </c>
      <c r="C12">
        <v>3</v>
      </c>
      <c r="D12">
        <v>3</v>
      </c>
      <c r="E12">
        <f t="shared" si="0"/>
        <v>3</v>
      </c>
      <c r="F12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AED-2155-4CE2-ABAC-FADED277C59A}">
  <dimension ref="A1:B3"/>
  <sheetViews>
    <sheetView workbookViewId="0">
      <selection activeCell="D25" sqref="D25"/>
    </sheetView>
  </sheetViews>
  <sheetFormatPr defaultRowHeight="14.4" x14ac:dyDescent="0.3"/>
  <cols>
    <col min="1" max="1" width="10.77734375" customWidth="1"/>
    <col min="2" max="2" width="15.77734375" customWidth="1"/>
  </cols>
  <sheetData>
    <row r="1" spans="1:2" ht="28.8" x14ac:dyDescent="0.3">
      <c r="A1" s="9" t="s">
        <v>21</v>
      </c>
      <c r="B1" s="10" t="s">
        <v>18</v>
      </c>
    </row>
    <row r="2" spans="1:2" x14ac:dyDescent="0.3">
      <c r="A2" s="7" t="s">
        <v>19</v>
      </c>
      <c r="B2" t="str">
        <f>IF(A2="красный","стоим","переходим дорогу")</f>
        <v>стоим</v>
      </c>
    </row>
    <row r="3" spans="1:2" x14ac:dyDescent="0.3">
      <c r="A3" s="8" t="s">
        <v>20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C92B-9131-41A4-A523-F8DA6DDD1994}">
  <dimension ref="A1:C8"/>
  <sheetViews>
    <sheetView workbookViewId="0">
      <selection activeCell="C2" sqref="C2:C8"/>
    </sheetView>
  </sheetViews>
  <sheetFormatPr defaultRowHeight="14.4" x14ac:dyDescent="0.3"/>
  <cols>
    <col min="1" max="3" width="15.77734375" customWidth="1"/>
  </cols>
  <sheetData>
    <row r="1" spans="1:3" x14ac:dyDescent="0.3">
      <c r="A1" t="s">
        <v>22</v>
      </c>
      <c r="B1" t="s">
        <v>23</v>
      </c>
      <c r="C1" t="s">
        <v>24</v>
      </c>
    </row>
    <row r="2" spans="1:3" x14ac:dyDescent="0.3">
      <c r="A2" t="s">
        <v>25</v>
      </c>
      <c r="B2" t="s">
        <v>32</v>
      </c>
      <c r="C2" t="str">
        <f>IF(B2="пасмурно","возьми зонт","посмотри погоду")</f>
        <v>возьми зонт</v>
      </c>
    </row>
    <row r="3" spans="1:3" x14ac:dyDescent="0.3">
      <c r="A3" t="s">
        <v>26</v>
      </c>
      <c r="B3" t="s">
        <v>33</v>
      </c>
      <c r="C3" t="str">
        <f t="shared" ref="C3:C8" si="0">IF(B3="пасмурно","возьми зонт","посмотри погоду")</f>
        <v>посмотри погоду</v>
      </c>
    </row>
    <row r="4" spans="1:3" x14ac:dyDescent="0.3">
      <c r="A4" t="s">
        <v>27</v>
      </c>
      <c r="B4" t="s">
        <v>34</v>
      </c>
      <c r="C4" t="str">
        <f t="shared" si="0"/>
        <v>посмотри погоду</v>
      </c>
    </row>
    <row r="5" spans="1:3" x14ac:dyDescent="0.3">
      <c r="A5" t="s">
        <v>28</v>
      </c>
      <c r="B5" t="s">
        <v>32</v>
      </c>
      <c r="C5" t="str">
        <f t="shared" si="0"/>
        <v>возьми зонт</v>
      </c>
    </row>
    <row r="6" spans="1:3" x14ac:dyDescent="0.3">
      <c r="A6" t="s">
        <v>29</v>
      </c>
      <c r="B6" t="s">
        <v>35</v>
      </c>
      <c r="C6" t="str">
        <f t="shared" si="0"/>
        <v>посмотри погоду</v>
      </c>
    </row>
    <row r="7" spans="1:3" x14ac:dyDescent="0.3">
      <c r="A7" t="s">
        <v>30</v>
      </c>
      <c r="B7" t="s">
        <v>32</v>
      </c>
      <c r="C7" t="str">
        <f t="shared" si="0"/>
        <v>возьми зонт</v>
      </c>
    </row>
    <row r="8" spans="1:3" x14ac:dyDescent="0.3">
      <c r="A8" t="s">
        <v>31</v>
      </c>
      <c r="B8" t="s">
        <v>33</v>
      </c>
      <c r="C8" t="str">
        <f t="shared" si="0"/>
        <v>посмотри погоду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74B0-C70A-4E42-8317-470C4D856E8F}">
  <dimension ref="A1:D9"/>
  <sheetViews>
    <sheetView workbookViewId="0">
      <selection activeCell="E22" sqref="E22"/>
    </sheetView>
  </sheetViews>
  <sheetFormatPr defaultRowHeight="14.4" x14ac:dyDescent="0.3"/>
  <cols>
    <col min="1" max="1" width="15.77734375" customWidth="1"/>
  </cols>
  <sheetData>
    <row r="1" spans="1:4" ht="54" x14ac:dyDescent="0.3">
      <c r="A1" s="11" t="s">
        <v>36</v>
      </c>
      <c r="B1" s="11" t="s">
        <v>37</v>
      </c>
      <c r="C1" s="12" t="s">
        <v>38</v>
      </c>
      <c r="D1" s="12" t="s">
        <v>39</v>
      </c>
    </row>
    <row r="2" spans="1:4" x14ac:dyDescent="0.3">
      <c r="A2" t="s">
        <v>40</v>
      </c>
      <c r="B2">
        <v>25</v>
      </c>
      <c r="C2" t="s">
        <v>48</v>
      </c>
      <c r="D2">
        <f>IF(C2="да",B2-B2*0.05,B2)</f>
        <v>25</v>
      </c>
    </row>
    <row r="3" spans="1:4" x14ac:dyDescent="0.3">
      <c r="A3" t="s">
        <v>41</v>
      </c>
      <c r="B3">
        <v>255</v>
      </c>
      <c r="C3" t="s">
        <v>49</v>
      </c>
      <c r="D3">
        <f t="shared" ref="D3:D9" si="0">IF(C3="да",B3-B3*0.05,B3)</f>
        <v>242.25</v>
      </c>
    </row>
    <row r="4" spans="1:4" x14ac:dyDescent="0.3">
      <c r="A4" t="s">
        <v>42</v>
      </c>
      <c r="B4">
        <v>1100</v>
      </c>
      <c r="C4" t="s">
        <v>48</v>
      </c>
      <c r="D4">
        <f t="shared" si="0"/>
        <v>1100</v>
      </c>
    </row>
    <row r="5" spans="1:4" x14ac:dyDescent="0.3">
      <c r="A5" t="s">
        <v>43</v>
      </c>
      <c r="B5">
        <v>562</v>
      </c>
      <c r="C5" t="s">
        <v>49</v>
      </c>
      <c r="D5">
        <f t="shared" si="0"/>
        <v>533.9</v>
      </c>
    </row>
    <row r="6" spans="1:4" x14ac:dyDescent="0.3">
      <c r="A6" t="s">
        <v>44</v>
      </c>
      <c r="B6">
        <v>123</v>
      </c>
      <c r="C6" t="s">
        <v>49</v>
      </c>
      <c r="D6">
        <f t="shared" si="0"/>
        <v>116.85</v>
      </c>
    </row>
    <row r="7" spans="1:4" x14ac:dyDescent="0.3">
      <c r="A7" t="s">
        <v>45</v>
      </c>
      <c r="B7">
        <v>95.3</v>
      </c>
      <c r="C7" t="s">
        <v>50</v>
      </c>
      <c r="D7">
        <f t="shared" si="0"/>
        <v>95.3</v>
      </c>
    </row>
    <row r="8" spans="1:4" x14ac:dyDescent="0.3">
      <c r="A8" t="s">
        <v>46</v>
      </c>
      <c r="B8">
        <v>12.3</v>
      </c>
      <c r="C8" t="s">
        <v>48</v>
      </c>
      <c r="D8">
        <f t="shared" si="0"/>
        <v>12.3</v>
      </c>
    </row>
    <row r="9" spans="1:4" x14ac:dyDescent="0.3">
      <c r="A9" t="s">
        <v>47</v>
      </c>
      <c r="B9">
        <v>250</v>
      </c>
      <c r="C9" t="s">
        <v>49</v>
      </c>
      <c r="D9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882E-C449-4BDA-95CA-B40608FC6C46}">
  <dimension ref="A2:M22"/>
  <sheetViews>
    <sheetView topLeftCell="B3" zoomScale="69" workbookViewId="0">
      <selection activeCell="M8" sqref="M8"/>
    </sheetView>
  </sheetViews>
  <sheetFormatPr defaultRowHeight="14.4" x14ac:dyDescent="0.3"/>
  <cols>
    <col min="2" max="2" width="9.77734375" customWidth="1"/>
    <col min="3" max="3" width="17.77734375" customWidth="1"/>
    <col min="4" max="11" width="9.77734375" customWidth="1"/>
    <col min="12" max="12" width="10.77734375" customWidth="1"/>
    <col min="13" max="13" width="15.77734375" customWidth="1"/>
  </cols>
  <sheetData>
    <row r="2" spans="1:13" ht="15.6" x14ac:dyDescent="0.3">
      <c r="A2" s="13" t="s">
        <v>51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C3" s="14" t="s">
        <v>52</v>
      </c>
    </row>
    <row r="4" spans="1:13" x14ac:dyDescent="0.3">
      <c r="A4" s="1" t="s">
        <v>53</v>
      </c>
      <c r="B4" s="1"/>
      <c r="C4" s="1"/>
      <c r="D4" s="1"/>
      <c r="E4" s="1"/>
      <c r="F4" s="1"/>
    </row>
    <row r="6" spans="1:13" x14ac:dyDescent="0.3">
      <c r="B6" s="16" t="s">
        <v>0</v>
      </c>
      <c r="C6" s="17" t="s">
        <v>61</v>
      </c>
      <c r="D6" s="18" t="s">
        <v>54</v>
      </c>
      <c r="E6" s="18"/>
      <c r="F6" s="18"/>
      <c r="G6" s="18"/>
      <c r="H6" s="18"/>
      <c r="I6" s="18"/>
      <c r="J6" s="18"/>
      <c r="K6" s="17" t="s">
        <v>5</v>
      </c>
      <c r="L6" s="17" t="s">
        <v>62</v>
      </c>
      <c r="M6" s="17" t="s">
        <v>63</v>
      </c>
    </row>
    <row r="7" spans="1:13" ht="71.400000000000006" x14ac:dyDescent="0.3">
      <c r="B7" s="16"/>
      <c r="C7" s="17"/>
      <c r="D7" s="19" t="s">
        <v>3</v>
      </c>
      <c r="E7" s="19" t="s">
        <v>55</v>
      </c>
      <c r="F7" s="19" t="s">
        <v>56</v>
      </c>
      <c r="G7" s="19" t="s">
        <v>57</v>
      </c>
      <c r="H7" s="19" t="s">
        <v>58</v>
      </c>
      <c r="I7" s="19" t="s">
        <v>59</v>
      </c>
      <c r="J7" s="19" t="s">
        <v>60</v>
      </c>
      <c r="K7" s="17"/>
      <c r="L7" s="17"/>
      <c r="M7" s="17"/>
    </row>
    <row r="8" spans="1:13" x14ac:dyDescent="0.3">
      <c r="B8" s="20">
        <v>1</v>
      </c>
      <c r="C8" s="20" t="s">
        <v>64</v>
      </c>
      <c r="D8" s="20">
        <v>2</v>
      </c>
      <c r="E8" s="20">
        <v>4</v>
      </c>
      <c r="F8" s="20">
        <v>5</v>
      </c>
      <c r="G8" s="20">
        <v>5</v>
      </c>
      <c r="H8" s="20">
        <v>3</v>
      </c>
      <c r="I8" s="20">
        <v>4</v>
      </c>
      <c r="J8" s="20">
        <v>3</v>
      </c>
      <c r="K8" s="20">
        <f>AVERAGE(D8:J8)</f>
        <v>3.7142857142857144</v>
      </c>
      <c r="L8" s="20">
        <f>COUNTIF(D8:J8,2)</f>
        <v>1</v>
      </c>
      <c r="M8" s="20" t="str">
        <f>IF(L8=0,"переведен",IF(L8&gt;2,"оставлен на второй год","оставлен на осень"))</f>
        <v>оставлен на осень</v>
      </c>
    </row>
    <row r="9" spans="1:13" x14ac:dyDescent="0.3">
      <c r="B9" s="20">
        <v>2</v>
      </c>
      <c r="C9" s="20" t="s">
        <v>65</v>
      </c>
      <c r="D9" s="20">
        <v>5</v>
      </c>
      <c r="E9" s="20">
        <v>2</v>
      </c>
      <c r="F9" s="20">
        <v>3</v>
      </c>
      <c r="G9" s="20">
        <v>4</v>
      </c>
      <c r="H9" s="20">
        <v>2</v>
      </c>
      <c r="I9" s="20">
        <v>3</v>
      </c>
      <c r="J9" s="20">
        <v>2</v>
      </c>
      <c r="K9" s="20">
        <f t="shared" ref="K9:K22" si="0">AVERAGE(D9:J9)</f>
        <v>3</v>
      </c>
      <c r="L9" s="20">
        <f t="shared" ref="L9:L22" si="1">COUNTIF(D9:J9,2)</f>
        <v>3</v>
      </c>
      <c r="M9" s="20" t="str">
        <f>IF(L9=0,"переведен",IF(L9&gt;2,"оставлен на второй год","оставлен на осень"))</f>
        <v>оставлен на второй год</v>
      </c>
    </row>
    <row r="10" spans="1:13" x14ac:dyDescent="0.3">
      <c r="B10" s="20">
        <v>3</v>
      </c>
      <c r="C10" s="20" t="s">
        <v>66</v>
      </c>
      <c r="D10" s="20">
        <v>3</v>
      </c>
      <c r="E10" s="20">
        <v>4</v>
      </c>
      <c r="F10" s="20">
        <v>2</v>
      </c>
      <c r="G10" s="20">
        <v>2</v>
      </c>
      <c r="H10" s="20">
        <v>4</v>
      </c>
      <c r="I10" s="20">
        <v>4</v>
      </c>
      <c r="J10" s="20">
        <v>3</v>
      </c>
      <c r="K10" s="20">
        <f t="shared" si="0"/>
        <v>3.1428571428571428</v>
      </c>
      <c r="L10" s="20">
        <f t="shared" si="1"/>
        <v>2</v>
      </c>
      <c r="M10" s="20" t="str">
        <f t="shared" ref="M10:M22" si="2">IF(L10=0,"переведен",IF(L10&gt;2,"оставлен на второй год","оставлен на осень"))</f>
        <v>оставлен на осень</v>
      </c>
    </row>
    <row r="11" spans="1:13" x14ac:dyDescent="0.3">
      <c r="B11" s="20">
        <v>4</v>
      </c>
      <c r="C11" s="20" t="s">
        <v>67</v>
      </c>
      <c r="D11" s="20">
        <v>4</v>
      </c>
      <c r="E11" s="20">
        <v>3</v>
      </c>
      <c r="F11" s="20">
        <v>5</v>
      </c>
      <c r="G11" s="20">
        <v>5</v>
      </c>
      <c r="H11" s="20">
        <v>4</v>
      </c>
      <c r="I11" s="20">
        <v>5</v>
      </c>
      <c r="J11" s="20">
        <v>4</v>
      </c>
      <c r="K11" s="20">
        <f t="shared" si="0"/>
        <v>4.2857142857142856</v>
      </c>
      <c r="L11" s="20">
        <f t="shared" si="1"/>
        <v>0</v>
      </c>
      <c r="M11" s="20" t="str">
        <f t="shared" si="2"/>
        <v>переведен</v>
      </c>
    </row>
    <row r="12" spans="1:13" x14ac:dyDescent="0.3">
      <c r="B12" s="20">
        <v>5</v>
      </c>
      <c r="C12" s="20" t="s">
        <v>68</v>
      </c>
      <c r="D12" s="20">
        <v>3</v>
      </c>
      <c r="E12" s="20">
        <v>4</v>
      </c>
      <c r="F12" s="20">
        <v>4</v>
      </c>
      <c r="G12" s="20">
        <v>4</v>
      </c>
      <c r="H12" s="20">
        <v>5</v>
      </c>
      <c r="I12" s="20">
        <v>4</v>
      </c>
      <c r="J12" s="20">
        <v>3</v>
      </c>
      <c r="K12" s="20">
        <f t="shared" si="0"/>
        <v>3.8571428571428572</v>
      </c>
      <c r="L12" s="20">
        <f t="shared" si="1"/>
        <v>0</v>
      </c>
      <c r="M12" s="20" t="str">
        <f t="shared" si="2"/>
        <v>переведен</v>
      </c>
    </row>
    <row r="13" spans="1:13" x14ac:dyDescent="0.3">
      <c r="B13" s="20">
        <v>6</v>
      </c>
      <c r="C13" s="20" t="s">
        <v>69</v>
      </c>
      <c r="D13" s="20">
        <v>5</v>
      </c>
      <c r="E13" s="20">
        <v>4</v>
      </c>
      <c r="F13" s="20">
        <v>5</v>
      </c>
      <c r="G13" s="20">
        <v>5</v>
      </c>
      <c r="H13" s="20">
        <v>4</v>
      </c>
      <c r="I13" s="20">
        <v>5</v>
      </c>
      <c r="J13" s="20">
        <v>4</v>
      </c>
      <c r="K13" s="20">
        <f t="shared" si="0"/>
        <v>4.5714285714285712</v>
      </c>
      <c r="L13" s="20">
        <f t="shared" si="1"/>
        <v>0</v>
      </c>
      <c r="M13" s="20" t="str">
        <f t="shared" si="2"/>
        <v>переведен</v>
      </c>
    </row>
    <row r="14" spans="1:13" x14ac:dyDescent="0.3">
      <c r="B14" s="20">
        <v>7</v>
      </c>
      <c r="C14" s="20" t="s">
        <v>70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0">
        <v>5</v>
      </c>
      <c r="K14" s="20">
        <f t="shared" si="0"/>
        <v>5</v>
      </c>
      <c r="L14" s="20">
        <f t="shared" si="1"/>
        <v>0</v>
      </c>
      <c r="M14" s="20" t="str">
        <f t="shared" si="2"/>
        <v>переведен</v>
      </c>
    </row>
    <row r="15" spans="1:13" x14ac:dyDescent="0.3">
      <c r="B15" s="20">
        <v>8</v>
      </c>
      <c r="C15" s="20" t="s">
        <v>71</v>
      </c>
      <c r="D15" s="20">
        <v>5</v>
      </c>
      <c r="E15" s="20">
        <v>4</v>
      </c>
      <c r="F15" s="20">
        <v>3</v>
      </c>
      <c r="G15" s="20">
        <v>5</v>
      </c>
      <c r="H15" s="20">
        <v>5</v>
      </c>
      <c r="I15" s="20">
        <v>4</v>
      </c>
      <c r="J15" s="20">
        <v>4</v>
      </c>
      <c r="K15" s="20">
        <f t="shared" si="0"/>
        <v>4.2857142857142856</v>
      </c>
      <c r="L15" s="20">
        <f t="shared" si="1"/>
        <v>0</v>
      </c>
      <c r="M15" s="20" t="str">
        <f t="shared" si="2"/>
        <v>переведен</v>
      </c>
    </row>
    <row r="16" spans="1:13" x14ac:dyDescent="0.3">
      <c r="B16" s="20">
        <v>9</v>
      </c>
      <c r="C16" s="20" t="s">
        <v>72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0">
        <v>5</v>
      </c>
      <c r="K16" s="20">
        <f t="shared" si="0"/>
        <v>5</v>
      </c>
      <c r="L16" s="20">
        <f t="shared" si="1"/>
        <v>0</v>
      </c>
      <c r="M16" s="20" t="str">
        <f t="shared" si="2"/>
        <v>переведен</v>
      </c>
    </row>
    <row r="17" spans="2:13" x14ac:dyDescent="0.3">
      <c r="B17" s="20">
        <v>10</v>
      </c>
      <c r="C17" s="20" t="s">
        <v>73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20">
        <v>5</v>
      </c>
      <c r="K17" s="20">
        <f t="shared" si="0"/>
        <v>5</v>
      </c>
      <c r="L17" s="20">
        <f t="shared" si="1"/>
        <v>0</v>
      </c>
      <c r="M17" s="20" t="str">
        <f t="shared" si="2"/>
        <v>переведен</v>
      </c>
    </row>
    <row r="18" spans="2:13" x14ac:dyDescent="0.3">
      <c r="B18" s="20">
        <v>11</v>
      </c>
      <c r="C18" s="20" t="s">
        <v>74</v>
      </c>
      <c r="D18" s="20">
        <v>3</v>
      </c>
      <c r="E18" s="20">
        <v>2</v>
      </c>
      <c r="F18" s="20">
        <v>3</v>
      </c>
      <c r="G18" s="20">
        <v>4</v>
      </c>
      <c r="H18" s="20">
        <v>3</v>
      </c>
      <c r="I18" s="20">
        <v>4</v>
      </c>
      <c r="J18" s="20">
        <v>2</v>
      </c>
      <c r="K18" s="20">
        <f t="shared" si="0"/>
        <v>3</v>
      </c>
      <c r="L18" s="20">
        <f t="shared" si="1"/>
        <v>2</v>
      </c>
      <c r="M18" s="20" t="str">
        <f t="shared" si="2"/>
        <v>оставлен на осень</v>
      </c>
    </row>
    <row r="19" spans="2:13" x14ac:dyDescent="0.3">
      <c r="B19" s="20">
        <v>12</v>
      </c>
      <c r="C19" s="20" t="s">
        <v>75</v>
      </c>
      <c r="D19" s="20">
        <v>3</v>
      </c>
      <c r="E19" s="20">
        <v>4</v>
      </c>
      <c r="F19" s="20">
        <v>4</v>
      </c>
      <c r="G19" s="20">
        <v>5</v>
      </c>
      <c r="H19" s="20">
        <v>5</v>
      </c>
      <c r="I19" s="20">
        <v>4</v>
      </c>
      <c r="J19" s="20">
        <v>3</v>
      </c>
      <c r="K19" s="20">
        <f t="shared" si="0"/>
        <v>4</v>
      </c>
      <c r="L19" s="20">
        <f t="shared" si="1"/>
        <v>0</v>
      </c>
      <c r="M19" s="20" t="str">
        <f t="shared" si="2"/>
        <v>переведен</v>
      </c>
    </row>
    <row r="20" spans="2:13" x14ac:dyDescent="0.3">
      <c r="B20" s="20">
        <v>13</v>
      </c>
      <c r="C20" s="20" t="s">
        <v>76</v>
      </c>
      <c r="D20" s="20">
        <v>2</v>
      </c>
      <c r="E20" s="20">
        <v>3</v>
      </c>
      <c r="F20" s="20">
        <v>2</v>
      </c>
      <c r="G20" s="20">
        <v>3</v>
      </c>
      <c r="H20" s="20">
        <v>2</v>
      </c>
      <c r="I20" s="20">
        <v>4</v>
      </c>
      <c r="J20" s="20">
        <v>3</v>
      </c>
      <c r="K20" s="20">
        <f t="shared" si="0"/>
        <v>2.7142857142857144</v>
      </c>
      <c r="L20" s="20">
        <f t="shared" si="1"/>
        <v>3</v>
      </c>
      <c r="M20" s="20" t="str">
        <f t="shared" si="2"/>
        <v>оставлен на второй год</v>
      </c>
    </row>
    <row r="21" spans="2:13" x14ac:dyDescent="0.3">
      <c r="B21" s="20">
        <v>14</v>
      </c>
      <c r="C21" s="20" t="s">
        <v>77</v>
      </c>
      <c r="D21" s="20">
        <v>5</v>
      </c>
      <c r="E21" s="20">
        <v>4</v>
      </c>
      <c r="F21" s="20">
        <v>5</v>
      </c>
      <c r="G21" s="20">
        <v>4</v>
      </c>
      <c r="H21" s="20">
        <v>5</v>
      </c>
      <c r="I21" s="20">
        <v>5</v>
      </c>
      <c r="J21" s="20">
        <v>4</v>
      </c>
      <c r="K21" s="20">
        <f t="shared" si="0"/>
        <v>4.5714285714285712</v>
      </c>
      <c r="L21" s="20">
        <f t="shared" si="1"/>
        <v>0</v>
      </c>
      <c r="M21" s="20" t="str">
        <f t="shared" si="2"/>
        <v>переведен</v>
      </c>
    </row>
    <row r="22" spans="2:13" x14ac:dyDescent="0.3">
      <c r="B22" s="20">
        <v>15</v>
      </c>
      <c r="C22" s="20" t="s">
        <v>78</v>
      </c>
      <c r="D22" s="20">
        <v>5</v>
      </c>
      <c r="E22" s="20">
        <v>5</v>
      </c>
      <c r="F22" s="20">
        <v>4</v>
      </c>
      <c r="G22" s="20">
        <v>5</v>
      </c>
      <c r="H22" s="20">
        <v>5</v>
      </c>
      <c r="I22" s="20">
        <v>4</v>
      </c>
      <c r="J22" s="20">
        <v>5</v>
      </c>
      <c r="K22" s="20">
        <f t="shared" si="0"/>
        <v>4.7142857142857144</v>
      </c>
      <c r="L22" s="20">
        <f t="shared" si="1"/>
        <v>0</v>
      </c>
      <c r="M22" s="20" t="str">
        <f t="shared" si="2"/>
        <v>переведен</v>
      </c>
    </row>
  </sheetData>
  <mergeCells count="8">
    <mergeCell ref="M6:M7"/>
    <mergeCell ref="L6:L7"/>
    <mergeCell ref="K6:K7"/>
    <mergeCell ref="C6:C7"/>
    <mergeCell ref="B6:B7"/>
    <mergeCell ref="D6:J6"/>
    <mergeCell ref="A2:M2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16FC-7BC9-4134-826E-EA66D4F6AB0E}">
  <dimension ref="A1:O15"/>
  <sheetViews>
    <sheetView tabSelected="1" workbookViewId="0">
      <selection activeCell="B15" sqref="B15"/>
    </sheetView>
  </sheetViews>
  <sheetFormatPr defaultRowHeight="14.4" x14ac:dyDescent="0.3"/>
  <cols>
    <col min="1" max="11" width="3.33203125" customWidth="1"/>
  </cols>
  <sheetData>
    <row r="1" spans="1:15" x14ac:dyDescent="0.3">
      <c r="A1" s="25" t="s">
        <v>96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x14ac:dyDescent="0.3">
      <c r="M2" s="26" t="s">
        <v>97</v>
      </c>
    </row>
    <row r="3" spans="1:15" x14ac:dyDescent="0.3">
      <c r="E3" s="21">
        <v>1</v>
      </c>
      <c r="J3" s="22">
        <v>2</v>
      </c>
      <c r="M3">
        <v>3</v>
      </c>
      <c r="N3" t="s">
        <v>99</v>
      </c>
    </row>
    <row r="4" spans="1:15" x14ac:dyDescent="0.3">
      <c r="A4" s="22">
        <v>3</v>
      </c>
      <c r="B4" s="22"/>
      <c r="C4" s="22"/>
      <c r="D4" s="22"/>
      <c r="E4" s="22"/>
      <c r="F4" s="22"/>
      <c r="G4" s="22"/>
      <c r="H4" s="22"/>
      <c r="J4" s="22"/>
      <c r="M4">
        <v>4</v>
      </c>
      <c r="N4" t="s">
        <v>100</v>
      </c>
    </row>
    <row r="5" spans="1:15" x14ac:dyDescent="0.3">
      <c r="E5" s="23"/>
      <c r="J5" s="21"/>
      <c r="M5">
        <v>5</v>
      </c>
      <c r="N5" t="s">
        <v>100</v>
      </c>
      <c r="O5" t="s">
        <v>101</v>
      </c>
    </row>
    <row r="6" spans="1:15" x14ac:dyDescent="0.3">
      <c r="D6" s="22">
        <v>4</v>
      </c>
      <c r="E6" s="22"/>
      <c r="F6" s="22"/>
      <c r="G6" s="22"/>
      <c r="H6" s="22"/>
      <c r="I6" s="22"/>
      <c r="J6" s="22"/>
      <c r="K6" s="22"/>
      <c r="M6">
        <v>6</v>
      </c>
      <c r="N6" s="27" t="s">
        <v>102</v>
      </c>
    </row>
    <row r="7" spans="1:15" x14ac:dyDescent="0.3">
      <c r="E7" s="23"/>
      <c r="J7" s="24"/>
      <c r="M7">
        <v>7</v>
      </c>
      <c r="N7" t="s">
        <v>103</v>
      </c>
    </row>
    <row r="8" spans="1:15" x14ac:dyDescent="0.3">
      <c r="A8" s="22">
        <v>5</v>
      </c>
      <c r="B8" s="22"/>
      <c r="C8" s="22"/>
      <c r="D8" s="22"/>
      <c r="E8" s="22"/>
      <c r="J8" s="22"/>
      <c r="M8" s="26" t="s">
        <v>98</v>
      </c>
    </row>
    <row r="9" spans="1:15" x14ac:dyDescent="0.3">
      <c r="E9" s="24"/>
      <c r="J9" s="21"/>
      <c r="M9">
        <v>1</v>
      </c>
      <c r="N9" t="s">
        <v>104</v>
      </c>
    </row>
    <row r="10" spans="1:15" x14ac:dyDescent="0.3">
      <c r="E10" s="22"/>
      <c r="G10" s="22">
        <v>6</v>
      </c>
      <c r="H10" s="22"/>
      <c r="I10" s="22"/>
      <c r="J10" s="22"/>
      <c r="K10" s="22"/>
      <c r="M10">
        <v>2</v>
      </c>
      <c r="N10" t="s">
        <v>105</v>
      </c>
    </row>
    <row r="11" spans="1:15" x14ac:dyDescent="0.3">
      <c r="E11" s="21"/>
      <c r="J11" s="23"/>
      <c r="N11" t="s">
        <v>106</v>
      </c>
    </row>
    <row r="12" spans="1:15" x14ac:dyDescent="0.3">
      <c r="C12" s="22">
        <v>7</v>
      </c>
      <c r="D12" s="22"/>
      <c r="E12" s="22"/>
      <c r="F12" s="22"/>
      <c r="G12" s="22"/>
      <c r="H12" s="22"/>
      <c r="I12" s="22"/>
      <c r="J12" s="22"/>
    </row>
    <row r="15" spans="1:15" x14ac:dyDescent="0.3">
      <c r="B15" t="str">
        <f>IF(Лист7!B8=40,"молодец","подумай еще")</f>
        <v>подумай еще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0AC2-16B3-48C5-86CC-699BE9E7DA6B}">
  <dimension ref="A1:O14"/>
  <sheetViews>
    <sheetView zoomScale="90" workbookViewId="0">
      <selection activeCell="L14" sqref="L14"/>
    </sheetView>
  </sheetViews>
  <sheetFormatPr defaultRowHeight="14.4" x14ac:dyDescent="0.3"/>
  <cols>
    <col min="1" max="11" width="3.33203125" customWidth="1"/>
  </cols>
  <sheetData>
    <row r="1" spans="1:15" x14ac:dyDescent="0.3">
      <c r="A1" s="25" t="s">
        <v>96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x14ac:dyDescent="0.3">
      <c r="M2" s="26" t="s">
        <v>97</v>
      </c>
    </row>
    <row r="3" spans="1:15" x14ac:dyDescent="0.3">
      <c r="M3">
        <v>3</v>
      </c>
      <c r="N3" t="s">
        <v>99</v>
      </c>
    </row>
    <row r="4" spans="1:15" x14ac:dyDescent="0.3">
      <c r="B4" s="22">
        <f>IF(Лист7!B4="д",1,0)</f>
        <v>0</v>
      </c>
      <c r="C4" s="22">
        <f>IF(Лист7!C4="д",1,0)</f>
        <v>0</v>
      </c>
      <c r="D4" s="22">
        <f>IF(Лист7!D4="д",1,0)</f>
        <v>0</v>
      </c>
      <c r="E4" s="22">
        <f>IF(Лист7!E4="д",1,0)</f>
        <v>0</v>
      </c>
      <c r="F4" s="22">
        <f>IF(Лист7!F4="д",1,0)</f>
        <v>0</v>
      </c>
      <c r="G4" s="22">
        <f>IF(Лист7!G4="д",1,0)</f>
        <v>0</v>
      </c>
      <c r="H4" s="22">
        <f>IF(Лист7!H4="д",1,0)</f>
        <v>0</v>
      </c>
      <c r="J4" s="22">
        <f>IF(Лист7!J4="д",1,0)</f>
        <v>0</v>
      </c>
      <c r="M4">
        <v>4</v>
      </c>
      <c r="N4" t="s">
        <v>100</v>
      </c>
    </row>
    <row r="5" spans="1:15" x14ac:dyDescent="0.3">
      <c r="E5" s="22">
        <f>IF(Лист7!E5="д",1,0)</f>
        <v>0</v>
      </c>
      <c r="J5" s="22">
        <f>IF(Лист7!J5="д",1,0)</f>
        <v>0</v>
      </c>
      <c r="M5">
        <v>5</v>
      </c>
      <c r="N5" t="s">
        <v>100</v>
      </c>
      <c r="O5" t="s">
        <v>101</v>
      </c>
    </row>
    <row r="6" spans="1:15" x14ac:dyDescent="0.3">
      <c r="E6" s="22">
        <f>IF(Лист7!E6="д",1,0)</f>
        <v>0</v>
      </c>
      <c r="F6" s="22">
        <f>IF(Лист7!E6="д",1,0)</f>
        <v>0</v>
      </c>
      <c r="G6" s="22">
        <f>IF(Лист7!G6="д",1,0)</f>
        <v>0</v>
      </c>
      <c r="H6" s="22">
        <f>IF(Лист7!H6="д",1,0)</f>
        <v>0</v>
      </c>
      <c r="I6" s="22">
        <f>IF(Лист7!I6="д",1,0)</f>
        <v>0</v>
      </c>
      <c r="J6" s="22">
        <f>IF(Лист7!J6="д",1,0)</f>
        <v>0</v>
      </c>
      <c r="K6" s="22">
        <f>IF(Лист7!K6="д",1,0)</f>
        <v>0</v>
      </c>
      <c r="M6">
        <v>6</v>
      </c>
      <c r="N6" s="27" t="s">
        <v>102</v>
      </c>
    </row>
    <row r="7" spans="1:15" x14ac:dyDescent="0.3">
      <c r="E7" s="22">
        <f>IF(Лист7!E7="д",1,0)</f>
        <v>0</v>
      </c>
      <c r="J7" s="22">
        <f>IF(Лист7!J7="д",1,0)</f>
        <v>0</v>
      </c>
      <c r="M7">
        <v>7</v>
      </c>
      <c r="N7" t="s">
        <v>103</v>
      </c>
    </row>
    <row r="8" spans="1:15" x14ac:dyDescent="0.3">
      <c r="B8" s="22">
        <f>IF(Лист7!B8="д",1,0)</f>
        <v>0</v>
      </c>
      <c r="C8" s="22">
        <f>IF(Лист7!C8="д",1,0)</f>
        <v>0</v>
      </c>
      <c r="D8" s="22">
        <f>IF(Лист7!D8="д",1,0)</f>
        <v>0</v>
      </c>
      <c r="E8" s="22">
        <f>IF(Лист7!E8="д",1,0)</f>
        <v>0</v>
      </c>
      <c r="J8" s="22">
        <f>IF(Лист7!J8="д",1,0)</f>
        <v>0</v>
      </c>
      <c r="M8" s="26" t="s">
        <v>98</v>
      </c>
    </row>
    <row r="9" spans="1:15" x14ac:dyDescent="0.3">
      <c r="E9" s="22">
        <f>IF(Лист7!E9="д",1,0)</f>
        <v>0</v>
      </c>
      <c r="J9" s="22">
        <f>IF(Лист7!J9="д",1,0)</f>
        <v>0</v>
      </c>
      <c r="M9">
        <v>1</v>
      </c>
      <c r="N9" t="s">
        <v>104</v>
      </c>
    </row>
    <row r="10" spans="1:15" x14ac:dyDescent="0.3">
      <c r="E10" s="22">
        <f>IF(Лист7!E10="д",1,0)</f>
        <v>0</v>
      </c>
      <c r="H10" s="22">
        <f>IF(Лист7!H10="д",1,0)</f>
        <v>0</v>
      </c>
      <c r="I10" s="22">
        <f>IF(Лист7!I10="д",1,0)</f>
        <v>0</v>
      </c>
      <c r="J10" s="22">
        <f>IF(Лист7!J10="д",1,0)</f>
        <v>0</v>
      </c>
      <c r="K10" s="22">
        <f>IF(Лист7!K10="д",1,0)</f>
        <v>0</v>
      </c>
      <c r="M10">
        <v>2</v>
      </c>
      <c r="N10" t="s">
        <v>105</v>
      </c>
    </row>
    <row r="11" spans="1:15" x14ac:dyDescent="0.3">
      <c r="E11" s="22">
        <f>IF(Лист7!E11="д",1,0)</f>
        <v>0</v>
      </c>
      <c r="J11" s="22">
        <f>IF(Лист7!J11="д",1,0)</f>
        <v>0</v>
      </c>
      <c r="N11" t="s">
        <v>106</v>
      </c>
    </row>
    <row r="12" spans="1:15" x14ac:dyDescent="0.3">
      <c r="D12" s="22">
        <f>IF(Лист7!D12="д",1,0)</f>
        <v>0</v>
      </c>
      <c r="E12" s="22">
        <f>IF(Лист7!E12="д",1,0)</f>
        <v>0</v>
      </c>
      <c r="F12" s="22">
        <f>IF(Лист7!F12="д",1,0)</f>
        <v>0</v>
      </c>
      <c r="G12" s="22">
        <f>IF(Лист7!G12="д",1,0)</f>
        <v>0</v>
      </c>
      <c r="H12" s="22">
        <f>IF(Лист7!H12="д",1,0)</f>
        <v>0</v>
      </c>
      <c r="I12" s="22">
        <f>IF(Лист7!I12="д",1,0)</f>
        <v>0</v>
      </c>
      <c r="J12" s="22">
        <f>IF(Лист7!J12="д",1,0)</f>
        <v>0</v>
      </c>
    </row>
    <row r="14" spans="1:15" x14ac:dyDescent="0.3">
      <c r="A14" t="s">
        <v>107</v>
      </c>
      <c r="L14">
        <f>SUM(B4,K12)</f>
        <v>0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9E34-9863-44DB-BE94-4CFD5B648955}">
  <dimension ref="A1:O12"/>
  <sheetViews>
    <sheetView workbookViewId="0">
      <selection activeCell="P19" sqref="P19"/>
    </sheetView>
  </sheetViews>
  <sheetFormatPr defaultRowHeight="14.4" x14ac:dyDescent="0.3"/>
  <cols>
    <col min="1" max="11" width="3.33203125" customWidth="1"/>
  </cols>
  <sheetData>
    <row r="1" spans="1:15" x14ac:dyDescent="0.3">
      <c r="A1" s="25" t="s">
        <v>96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x14ac:dyDescent="0.3">
      <c r="M2" s="26" t="s">
        <v>97</v>
      </c>
    </row>
    <row r="3" spans="1:15" x14ac:dyDescent="0.3">
      <c r="E3" s="21">
        <v>1</v>
      </c>
      <c r="J3" s="22">
        <v>2</v>
      </c>
      <c r="M3">
        <v>3</v>
      </c>
      <c r="N3" t="s">
        <v>99</v>
      </c>
    </row>
    <row r="4" spans="1:15" x14ac:dyDescent="0.3">
      <c r="A4" s="22">
        <v>3</v>
      </c>
      <c r="B4" s="22" t="s">
        <v>79</v>
      </c>
      <c r="C4" s="22" t="s">
        <v>80</v>
      </c>
      <c r="D4" s="22" t="s">
        <v>81</v>
      </c>
      <c r="E4" s="22" t="s">
        <v>82</v>
      </c>
      <c r="F4" s="22" t="s">
        <v>85</v>
      </c>
      <c r="G4" s="22" t="s">
        <v>84</v>
      </c>
      <c r="H4" s="22" t="s">
        <v>86</v>
      </c>
      <c r="J4" s="22" t="s">
        <v>88</v>
      </c>
      <c r="M4">
        <v>4</v>
      </c>
      <c r="N4" t="s">
        <v>100</v>
      </c>
    </row>
    <row r="5" spans="1:15" x14ac:dyDescent="0.3">
      <c r="E5" s="23" t="s">
        <v>83</v>
      </c>
      <c r="J5" s="21" t="s">
        <v>91</v>
      </c>
      <c r="M5">
        <v>5</v>
      </c>
      <c r="N5" t="s">
        <v>100</v>
      </c>
      <c r="O5" t="s">
        <v>101</v>
      </c>
    </row>
    <row r="6" spans="1:15" x14ac:dyDescent="0.3">
      <c r="D6" s="22">
        <v>4</v>
      </c>
      <c r="E6" s="22" t="s">
        <v>87</v>
      </c>
      <c r="F6" s="22" t="s">
        <v>83</v>
      </c>
      <c r="G6" s="22" t="s">
        <v>94</v>
      </c>
      <c r="H6" s="22" t="s">
        <v>80</v>
      </c>
      <c r="I6" s="22" t="s">
        <v>84</v>
      </c>
      <c r="J6" s="22" t="s">
        <v>83</v>
      </c>
      <c r="K6" s="22" t="s">
        <v>91</v>
      </c>
      <c r="M6">
        <v>6</v>
      </c>
      <c r="N6" s="27" t="s">
        <v>102</v>
      </c>
    </row>
    <row r="7" spans="1:15" x14ac:dyDescent="0.3">
      <c r="E7" s="23" t="s">
        <v>88</v>
      </c>
      <c r="J7" s="24" t="s">
        <v>95</v>
      </c>
      <c r="M7">
        <v>7</v>
      </c>
      <c r="N7" t="s">
        <v>103</v>
      </c>
    </row>
    <row r="8" spans="1:15" x14ac:dyDescent="0.3">
      <c r="A8" s="22">
        <v>5</v>
      </c>
      <c r="B8" s="22" t="s">
        <v>87</v>
      </c>
      <c r="C8" s="22" t="s">
        <v>92</v>
      </c>
      <c r="D8" s="22" t="s">
        <v>93</v>
      </c>
      <c r="E8" s="22" t="s">
        <v>89</v>
      </c>
      <c r="J8" s="22" t="s">
        <v>85</v>
      </c>
      <c r="M8" s="26" t="s">
        <v>98</v>
      </c>
    </row>
    <row r="9" spans="1:15" x14ac:dyDescent="0.3">
      <c r="E9" s="24" t="s">
        <v>90</v>
      </c>
      <c r="J9" s="21" t="s">
        <v>81</v>
      </c>
      <c r="M9">
        <v>1</v>
      </c>
      <c r="N9" t="s">
        <v>104</v>
      </c>
    </row>
    <row r="10" spans="1:15" x14ac:dyDescent="0.3">
      <c r="E10" s="22" t="s">
        <v>84</v>
      </c>
      <c r="G10" s="22">
        <v>6</v>
      </c>
      <c r="H10" s="22" t="s">
        <v>79</v>
      </c>
      <c r="I10" s="22" t="s">
        <v>80</v>
      </c>
      <c r="J10" s="22" t="s">
        <v>81</v>
      </c>
      <c r="K10" s="22" t="s">
        <v>82</v>
      </c>
      <c r="M10">
        <v>2</v>
      </c>
      <c r="N10" t="s">
        <v>105</v>
      </c>
    </row>
    <row r="11" spans="1:15" x14ac:dyDescent="0.3">
      <c r="E11" s="21" t="s">
        <v>85</v>
      </c>
      <c r="J11" s="23" t="s">
        <v>83</v>
      </c>
      <c r="N11" t="s">
        <v>106</v>
      </c>
    </row>
    <row r="12" spans="1:15" x14ac:dyDescent="0.3">
      <c r="C12" s="22">
        <v>7</v>
      </c>
      <c r="D12" s="22" t="s">
        <v>88</v>
      </c>
      <c r="E12" s="22" t="s">
        <v>91</v>
      </c>
      <c r="F12" s="22" t="s">
        <v>80</v>
      </c>
      <c r="G12" s="22" t="s">
        <v>94</v>
      </c>
      <c r="H12" s="22" t="s">
        <v>84</v>
      </c>
      <c r="I12" s="22" t="s">
        <v>85</v>
      </c>
      <c r="J12" s="22" t="s">
        <v>91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2024-02-13T18:23:25Z</dcterms:created>
  <dcterms:modified xsi:type="dcterms:W3CDTF">2024-02-13T22:03:08Z</dcterms:modified>
</cp:coreProperties>
</file>