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4527"/>
  <workbookPr dateCompatibility="0" filterPrivacy="1" codeName="ЭтаКнига" defaultThemeVersion="124226"/>
  <xr:revisionPtr revIDLastSave="0" documentId="13_ncr:9_{87FDEA3B-3976-4696-8C7D-E4545AF6B5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L40" i="1" l="1"/>
  <c r="B42" i="1" l="1"/>
  <c r="C34" i="1" l="1"/>
  <c r="B34" i="1"/>
  <c r="D27" i="1"/>
  <c r="F26" i="1"/>
  <c r="C26" i="1"/>
  <c r="B26" i="1"/>
  <c r="B15" i="1"/>
  <c r="B10" i="1"/>
  <c r="B7" i="1"/>
  <c r="B3" i="1"/>
  <c r="B2" i="1"/>
  <c r="E6" i="1" l="1"/>
  <c r="D6" i="1"/>
  <c r="B11" i="1" l="1"/>
  <c r="C42" i="1"/>
  <c r="F42" i="1" s="1"/>
  <c r="D42" i="1" l="1"/>
  <c r="G6" i="1"/>
  <c r="R10" i="1" l="1"/>
  <c r="R11" i="1" s="1"/>
  <c r="L62" i="1" l="1"/>
  <c r="L63" i="1"/>
  <c r="C64" i="1"/>
  <c r="F64" i="1" s="1"/>
  <c r="B5" i="1"/>
  <c r="B21" i="1"/>
  <c r="C14" i="1"/>
  <c r="C10" i="1" s="1"/>
  <c r="C11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F6" i="1"/>
  <c r="F2" i="1" s="1"/>
  <c r="F3" i="1" s="1"/>
  <c r="C2" i="1" l="1"/>
  <c r="C3" i="1" s="1"/>
  <c r="D2" i="1"/>
  <c r="D3" i="1" s="1"/>
  <c r="E2" i="1"/>
  <c r="E3" i="1" s="1"/>
  <c r="D14" i="1"/>
  <c r="D26" i="1"/>
  <c r="B64" i="1"/>
  <c r="D64" i="1" s="1"/>
  <c r="E64" i="1" s="1"/>
  <c r="H6" i="1"/>
  <c r="H64" i="1" l="1"/>
  <c r="G64" i="1"/>
  <c r="B65" i="1" s="1"/>
  <c r="D65" i="1" s="1"/>
  <c r="E65" i="1" s="1"/>
  <c r="C65" i="1"/>
  <c r="F65" i="1" s="1"/>
  <c r="D10" i="1"/>
  <c r="D11" i="1" s="1"/>
  <c r="E14" i="1"/>
  <c r="H2" i="1"/>
  <c r="H3" i="1" s="1"/>
  <c r="J6" i="1"/>
  <c r="I6" i="1"/>
  <c r="G2" i="1"/>
  <c r="G3" i="1" s="1"/>
  <c r="E26" i="1"/>
  <c r="E42" i="1"/>
  <c r="H42" i="1" s="1"/>
  <c r="E10" i="1" l="1"/>
  <c r="E11" i="1" s="1"/>
  <c r="F14" i="1"/>
  <c r="G26" i="1"/>
  <c r="B27" i="1" s="1"/>
  <c r="H26" i="1"/>
  <c r="K6" i="1"/>
  <c r="I2" i="1"/>
  <c r="I3" i="1" s="1"/>
  <c r="L6" i="1"/>
  <c r="J2" i="1"/>
  <c r="J3" i="1" s="1"/>
  <c r="H65" i="1"/>
  <c r="G65" i="1"/>
  <c r="B66" i="1" s="1"/>
  <c r="D66" i="1" s="1"/>
  <c r="G42" i="1"/>
  <c r="G14" i="1" l="1"/>
  <c r="F10" i="1"/>
  <c r="F11" i="1" s="1"/>
  <c r="C43" i="1"/>
  <c r="F43" i="1" s="1"/>
  <c r="B43" i="1"/>
  <c r="D43" i="1" s="1"/>
  <c r="C27" i="1"/>
  <c r="F27" i="1" s="1"/>
  <c r="L2" i="1"/>
  <c r="L3" i="1" s="1"/>
  <c r="N6" i="1"/>
  <c r="M6" i="1"/>
  <c r="K2" i="1"/>
  <c r="K3" i="1" s="1"/>
  <c r="C66" i="1"/>
  <c r="F66" i="1" s="1"/>
  <c r="H14" i="1" l="1"/>
  <c r="G10" i="1"/>
  <c r="G11" i="1" s="1"/>
  <c r="E43" i="1"/>
  <c r="E27" i="1"/>
  <c r="N2" i="1"/>
  <c r="N3" i="1" s="1"/>
  <c r="P6" i="1"/>
  <c r="P2" i="1" s="1"/>
  <c r="P3" i="1" s="1"/>
  <c r="O6" i="1"/>
  <c r="M2" i="1"/>
  <c r="M3" i="1" s="1"/>
  <c r="E66" i="1"/>
  <c r="I14" i="1" l="1"/>
  <c r="H10" i="1"/>
  <c r="H11" i="1" s="1"/>
  <c r="H43" i="1"/>
  <c r="G43" i="1"/>
  <c r="H27" i="1"/>
  <c r="G27" i="1"/>
  <c r="O2" i="1"/>
  <c r="O3" i="1" s="1"/>
  <c r="Q6" i="1"/>
  <c r="Q2" i="1" s="1"/>
  <c r="Q3" i="1" s="1"/>
  <c r="G66" i="1"/>
  <c r="B67" i="1" s="1"/>
  <c r="D67" i="1" s="1"/>
  <c r="H66" i="1"/>
  <c r="C67" i="1" s="1"/>
  <c r="F67" i="1" s="1"/>
  <c r="B28" i="1" l="1"/>
  <c r="D28" i="1" s="1"/>
  <c r="J14" i="1"/>
  <c r="I10" i="1"/>
  <c r="I11" i="1" s="1"/>
  <c r="C44" i="1"/>
  <c r="F44" i="1" s="1"/>
  <c r="B44" i="1"/>
  <c r="D44" i="1" s="1"/>
  <c r="C28" i="1"/>
  <c r="F28" i="1" s="1"/>
  <c r="E67" i="1"/>
  <c r="G67" i="1" s="1"/>
  <c r="E28" i="1" l="1"/>
  <c r="G28" i="1" s="1"/>
  <c r="J10" i="1"/>
  <c r="J11" i="1" s="1"/>
  <c r="K14" i="1"/>
  <c r="E44" i="1"/>
  <c r="H67" i="1"/>
  <c r="B68" i="1" s="1"/>
  <c r="D68" i="1" s="1"/>
  <c r="C68" i="1"/>
  <c r="F68" i="1" s="1"/>
  <c r="H44" i="1" l="1"/>
  <c r="G44" i="1"/>
  <c r="H28" i="1"/>
  <c r="C29" i="1"/>
  <c r="F29" i="1" s="1"/>
  <c r="L14" i="1"/>
  <c r="K10" i="1"/>
  <c r="K11" i="1" s="1"/>
  <c r="B29" i="1"/>
  <c r="E68" i="1"/>
  <c r="M14" i="1" l="1"/>
  <c r="L10" i="1"/>
  <c r="L11" i="1" s="1"/>
  <c r="B45" i="1"/>
  <c r="D45" i="1" s="1"/>
  <c r="C45" i="1"/>
  <c r="F45" i="1" s="1"/>
  <c r="D29" i="1"/>
  <c r="E29" i="1" s="1"/>
  <c r="H68" i="1"/>
  <c r="G68" i="1"/>
  <c r="B69" i="1"/>
  <c r="D69" i="1" s="1"/>
  <c r="N14" i="1" l="1"/>
  <c r="M10" i="1"/>
  <c r="M11" i="1" s="1"/>
  <c r="E45" i="1"/>
  <c r="H45" i="1" s="1"/>
  <c r="G29" i="1"/>
  <c r="H29" i="1"/>
  <c r="C69" i="1"/>
  <c r="F69" i="1" s="1"/>
  <c r="G45" i="1" l="1"/>
  <c r="B46" i="1" s="1"/>
  <c r="D46" i="1" s="1"/>
  <c r="O14" i="1"/>
  <c r="N10" i="1"/>
  <c r="N11" i="1" s="1"/>
  <c r="B30" i="1"/>
  <c r="D30" i="1" s="1"/>
  <c r="C30" i="1"/>
  <c r="E69" i="1"/>
  <c r="G69" i="1" s="1"/>
  <c r="C46" i="1" l="1"/>
  <c r="F46" i="1" s="1"/>
  <c r="E46" i="1" s="1"/>
  <c r="G46" i="1" s="1"/>
  <c r="P14" i="1"/>
  <c r="O10" i="1"/>
  <c r="O11" i="1" s="1"/>
  <c r="F30" i="1"/>
  <c r="E30" i="1" s="1"/>
  <c r="H69" i="1"/>
  <c r="B70" i="1" s="1"/>
  <c r="D70" i="1" s="1"/>
  <c r="H46" i="1" l="1"/>
  <c r="C47" i="1" s="1"/>
  <c r="F47" i="1" s="1"/>
  <c r="P10" i="1"/>
  <c r="P11" i="1" s="1"/>
  <c r="Q14" i="1"/>
  <c r="Q10" i="1" s="1"/>
  <c r="B47" i="1"/>
  <c r="D47" i="1" s="1"/>
  <c r="H30" i="1"/>
  <c r="G30" i="1"/>
  <c r="C70" i="1"/>
  <c r="Q11" i="1" l="1"/>
  <c r="E47" i="1"/>
  <c r="G47" i="1" s="1"/>
  <c r="F70" i="1"/>
  <c r="E70" i="1" s="1"/>
  <c r="H70" i="1" s="1"/>
  <c r="B31" i="1"/>
  <c r="D31" i="1" s="1"/>
  <c r="C31" i="1"/>
  <c r="F31" i="1" l="1"/>
  <c r="E31" i="1" s="1"/>
  <c r="D34" i="1"/>
  <c r="H47" i="1"/>
  <c r="C48" i="1" s="1"/>
  <c r="F48" i="1" s="1"/>
  <c r="C71" i="1"/>
  <c r="F71" i="1" s="1"/>
  <c r="G70" i="1"/>
  <c r="B71" i="1" s="1"/>
  <c r="D71" i="1" s="1"/>
  <c r="E71" i="1" s="1"/>
  <c r="H71" i="1" s="1"/>
  <c r="B48" i="1" l="1"/>
  <c r="D48" i="1" s="1"/>
  <c r="E48" i="1" s="1"/>
  <c r="G48" i="1" s="1"/>
  <c r="G31" i="1"/>
  <c r="H31" i="1"/>
  <c r="G71" i="1"/>
  <c r="B72" i="1"/>
  <c r="D72" i="1" s="1"/>
  <c r="B32" i="1" l="1"/>
  <c r="H48" i="1"/>
  <c r="C49" i="1" s="1"/>
  <c r="F49" i="1" s="1"/>
  <c r="B49" i="1"/>
  <c r="D49" i="1" s="1"/>
  <c r="C32" i="1"/>
  <c r="C72" i="1"/>
  <c r="F72" i="1" s="1"/>
  <c r="E49" i="1" l="1"/>
  <c r="H49" i="1" s="1"/>
  <c r="D32" i="1"/>
  <c r="F32" i="1"/>
  <c r="E72" i="1"/>
  <c r="G49" i="1" l="1"/>
  <c r="C50" i="1" s="1"/>
  <c r="F50" i="1" s="1"/>
  <c r="E32" i="1"/>
  <c r="H72" i="1"/>
  <c r="G72" i="1"/>
  <c r="B50" i="1" l="1"/>
  <c r="D50" i="1" s="1"/>
  <c r="E50" i="1" s="1"/>
  <c r="B73" i="1"/>
  <c r="D73" i="1" s="1"/>
  <c r="C73" i="1"/>
  <c r="G32" i="1"/>
  <c r="G34" i="1" s="1"/>
  <c r="B35" i="1" s="1"/>
  <c r="H32" i="1"/>
  <c r="H34" i="1" s="1"/>
  <c r="H50" i="1" l="1"/>
  <c r="G50" i="1"/>
  <c r="C51" i="1" s="1"/>
  <c r="F51" i="1" s="1"/>
  <c r="F73" i="1"/>
  <c r="E73" i="1" s="1"/>
  <c r="B51" i="1" l="1"/>
  <c r="D51" i="1" s="1"/>
  <c r="E51" i="1" s="1"/>
  <c r="G51" i="1" s="1"/>
  <c r="G73" i="1"/>
  <c r="H73" i="1"/>
  <c r="B74" i="1" s="1"/>
  <c r="D74" i="1" s="1"/>
  <c r="H51" i="1" l="1"/>
  <c r="C52" i="1" s="1"/>
  <c r="F52" i="1" s="1"/>
  <c r="C74" i="1"/>
  <c r="F74" i="1" s="1"/>
  <c r="E74" i="1" s="1"/>
  <c r="B52" i="1" l="1"/>
  <c r="D52" i="1" s="1"/>
  <c r="E52" i="1" s="1"/>
  <c r="H74" i="1"/>
  <c r="G74" i="1"/>
  <c r="C75" i="1"/>
  <c r="B75" i="1" l="1"/>
  <c r="D75" i="1" s="1"/>
  <c r="F75" i="1"/>
  <c r="H52" i="1"/>
  <c r="G52" i="1"/>
  <c r="C53" i="1" l="1"/>
  <c r="F53" i="1" s="1"/>
  <c r="E75" i="1"/>
  <c r="G75" i="1" s="1"/>
  <c r="C76" i="1" s="1"/>
  <c r="F76" i="1" s="1"/>
  <c r="H75" i="1"/>
  <c r="B53" i="1"/>
  <c r="D53" i="1" s="1"/>
  <c r="E53" i="1" l="1"/>
  <c r="G53" i="1" s="1"/>
  <c r="B76" i="1"/>
  <c r="D76" i="1" s="1"/>
  <c r="E76" i="1" s="1"/>
  <c r="H53" i="1" l="1"/>
  <c r="H76" i="1"/>
  <c r="G76" i="1"/>
  <c r="B77" i="1" s="1"/>
  <c r="D77" i="1" s="1"/>
  <c r="E77" i="1" s="1"/>
  <c r="C77" i="1"/>
  <c r="F77" i="1" s="1"/>
  <c r="C54" i="1"/>
  <c r="F54" i="1" s="1"/>
  <c r="B54" i="1"/>
  <c r="D54" i="1" s="1"/>
  <c r="E54" i="1" l="1"/>
  <c r="H54" i="1" s="1"/>
  <c r="H77" i="1"/>
  <c r="G77" i="1"/>
  <c r="C78" i="1" s="1"/>
  <c r="F78" i="1" s="1"/>
  <c r="G54" i="1" l="1"/>
  <c r="B78" i="1"/>
  <c r="D78" i="1" s="1"/>
  <c r="E78" i="1" s="1"/>
  <c r="G78" i="1" s="1"/>
  <c r="C55" i="1" l="1"/>
  <c r="F55" i="1" s="1"/>
  <c r="B55" i="1"/>
  <c r="D55" i="1" s="1"/>
  <c r="E55" i="1" s="1"/>
  <c r="G55" i="1" s="1"/>
  <c r="H78" i="1"/>
  <c r="H55" i="1" l="1"/>
  <c r="C56" i="1" s="1"/>
  <c r="F56" i="1" s="1"/>
  <c r="B56" i="1" l="1"/>
  <c r="D56" i="1" s="1"/>
  <c r="E56" i="1" l="1"/>
  <c r="H56" i="1" l="1"/>
  <c r="G56" i="1"/>
</calcChain>
</file>

<file path=xl/sharedStrings.xml><?xml version="1.0" encoding="utf-8"?>
<sst xmlns="http://purl.oclc.org/ooxml/spreadsheetml/main" count="61" uniqueCount="27">
  <si>
    <t>Номер отсчёта i чётное</t>
  </si>
  <si>
    <t>e</t>
  </si>
  <si>
    <t>j</t>
  </si>
  <si>
    <t>min</t>
  </si>
  <si>
    <t>Номер отсчёта i нечётное</t>
  </si>
  <si>
    <t>N</t>
  </si>
  <si>
    <t>N/2</t>
  </si>
  <si>
    <t>Номер итерации</t>
  </si>
  <si>
    <t>Знак</t>
  </si>
  <si>
    <t>-</t>
  </si>
  <si>
    <t>f(x)</t>
  </si>
  <si>
    <t>Ф1</t>
  </si>
  <si>
    <t>Ф2</t>
  </si>
  <si>
    <t>i</t>
  </si>
  <si>
    <t>xi</t>
  </si>
  <si>
    <t>f(xi)</t>
  </si>
  <si>
    <t>x1j</t>
  </si>
  <si>
    <t>x2j</t>
  </si>
  <si>
    <t>f1j</t>
  </si>
  <si>
    <t>f2j</t>
  </si>
  <si>
    <t>aj</t>
  </si>
  <si>
    <t>bj</t>
  </si>
  <si>
    <t>Метод дихотомии</t>
  </si>
  <si>
    <t>Метод Фибоначчи</t>
  </si>
  <si>
    <t>Метод золотого сечения</t>
  </si>
  <si>
    <t>\</t>
  </si>
  <si>
    <t>Вариант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</si>
</sst>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2" applyBorder="1" applyAlignment="1">
      <alignment horizontal="center" vertical="center" wrapText="1"/>
    </xf>
    <xf numFmtId="0" fontId="1" fillId="3" borderId="1" xfId="1" applyBorder="1" applyAlignment="1">
      <alignment horizontal="center" vertical="center" wrapText="1"/>
    </xf>
    <xf numFmtId="0" fontId="1" fillId="5" borderId="1" xfId="3" applyBorder="1" applyAlignment="1">
      <alignment horizontal="center" vertical="center" wrapText="1"/>
    </xf>
    <xf numFmtId="0" fontId="1" fillId="6" borderId="1" xfId="4" applyBorder="1" applyAlignment="1">
      <alignment horizontal="center" vertical="center" wrapText="1"/>
    </xf>
    <xf numFmtId="0" fontId="1" fillId="6" borderId="1" xfId="4" applyBorder="1" applyAlignment="1">
      <alignment horizontal="center" vertical="center"/>
    </xf>
    <xf numFmtId="0" fontId="1" fillId="6" borderId="0" xfId="4" applyAlignment="1">
      <alignment horizontal="center" vertical="center"/>
    </xf>
    <xf numFmtId="0" fontId="1" fillId="4" borderId="0" xfId="2" applyAlignment="1">
      <alignment horizontal="center" vertical="center"/>
    </xf>
    <xf numFmtId="0" fontId="1" fillId="5" borderId="0" xfId="3" applyAlignment="1">
      <alignment horizontal="center" vertical="center"/>
    </xf>
    <xf numFmtId="0" fontId="1" fillId="3" borderId="0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4" borderId="1" xfId="2" applyBorder="1" applyAlignment="1">
      <alignment horizontal="center" vertical="center" wrapText="1"/>
    </xf>
    <xf numFmtId="0" fontId="1" fillId="5" borderId="1" xfId="3" applyBorder="1" applyAlignment="1">
      <alignment horizontal="center" vertical="center" wrapText="1"/>
    </xf>
    <xf numFmtId="0" fontId="1" fillId="3" borderId="1" xfId="1" applyBorder="1" applyAlignment="1">
      <alignment horizontal="center" vertical="center" wrapText="1"/>
    </xf>
  </cellXfs>
  <cellStyles count="5">
    <cellStyle name="40% — акцент1" xfId="1" builtinId="31"/>
    <cellStyle name="40% — акцент2" xfId="2" builtinId="35"/>
    <cellStyle name="40% — акцент4" xfId="3" builtinId="43"/>
    <cellStyle name="40% — акцент5" xfId="4" builtinId="47"/>
    <cellStyle name="Обычный" xfId="0" builtinId="0"/>
  </cellStyles>
  <dxfs count="0"/>
  <tableStyles count="0" defaultTableStyle="TableStyleMedium2" defaultPivotStyle="PivotStyleMedium9"/>
  <colors>
    <mruColors>
      <color rgb="FFD0ACF4"/>
      <color rgb="FFA67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S81"/>
  <sheetViews>
    <sheetView tabSelected="1" zoomScaleNormal="100" workbookViewId="0">
      <selection activeCell="L80" sqref="L80"/>
    </sheetView>
  </sheetViews>
  <sheetFormatPr defaultColWidth="9.88671875" defaultRowHeight="18" customHeight="1" x14ac:dyDescent="0.3"/>
  <cols>
    <col min="1" max="1" width="7.5546875" style="1" customWidth="1"/>
    <col min="2" max="2" width="9.109375" style="1" customWidth="1"/>
    <col min="3" max="3" width="8.33203125" style="1" customWidth="1"/>
    <col min="4" max="4" width="11" style="1" customWidth="1"/>
    <col min="5" max="5" width="8.6640625" style="1" customWidth="1"/>
    <col min="6" max="6" width="10.5546875" style="1" customWidth="1"/>
    <col min="7" max="7" width="9" style="1" customWidth="1"/>
    <col min="8" max="8" width="7.88671875" style="1" customWidth="1"/>
    <col min="9" max="9" width="9" style="1" customWidth="1"/>
    <col min="10" max="10" width="8.44140625" style="1" customWidth="1"/>
    <col min="11" max="11" width="7.5546875" style="1" customWidth="1"/>
    <col min="12" max="12" width="7.88671875" style="1" customWidth="1"/>
    <col min="13" max="13" width="9.109375" style="1" customWidth="1"/>
    <col min="14" max="14" width="8.33203125" style="1" customWidth="1"/>
    <col min="15" max="15" width="8.5546875" style="1" customWidth="1"/>
    <col min="16" max="16" width="7.88671875" style="1" customWidth="1"/>
    <col min="17" max="18" width="8.109375" style="1" customWidth="1"/>
    <col min="19" max="16384" width="9.88671875" style="1"/>
  </cols>
  <sheetData>
    <row r="1" spans="1:19" ht="27.75" customHeight="1" x14ac:dyDescent="0.3">
      <c r="A1" s="10" t="s">
        <v>0</v>
      </c>
      <c r="B1" s="11">
        <v>1</v>
      </c>
      <c r="C1" s="11">
        <f>B1+1</f>
        <v>2</v>
      </c>
      <c r="D1" s="11">
        <f t="shared" ref="D1:Q1" si="0">C1+1</f>
        <v>3</v>
      </c>
      <c r="E1" s="11">
        <f t="shared" si="0"/>
        <v>4</v>
      </c>
      <c r="F1" s="11">
        <f t="shared" si="0"/>
        <v>5</v>
      </c>
      <c r="G1" s="11">
        <f t="shared" si="0"/>
        <v>6</v>
      </c>
      <c r="H1" s="11">
        <f t="shared" si="0"/>
        <v>7</v>
      </c>
      <c r="I1" s="11">
        <f t="shared" si="0"/>
        <v>8</v>
      </c>
      <c r="J1" s="11">
        <f t="shared" si="0"/>
        <v>9</v>
      </c>
      <c r="K1" s="11">
        <f>J1+1</f>
        <v>10</v>
      </c>
      <c r="L1" s="11">
        <f t="shared" si="0"/>
        <v>11</v>
      </c>
      <c r="M1" s="11">
        <f t="shared" si="0"/>
        <v>12</v>
      </c>
      <c r="N1" s="11">
        <f t="shared" si="0"/>
        <v>13</v>
      </c>
      <c r="O1" s="11">
        <f>N1+1</f>
        <v>14</v>
      </c>
      <c r="P1" s="11">
        <f t="shared" si="0"/>
        <v>15</v>
      </c>
      <c r="Q1" s="11">
        <f t="shared" si="0"/>
        <v>16</v>
      </c>
      <c r="S1" s="1" t="s">
        <v>26</v>
      </c>
    </row>
    <row r="2" spans="1:19" ht="18" customHeight="1" x14ac:dyDescent="0.3">
      <c r="A2" s="11" t="s">
        <v>14</v>
      </c>
      <c r="B2" s="2">
        <f>8/9*B6-$B$5/2</f>
        <v>0.8388888888888888</v>
      </c>
      <c r="C2" s="2">
        <f>8/9*C6+$B$5/2</f>
        <v>0.93888888888888888</v>
      </c>
      <c r="D2" s="2">
        <f>8/9*D6-$B$5/2</f>
        <v>1.7277777777777776</v>
      </c>
      <c r="E2" s="2">
        <f>8/9*E6+$B$5/2</f>
        <v>1.8277777777777777</v>
      </c>
      <c r="F2" s="2">
        <f t="shared" ref="F2" si="1">8/9*F6-$B$5/2</f>
        <v>2.6166666666666667</v>
      </c>
      <c r="G2" s="2">
        <f t="shared" ref="G2" si="2">8/9*G6+$B$5/2</f>
        <v>2.7166666666666663</v>
      </c>
      <c r="H2" s="2">
        <f t="shared" ref="H2" si="3">8/9*H6-$B$5/2</f>
        <v>3.5055555555555555</v>
      </c>
      <c r="I2" s="2">
        <f t="shared" ref="I2" si="4">8/9*I6+$B$5/2</f>
        <v>3.6055555555555552</v>
      </c>
      <c r="J2" s="2">
        <f t="shared" ref="J2" si="5">8/9*J6-$B$5/2</f>
        <v>4.3944444444444448</v>
      </c>
      <c r="K2" s="2">
        <f t="shared" ref="K2" si="6">8/9*K6+$B$5/2</f>
        <v>4.4944444444444445</v>
      </c>
      <c r="L2" s="2">
        <f t="shared" ref="L2" si="7">8/9*L6-$B$5/2</f>
        <v>5.2833333333333332</v>
      </c>
      <c r="M2" s="2">
        <f t="shared" ref="M2" si="8">8/9*M6+$B$5/2</f>
        <v>5.3833333333333329</v>
      </c>
      <c r="N2" s="2">
        <f t="shared" ref="N2" si="9">8/9*N6-$B$5/2</f>
        <v>6.1722222222222216</v>
      </c>
      <c r="O2" s="2">
        <f t="shared" ref="O2" si="10">8/9*O6+$B$5/2</f>
        <v>6.2722222222222213</v>
      </c>
      <c r="P2" s="2">
        <f t="shared" ref="P2" si="11">8/9*P6-$B$5/2</f>
        <v>7.0611111111111109</v>
      </c>
      <c r="Q2" s="2">
        <f t="shared" ref="Q2" si="12">8/9*Q6+$B$5/2</f>
        <v>7.1611111111111105</v>
      </c>
    </row>
    <row r="3" spans="1:19" ht="18" customHeight="1" x14ac:dyDescent="0.3">
      <c r="A3" s="11" t="s">
        <v>15</v>
      </c>
      <c r="B3" s="2">
        <f>B2*B2-5*B2+9</f>
        <v>5.5092901234567906</v>
      </c>
      <c r="C3" s="2">
        <f t="shared" ref="C3:Q3" si="13">C2*C2-5*C2+9</f>
        <v>5.1870679012345677</v>
      </c>
      <c r="D3" s="2">
        <f t="shared" si="13"/>
        <v>3.3463271604938285</v>
      </c>
      <c r="E3" s="2">
        <f t="shared" si="13"/>
        <v>3.2018827160493819</v>
      </c>
      <c r="F3" s="19">
        <f t="shared" si="13"/>
        <v>2.7636111111111106</v>
      </c>
      <c r="G3" s="2">
        <f t="shared" si="13"/>
        <v>2.7969444444444438</v>
      </c>
      <c r="H3" s="2">
        <f t="shared" si="13"/>
        <v>3.7611419753086412</v>
      </c>
      <c r="I3" s="2">
        <f t="shared" si="13"/>
        <v>3.9722530864197534</v>
      </c>
      <c r="J3" s="2">
        <f t="shared" si="13"/>
        <v>6.3389197530864188</v>
      </c>
      <c r="K3" s="2">
        <f t="shared" si="13"/>
        <v>6.727808641975308</v>
      </c>
      <c r="L3" s="2">
        <f t="shared" si="13"/>
        <v>10.496944444444445</v>
      </c>
      <c r="M3" s="2">
        <f t="shared" si="13"/>
        <v>11.063611111111108</v>
      </c>
      <c r="N3" s="2">
        <f t="shared" si="13"/>
        <v>16.235216049382714</v>
      </c>
      <c r="O3" s="2">
        <f t="shared" si="13"/>
        <v>16.979660493827154</v>
      </c>
      <c r="P3" s="2">
        <f t="shared" si="13"/>
        <v>23.55373456790123</v>
      </c>
      <c r="Q3" s="2">
        <f t="shared" si="13"/>
        <v>24.475956790123455</v>
      </c>
    </row>
    <row r="5" spans="1:19" ht="18" customHeight="1" x14ac:dyDescent="0.3">
      <c r="A5" s="12" t="s">
        <v>1</v>
      </c>
      <c r="B5" s="1">
        <f>0.1</f>
        <v>0.1</v>
      </c>
    </row>
    <row r="6" spans="1:19" ht="18" customHeight="1" x14ac:dyDescent="0.3">
      <c r="A6" s="12" t="s">
        <v>2</v>
      </c>
      <c r="B6" s="1">
        <v>1</v>
      </c>
      <c r="C6" s="1">
        <v>1</v>
      </c>
      <c r="D6" s="1">
        <f>B6+1</f>
        <v>2</v>
      </c>
      <c r="E6" s="1">
        <f>C6+1</f>
        <v>2</v>
      </c>
      <c r="F6" s="1">
        <f t="shared" ref="F6:Q6" si="14">D6+1</f>
        <v>3</v>
      </c>
      <c r="G6" s="1">
        <f>E6+1</f>
        <v>3</v>
      </c>
      <c r="H6" s="1">
        <f t="shared" si="14"/>
        <v>4</v>
      </c>
      <c r="I6" s="1">
        <f t="shared" si="14"/>
        <v>4</v>
      </c>
      <c r="J6" s="1">
        <f t="shared" si="14"/>
        <v>5</v>
      </c>
      <c r="K6" s="1">
        <f t="shared" si="14"/>
        <v>5</v>
      </c>
      <c r="L6" s="1">
        <f t="shared" si="14"/>
        <v>6</v>
      </c>
      <c r="M6" s="1">
        <f t="shared" si="14"/>
        <v>6</v>
      </c>
      <c r="N6" s="1">
        <f t="shared" si="14"/>
        <v>7</v>
      </c>
      <c r="O6" s="1">
        <f t="shared" si="14"/>
        <v>7</v>
      </c>
      <c r="P6" s="1">
        <f t="shared" si="14"/>
        <v>8</v>
      </c>
      <c r="Q6" s="1">
        <f t="shared" si="14"/>
        <v>8</v>
      </c>
    </row>
    <row r="7" spans="1:19" ht="18" customHeight="1" x14ac:dyDescent="0.3">
      <c r="A7" s="12" t="s">
        <v>3</v>
      </c>
      <c r="B7" s="18">
        <f>MIN(B3:Q3)</f>
        <v>2.7636111111111106</v>
      </c>
    </row>
    <row r="9" spans="1:19" ht="28.5" customHeight="1" x14ac:dyDescent="0.3">
      <c r="A9" s="10" t="s">
        <v>4</v>
      </c>
      <c r="B9" s="11">
        <v>1</v>
      </c>
      <c r="C9" s="11">
        <f>B9+1</f>
        <v>2</v>
      </c>
      <c r="D9" s="11">
        <f t="shared" ref="D9:J9" si="15">C9+1</f>
        <v>3</v>
      </c>
      <c r="E9" s="11">
        <f t="shared" si="15"/>
        <v>4</v>
      </c>
      <c r="F9" s="11">
        <f t="shared" si="15"/>
        <v>5</v>
      </c>
      <c r="G9" s="11">
        <f t="shared" si="15"/>
        <v>6</v>
      </c>
      <c r="H9" s="11">
        <f t="shared" si="15"/>
        <v>7</v>
      </c>
      <c r="I9" s="11">
        <f t="shared" si="15"/>
        <v>8</v>
      </c>
      <c r="J9" s="11">
        <f t="shared" si="15"/>
        <v>9</v>
      </c>
      <c r="K9" s="11">
        <f>J9+1</f>
        <v>10</v>
      </c>
      <c r="L9" s="11">
        <f t="shared" ref="L9:N9" si="16">K9+1</f>
        <v>11</v>
      </c>
      <c r="M9" s="11">
        <f t="shared" si="16"/>
        <v>12</v>
      </c>
      <c r="N9" s="11">
        <f t="shared" si="16"/>
        <v>13</v>
      </c>
      <c r="O9" s="11">
        <f>N9+1</f>
        <v>14</v>
      </c>
      <c r="P9" s="11">
        <f t="shared" ref="P9:Q9" si="17">O9+1</f>
        <v>15</v>
      </c>
      <c r="Q9" s="11">
        <f t="shared" si="17"/>
        <v>16</v>
      </c>
      <c r="R9" s="11">
        <v>17</v>
      </c>
    </row>
    <row r="10" spans="1:19" ht="18" customHeight="1" x14ac:dyDescent="0.3">
      <c r="A10" s="11" t="s">
        <v>14</v>
      </c>
      <c r="B10" s="2">
        <f>4/9*B14</f>
        <v>0.44444444444444442</v>
      </c>
      <c r="C10" s="2">
        <f>4/9*C14</f>
        <v>0.88888888888888884</v>
      </c>
      <c r="D10" s="2">
        <f t="shared" ref="D10:R10" si="18">4/9*D14</f>
        <v>1.3333333333333333</v>
      </c>
      <c r="E10" s="2">
        <f t="shared" si="18"/>
        <v>1.7777777777777777</v>
      </c>
      <c r="F10" s="2">
        <f t="shared" si="18"/>
        <v>2.2222222222222223</v>
      </c>
      <c r="G10" s="2">
        <f t="shared" si="18"/>
        <v>2.6666666666666665</v>
      </c>
      <c r="H10" s="2">
        <f t="shared" si="18"/>
        <v>3.1111111111111107</v>
      </c>
      <c r="I10" s="2">
        <f t="shared" si="18"/>
        <v>3.5555555555555554</v>
      </c>
      <c r="J10" s="2">
        <f>4/9*J14</f>
        <v>4</v>
      </c>
      <c r="K10" s="2">
        <f t="shared" si="18"/>
        <v>4.4444444444444446</v>
      </c>
      <c r="L10" s="2">
        <f t="shared" si="18"/>
        <v>4.8888888888888884</v>
      </c>
      <c r="M10" s="2">
        <f t="shared" si="18"/>
        <v>5.333333333333333</v>
      </c>
      <c r="N10" s="2">
        <f t="shared" si="18"/>
        <v>5.7777777777777777</v>
      </c>
      <c r="O10" s="2">
        <f t="shared" si="18"/>
        <v>6.2222222222222214</v>
      </c>
      <c r="P10" s="2">
        <f t="shared" si="18"/>
        <v>6.6666666666666661</v>
      </c>
      <c r="Q10" s="2">
        <f t="shared" si="18"/>
        <v>7.1111111111111107</v>
      </c>
      <c r="R10" s="2">
        <f t="shared" si="18"/>
        <v>7.5555555555555554</v>
      </c>
    </row>
    <row r="11" spans="1:19" ht="18" customHeight="1" x14ac:dyDescent="0.3">
      <c r="A11" s="11" t="s">
        <v>15</v>
      </c>
      <c r="B11" s="2">
        <f>B10*B10-5*B10+9</f>
        <v>6.9753086419753085</v>
      </c>
      <c r="C11" s="2">
        <f t="shared" ref="C11:R11" si="19">C10*C10-5*C10+9</f>
        <v>5.3456790123456788</v>
      </c>
      <c r="D11" s="2">
        <f t="shared" si="19"/>
        <v>4.1111111111111116</v>
      </c>
      <c r="E11" s="2">
        <f t="shared" si="19"/>
        <v>3.2716049382716044</v>
      </c>
      <c r="F11" s="2">
        <f t="shared" si="19"/>
        <v>2.8271604938271615</v>
      </c>
      <c r="G11" s="19">
        <f t="shared" si="19"/>
        <v>2.7777777777777786</v>
      </c>
      <c r="H11" s="2">
        <f t="shared" si="19"/>
        <v>3.1234567901234556</v>
      </c>
      <c r="I11" s="2">
        <f t="shared" si="19"/>
        <v>3.864197530864196</v>
      </c>
      <c r="J11" s="2">
        <f t="shared" si="19"/>
        <v>5</v>
      </c>
      <c r="K11" s="2">
        <f t="shared" si="19"/>
        <v>6.5308641975308674</v>
      </c>
      <c r="L11" s="2">
        <f t="shared" si="19"/>
        <v>8.4567901234567877</v>
      </c>
      <c r="M11" s="2">
        <f t="shared" si="19"/>
        <v>10.777777777777779</v>
      </c>
      <c r="N11" s="2">
        <f t="shared" si="19"/>
        <v>13.493827160493826</v>
      </c>
      <c r="O11" s="2">
        <f t="shared" si="19"/>
        <v>16.604938271604929</v>
      </c>
      <c r="P11" s="2">
        <f t="shared" si="19"/>
        <v>20.111111111111107</v>
      </c>
      <c r="Q11" s="2">
        <f t="shared" si="19"/>
        <v>24.012345679012341</v>
      </c>
      <c r="R11" s="2">
        <f t="shared" si="19"/>
        <v>28.308641975308639</v>
      </c>
    </row>
    <row r="14" spans="1:19" ht="18" customHeight="1" x14ac:dyDescent="0.3">
      <c r="A14" s="12" t="s">
        <v>13</v>
      </c>
      <c r="B14" s="1">
        <v>1</v>
      </c>
      <c r="C14" s="1">
        <f>B14+1</f>
        <v>2</v>
      </c>
      <c r="D14" s="1">
        <f t="shared" ref="D14:Q14" si="20">C14+1</f>
        <v>3</v>
      </c>
      <c r="E14" s="1">
        <f t="shared" si="20"/>
        <v>4</v>
      </c>
      <c r="F14" s="1">
        <f t="shared" si="20"/>
        <v>5</v>
      </c>
      <c r="G14" s="1">
        <f t="shared" si="20"/>
        <v>6</v>
      </c>
      <c r="H14" s="1">
        <f t="shared" si="20"/>
        <v>7</v>
      </c>
      <c r="I14" s="1">
        <f t="shared" si="20"/>
        <v>8</v>
      </c>
      <c r="J14" s="1">
        <f t="shared" si="20"/>
        <v>9</v>
      </c>
      <c r="K14" s="1">
        <f t="shared" si="20"/>
        <v>10</v>
      </c>
      <c r="L14" s="1">
        <f t="shared" si="20"/>
        <v>11</v>
      </c>
      <c r="M14" s="1">
        <f t="shared" si="20"/>
        <v>12</v>
      </c>
      <c r="N14" s="1">
        <f t="shared" si="20"/>
        <v>13</v>
      </c>
      <c r="O14" s="1">
        <f t="shared" si="20"/>
        <v>14</v>
      </c>
      <c r="P14" s="1">
        <f t="shared" si="20"/>
        <v>15</v>
      </c>
      <c r="Q14" s="1">
        <f t="shared" si="20"/>
        <v>16</v>
      </c>
      <c r="R14" s="1">
        <v>17</v>
      </c>
    </row>
    <row r="15" spans="1:19" ht="18" customHeight="1" x14ac:dyDescent="0.3">
      <c r="A15" s="12" t="s">
        <v>3</v>
      </c>
      <c r="B15" s="1">
        <f>MIN(B11:R11)</f>
        <v>2.7777777777777786</v>
      </c>
    </row>
    <row r="17" spans="1:17" ht="18" customHeight="1" x14ac:dyDescent="0.3">
      <c r="A17" s="4"/>
      <c r="B17" s="4"/>
      <c r="C17" s="4"/>
      <c r="D17" s="4"/>
      <c r="E17" s="4"/>
      <c r="F17" s="16" t="s">
        <v>22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9" spans="1:17" ht="18" customHeight="1" x14ac:dyDescent="0.3">
      <c r="A19" s="13" t="s">
        <v>5</v>
      </c>
      <c r="B19" s="1">
        <v>16</v>
      </c>
    </row>
    <row r="20" spans="1:17" ht="18" customHeight="1" x14ac:dyDescent="0.3">
      <c r="A20" s="13" t="s">
        <v>6</v>
      </c>
      <c r="B20" s="1">
        <v>8</v>
      </c>
    </row>
    <row r="21" spans="1:17" ht="14.25" customHeight="1" x14ac:dyDescent="0.3">
      <c r="A21" s="13" t="s">
        <v>1</v>
      </c>
      <c r="B21" s="1">
        <f>0.1</f>
        <v>0.1</v>
      </c>
    </row>
    <row r="22" spans="1:17" ht="21" customHeight="1" x14ac:dyDescent="0.3"/>
    <row r="23" spans="1:17" ht="18" customHeight="1" x14ac:dyDescent="0.3">
      <c r="A23" s="20" t="s">
        <v>7</v>
      </c>
      <c r="B23" s="20" t="s">
        <v>16</v>
      </c>
      <c r="C23" s="20" t="s">
        <v>17</v>
      </c>
      <c r="D23" s="20" t="s">
        <v>18</v>
      </c>
      <c r="E23" s="20" t="s">
        <v>8</v>
      </c>
      <c r="F23" s="20" t="s">
        <v>19</v>
      </c>
      <c r="G23" s="20" t="s">
        <v>20</v>
      </c>
      <c r="H23" s="20" t="s">
        <v>21</v>
      </c>
    </row>
    <row r="24" spans="1:17" ht="18" customHeight="1" x14ac:dyDescent="0.3">
      <c r="A24" s="20"/>
      <c r="B24" s="20"/>
      <c r="C24" s="20"/>
      <c r="D24" s="20"/>
      <c r="E24" s="20"/>
      <c r="F24" s="20"/>
      <c r="G24" s="20"/>
      <c r="H24" s="20"/>
    </row>
    <row r="25" spans="1:17" ht="18" customHeight="1" x14ac:dyDescent="0.3">
      <c r="A25" s="7">
        <v>1</v>
      </c>
      <c r="B25" s="5" t="s">
        <v>9</v>
      </c>
      <c r="C25" s="5" t="s">
        <v>9</v>
      </c>
      <c r="D25" s="5" t="s">
        <v>9</v>
      </c>
      <c r="E25" s="5"/>
      <c r="F25" s="5" t="s">
        <v>9</v>
      </c>
      <c r="G25" s="5">
        <v>0</v>
      </c>
      <c r="H25" s="5">
        <v>8</v>
      </c>
    </row>
    <row r="26" spans="1:17" ht="18" customHeight="1" x14ac:dyDescent="0.3">
      <c r="A26" s="7">
        <v>2</v>
      </c>
      <c r="B26" s="5">
        <f>(G25+H25)/2-$B$21/2</f>
        <v>3.95</v>
      </c>
      <c r="C26" s="5">
        <f>(G25+H25)/2+$B$21/2</f>
        <v>4.05</v>
      </c>
      <c r="D26" s="5">
        <f>POWER(B26,2)-5*B26+9</f>
        <v>4.8525000000000009</v>
      </c>
      <c r="E26" s="5" t="str">
        <f>IF(D26&gt;F26,"&gt;","&lt;=")</f>
        <v>&lt;=</v>
      </c>
      <c r="F26" s="5">
        <f>POWER(C26,2)-5*C26+9</f>
        <v>5.1524999999999999</v>
      </c>
      <c r="G26" s="5">
        <f>IF(E26="&gt;",B26,G25)</f>
        <v>0</v>
      </c>
      <c r="H26" s="5">
        <f>IF(E26="&lt;=",C26,H25)</f>
        <v>4.05</v>
      </c>
    </row>
    <row r="27" spans="1:17" ht="18" customHeight="1" x14ac:dyDescent="0.3">
      <c r="A27" s="7">
        <v>3</v>
      </c>
      <c r="B27" s="5">
        <f>(G26+H26)/2-$B$21/2</f>
        <v>1.9749999999999999</v>
      </c>
      <c r="C27" s="5">
        <f t="shared" ref="C27:C32" si="21">(G26+H26)/2+$B$21/2</f>
        <v>2.0749999999999997</v>
      </c>
      <c r="D27" s="5">
        <f t="shared" ref="D27:D32" si="22">POWER(B27,2)-5*B27+9</f>
        <v>3.0256249999999998</v>
      </c>
      <c r="E27" s="5" t="str">
        <f t="shared" ref="E27:E32" si="23">IF(D27&gt;F27,"&gt;","&lt;=")</f>
        <v>&gt;</v>
      </c>
      <c r="F27" s="5">
        <f t="shared" ref="F27:F32" si="24">POWER(C27,2)-5*C27+9</f>
        <v>2.9306250000000009</v>
      </c>
      <c r="G27" s="5">
        <f t="shared" ref="G27:G32" si="25">IF(E27="&gt;",B27,G26)</f>
        <v>1.9749999999999999</v>
      </c>
      <c r="H27" s="5">
        <f t="shared" ref="H27:H32" si="26">IF(E27="&lt;=",C27,H26)</f>
        <v>4.05</v>
      </c>
    </row>
    <row r="28" spans="1:17" ht="18" customHeight="1" x14ac:dyDescent="0.3">
      <c r="A28" s="7">
        <v>4</v>
      </c>
      <c r="B28" s="5">
        <f>(G27+H27)/2-$B$21/2</f>
        <v>2.9624999999999999</v>
      </c>
      <c r="C28" s="5">
        <f t="shared" si="21"/>
        <v>3.0624999999999996</v>
      </c>
      <c r="D28" s="5">
        <f t="shared" si="22"/>
        <v>2.9639062499999991</v>
      </c>
      <c r="E28" s="5" t="str">
        <f>IF(D28&gt;F28,"&gt;","&lt;=")</f>
        <v>&lt;=</v>
      </c>
      <c r="F28" s="5">
        <f t="shared" si="24"/>
        <v>3.0664062499999982</v>
      </c>
      <c r="G28" s="5">
        <f>IF(E28="&gt;",B28,G27)</f>
        <v>1.9749999999999999</v>
      </c>
      <c r="H28" s="5">
        <f t="shared" si="26"/>
        <v>3.0624999999999996</v>
      </c>
    </row>
    <row r="29" spans="1:17" ht="18" customHeight="1" x14ac:dyDescent="0.3">
      <c r="A29" s="7">
        <v>5</v>
      </c>
      <c r="B29" s="5">
        <f t="shared" ref="B28:B32" si="27">(G28+H28)/2-$B$21/2</f>
        <v>2.46875</v>
      </c>
      <c r="C29" s="5">
        <f>(G28+H28)/2+$B$21/2</f>
        <v>2.5687499999999996</v>
      </c>
      <c r="D29" s="5">
        <f t="shared" si="22"/>
        <v>2.7509765625</v>
      </c>
      <c r="E29" s="5" t="str">
        <f t="shared" si="23"/>
        <v>&lt;=</v>
      </c>
      <c r="F29" s="5">
        <f t="shared" si="24"/>
        <v>2.7547265625000001</v>
      </c>
      <c r="G29" s="5">
        <f t="shared" si="25"/>
        <v>1.9749999999999999</v>
      </c>
      <c r="H29" s="5">
        <f t="shared" si="26"/>
        <v>2.5687499999999996</v>
      </c>
    </row>
    <row r="30" spans="1:17" ht="18" customHeight="1" x14ac:dyDescent="0.3">
      <c r="A30" s="7">
        <v>6</v>
      </c>
      <c r="B30" s="5">
        <f t="shared" si="27"/>
        <v>2.2218749999999998</v>
      </c>
      <c r="C30" s="5">
        <f t="shared" si="21"/>
        <v>2.3218749999999995</v>
      </c>
      <c r="D30" s="5">
        <f t="shared" si="22"/>
        <v>2.8273535156249991</v>
      </c>
      <c r="E30" s="5" t="str">
        <f t="shared" si="23"/>
        <v>&gt;</v>
      </c>
      <c r="F30" s="5">
        <f t="shared" si="24"/>
        <v>2.7817285156250007</v>
      </c>
      <c r="G30" s="5">
        <f t="shared" si="25"/>
        <v>2.2218749999999998</v>
      </c>
      <c r="H30" s="5">
        <f t="shared" si="26"/>
        <v>2.5687499999999996</v>
      </c>
      <c r="P30" s="17"/>
    </row>
    <row r="31" spans="1:17" ht="18" customHeight="1" x14ac:dyDescent="0.3">
      <c r="A31" s="7">
        <v>7</v>
      </c>
      <c r="B31" s="5">
        <f t="shared" si="27"/>
        <v>2.3453124999999999</v>
      </c>
      <c r="C31" s="5">
        <f t="shared" si="21"/>
        <v>2.4453124999999996</v>
      </c>
      <c r="D31" s="5">
        <f t="shared" si="22"/>
        <v>2.7739282226562496</v>
      </c>
      <c r="E31" s="5" t="str">
        <f t="shared" si="23"/>
        <v>&gt;</v>
      </c>
      <c r="F31" s="5">
        <f t="shared" si="24"/>
        <v>2.75299072265625</v>
      </c>
      <c r="G31" s="5">
        <f t="shared" si="25"/>
        <v>2.3453124999999999</v>
      </c>
      <c r="H31" s="5">
        <f t="shared" si="26"/>
        <v>2.5687499999999996</v>
      </c>
    </row>
    <row r="32" spans="1:17" ht="18" customHeight="1" x14ac:dyDescent="0.3">
      <c r="A32" s="7">
        <v>8</v>
      </c>
      <c r="B32" s="5">
        <f>(G31+H31)/2-$B$21/2</f>
        <v>2.4070312500000002</v>
      </c>
      <c r="C32" s="5">
        <f t="shared" si="21"/>
        <v>2.5070312499999998</v>
      </c>
      <c r="D32" s="5">
        <f t="shared" si="22"/>
        <v>2.7586431884765634</v>
      </c>
      <c r="E32" s="5" t="str">
        <f t="shared" si="23"/>
        <v>&gt;</v>
      </c>
      <c r="F32" s="5">
        <f t="shared" si="24"/>
        <v>2.7500494384765615</v>
      </c>
      <c r="G32" s="5">
        <f t="shared" si="25"/>
        <v>2.4070312500000002</v>
      </c>
      <c r="H32" s="5">
        <f t="shared" si="26"/>
        <v>2.5687499999999996</v>
      </c>
    </row>
    <row r="34" spans="1:17" ht="18" customHeight="1" x14ac:dyDescent="0.3">
      <c r="A34" s="13" t="s">
        <v>10</v>
      </c>
      <c r="B34" s="1">
        <f>POWER(B29,2)-5*B29+9</f>
        <v>2.7509765625</v>
      </c>
      <c r="C34" s="1">
        <f>POWER(C32,2)-5*C32+9</f>
        <v>2.7500494384765615</v>
      </c>
      <c r="D34" s="1">
        <f>POWER(C31,2)-5*C31+9</f>
        <v>2.75299072265625</v>
      </c>
      <c r="G34" s="1">
        <f>POWER(G32,2)-5*G32+9</f>
        <v>2.7586431884765634</v>
      </c>
      <c r="H34" s="1">
        <f>POWER(H32,2)-5*H32+9</f>
        <v>2.7547265625000001</v>
      </c>
    </row>
    <row r="35" spans="1:17" ht="18" customHeight="1" x14ac:dyDescent="0.3">
      <c r="A35" s="13" t="s">
        <v>3</v>
      </c>
      <c r="B35" s="18">
        <f>MIN(B34:H34)</f>
        <v>2.7500494384765615</v>
      </c>
    </row>
    <row r="37" spans="1:17" ht="18" customHeight="1" x14ac:dyDescent="0.3">
      <c r="A37" s="3"/>
      <c r="B37" s="3"/>
      <c r="C37" s="3"/>
      <c r="D37" s="3"/>
      <c r="E37" s="3"/>
      <c r="F37" s="16" t="s">
        <v>23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9" spans="1:17" ht="18" customHeight="1" x14ac:dyDescent="0.3">
      <c r="A39" s="21" t="s">
        <v>7</v>
      </c>
      <c r="B39" s="21" t="s">
        <v>16</v>
      </c>
      <c r="C39" s="21" t="s">
        <v>17</v>
      </c>
      <c r="D39" s="21" t="s">
        <v>18</v>
      </c>
      <c r="E39" s="21" t="s">
        <v>8</v>
      </c>
      <c r="F39" s="21" t="s">
        <v>19</v>
      </c>
      <c r="G39" s="21" t="s">
        <v>20</v>
      </c>
      <c r="H39" s="21" t="s">
        <v>21</v>
      </c>
      <c r="K39" s="14" t="s">
        <v>5</v>
      </c>
      <c r="L39" s="1">
        <v>16</v>
      </c>
    </row>
    <row r="40" spans="1:17" ht="27" customHeight="1" x14ac:dyDescent="0.3">
      <c r="A40" s="21"/>
      <c r="B40" s="21"/>
      <c r="C40" s="21"/>
      <c r="D40" s="21"/>
      <c r="E40" s="21"/>
      <c r="F40" s="21"/>
      <c r="G40" s="21"/>
      <c r="H40" s="21"/>
      <c r="K40" s="14" t="s">
        <v>1</v>
      </c>
      <c r="L40" s="1">
        <f>0.002</f>
        <v>2E-3</v>
      </c>
    </row>
    <row r="41" spans="1:17" ht="18" customHeight="1" x14ac:dyDescent="0.3">
      <c r="A41" s="9">
        <v>0</v>
      </c>
      <c r="B41" s="2" t="s">
        <v>9</v>
      </c>
      <c r="C41" s="2" t="s">
        <v>9</v>
      </c>
      <c r="D41" s="2" t="s">
        <v>9</v>
      </c>
      <c r="E41" s="2"/>
      <c r="F41" s="2" t="s">
        <v>9</v>
      </c>
      <c r="G41" s="2">
        <v>0</v>
      </c>
      <c r="H41" s="2">
        <v>8</v>
      </c>
    </row>
    <row r="42" spans="1:17" ht="18" customHeight="1" x14ac:dyDescent="0.3">
      <c r="A42" s="9">
        <v>1</v>
      </c>
      <c r="B42" s="2">
        <f>G41+(ROUNDDOWN(((1+SQRT(5))/2)^($L$39-A42-1)/SQRT(5), 0)/ROUNDDOWN(((1+SQRT(5))/2)^($L$39-A42+1)/SQRT(5), 0))*(H41-G41)-(POWER(-1,$L$39-A42+1)/ROUNDDOWN(((1+SQRT(5))/2)^($L$39-A42+1)/SQRT(5), 0))*$L$40</f>
        <v>3.0557223910840929</v>
      </c>
      <c r="C42" s="2">
        <f>G41+(ROUNDDOWN(((1+SQRT(5))/2)^($L$39-A42)/SQRT(5), 0)/ROUNDDOWN(((1+SQRT(5))/2)^($L$39-A42+1)/SQRT(5), 0))*(H41-G41)+(POWER(-1,$L$39-A42+1)/ROUNDDOWN(((1+SQRT(5))/2)^($L$39-A42+1)/SQRT(5), 0))*$L$40</f>
        <v>4.9361722391084095</v>
      </c>
      <c r="D42" s="2">
        <f>POWER(B42,2)-5*B42+9</f>
        <v>3.0588273759522213</v>
      </c>
      <c r="E42" s="2" t="str">
        <f>IF(D42&gt;F42,"&gt;","&lt;=")</f>
        <v>&lt;=</v>
      </c>
      <c r="F42" s="2">
        <f>POWER(C42,2)-5*C42+9</f>
        <v>8.6849351786024833</v>
      </c>
      <c r="G42" s="2">
        <f>IF(E42="&gt;",B42,G41)</f>
        <v>0</v>
      </c>
      <c r="H42" s="2">
        <f>IF(E42="&lt;=",C42,H41)</f>
        <v>4.9361722391084095</v>
      </c>
    </row>
    <row r="43" spans="1:17" ht="18" customHeight="1" x14ac:dyDescent="0.3">
      <c r="A43" s="9">
        <v>2</v>
      </c>
      <c r="B43" s="2">
        <f t="shared" ref="B43:B56" si="28">G42+(ROUNDDOWN(((1+SQRT(5))/2)^($L$39-A43-1)/SQRT(5), 0)/ROUNDDOWN(((1+SQRT(5))/2)^($L$39-A43+1)/SQRT(5), 0))*(H42-G42)-(POWER(-1,$L$39-A43+1)/ROUNDDOWN(((1+SQRT(5))/2)^($L$39-A43+1)/SQRT(5), 0))*$L$40</f>
        <v>1.8804498513516437</v>
      </c>
      <c r="C43" s="2">
        <f t="shared" ref="C43:C56" si="29">G42+(ROUNDDOWN(((1+SQRT(5))/2)^($L$39-A43)/SQRT(5), 0)/ROUNDDOWN(((1+SQRT(5))/2)^($L$39-A43+1)/SQRT(5), 0))*(H42-G42)+(POWER(-1,$L$39-A43+1)/ROUNDDOWN(((1+SQRT(5))/2)^($L$39-A43+1)/SQRT(5), 0))*$L$40</f>
        <v>3.0557223877567656</v>
      </c>
      <c r="D43" s="2">
        <f>POWER(B43,2)-5*B43+9</f>
        <v>3.1338423866902012</v>
      </c>
      <c r="E43" s="2" t="str">
        <f t="shared" ref="E43:E55" si="30">IF(D43&gt;F43,"&gt;","&lt;=")</f>
        <v>&gt;</v>
      </c>
      <c r="F43" s="2">
        <f t="shared" ref="F43:F55" si="31">POWER(C43,2)-5*C43+9</f>
        <v>3.0588273722540809</v>
      </c>
      <c r="G43" s="2">
        <f t="shared" ref="G43:G55" si="32">IF(E43="&gt;",B43,G42)</f>
        <v>1.8804498513516437</v>
      </c>
      <c r="H43" s="2">
        <f t="shared" ref="H43:H55" si="33">IF(E43="&lt;=",C43,H42)</f>
        <v>4.9361722391084095</v>
      </c>
    </row>
    <row r="44" spans="1:17" ht="18" customHeight="1" x14ac:dyDescent="0.3">
      <c r="A44" s="9">
        <v>3</v>
      </c>
      <c r="B44" s="2">
        <f t="shared" si="28"/>
        <v>3.0476170233330073</v>
      </c>
      <c r="C44" s="2">
        <f t="shared" si="29"/>
        <v>3.7608997027032878</v>
      </c>
      <c r="D44" s="2">
        <f t="shared" ref="D44:D55" si="34">POWER(B44,2)-5*B44+9</f>
        <v>3.0498844042441036</v>
      </c>
      <c r="E44" s="2" t="str">
        <f t="shared" si="30"/>
        <v>&lt;=</v>
      </c>
      <c r="F44" s="2">
        <f t="shared" si="31"/>
        <v>4.3398680602772401</v>
      </c>
      <c r="G44" s="2">
        <f>IF(E44="&gt;",B44,G43)</f>
        <v>1.8804498513516437</v>
      </c>
      <c r="H44" s="2">
        <f t="shared" si="33"/>
        <v>3.7608997027032878</v>
      </c>
    </row>
    <row r="45" spans="1:17" ht="18" customHeight="1" x14ac:dyDescent="0.3">
      <c r="A45" s="9">
        <v>4</v>
      </c>
      <c r="B45" s="2">
        <f t="shared" si="28"/>
        <v>2.5937325535884739</v>
      </c>
      <c r="C45" s="2">
        <f t="shared" si="29"/>
        <v>3.0476170004664573</v>
      </c>
      <c r="D45" s="2">
        <f t="shared" si="34"/>
        <v>2.7587857916022163</v>
      </c>
      <c r="E45" s="2" t="str">
        <f t="shared" si="30"/>
        <v>&lt;=</v>
      </c>
      <c r="F45" s="2">
        <f t="shared" si="31"/>
        <v>3.0498843791998791</v>
      </c>
      <c r="G45" s="2">
        <f t="shared" si="32"/>
        <v>1.8804498513516437</v>
      </c>
      <c r="H45" s="2">
        <f t="shared" si="33"/>
        <v>3.0476170004664573</v>
      </c>
    </row>
    <row r="46" spans="1:17" ht="18" customHeight="1" x14ac:dyDescent="0.3">
      <c r="A46" s="9">
        <v>5</v>
      </c>
      <c r="B46" s="2">
        <f t="shared" si="28"/>
        <v>2.3262289708052184</v>
      </c>
      <c r="C46" s="2">
        <f t="shared" si="29"/>
        <v>2.5937325535884743</v>
      </c>
      <c r="D46" s="2">
        <f t="shared" si="34"/>
        <v>2.7801963705874142</v>
      </c>
      <c r="E46" s="2" t="str">
        <f t="shared" si="30"/>
        <v>&gt;</v>
      </c>
      <c r="F46" s="2">
        <f t="shared" si="31"/>
        <v>2.7587857916022163</v>
      </c>
      <c r="G46" s="2">
        <f t="shared" si="32"/>
        <v>2.3262289708052184</v>
      </c>
      <c r="H46" s="2">
        <f t="shared" si="33"/>
        <v>3.0476170004664573</v>
      </c>
    </row>
    <row r="47" spans="1:17" ht="18" customHeight="1" x14ac:dyDescent="0.3">
      <c r="A47" s="9">
        <v>6</v>
      </c>
      <c r="B47" s="2">
        <f t="shared" si="28"/>
        <v>2.5967722092009105</v>
      </c>
      <c r="C47" s="2">
        <f t="shared" si="29"/>
        <v>2.7770737620707653</v>
      </c>
      <c r="D47" s="2">
        <f t="shared" si="34"/>
        <v>2.7593648604736245</v>
      </c>
      <c r="E47" s="2" t="str">
        <f t="shared" si="30"/>
        <v>&lt;=</v>
      </c>
      <c r="F47" s="2">
        <f t="shared" si="31"/>
        <v>2.8267698696280474</v>
      </c>
      <c r="G47" s="2">
        <f t="shared" si="32"/>
        <v>2.3262289708052184</v>
      </c>
      <c r="H47" s="2">
        <f t="shared" si="33"/>
        <v>2.7770737620707653</v>
      </c>
    </row>
    <row r="48" spans="1:17" ht="18" customHeight="1" x14ac:dyDescent="0.3">
      <c r="A48" s="9">
        <v>7</v>
      </c>
      <c r="B48" s="2">
        <f t="shared" si="28"/>
        <v>2.4983333456520636</v>
      </c>
      <c r="C48" s="2">
        <f t="shared" si="29"/>
        <v>2.5967722092009105</v>
      </c>
      <c r="D48" s="2">
        <f t="shared" si="34"/>
        <v>2.7500027777367153</v>
      </c>
      <c r="E48" s="2" t="str">
        <f t="shared" si="30"/>
        <v>&lt;=</v>
      </c>
      <c r="F48" s="2">
        <f t="shared" si="31"/>
        <v>2.7593648604736245</v>
      </c>
      <c r="G48" s="2">
        <f t="shared" si="32"/>
        <v>2.3262289708052184</v>
      </c>
      <c r="H48" s="2">
        <f t="shared" si="33"/>
        <v>2.5967722092009105</v>
      </c>
    </row>
    <row r="49" spans="1:17" ht="18" customHeight="1" x14ac:dyDescent="0.3">
      <c r="A49" s="9">
        <v>8</v>
      </c>
      <c r="B49" s="2">
        <f t="shared" si="28"/>
        <v>2.4246689362824396</v>
      </c>
      <c r="C49" s="2">
        <f t="shared" si="29"/>
        <v>2.4983322437236892</v>
      </c>
      <c r="D49" s="2">
        <f t="shared" si="34"/>
        <v>2.7556747691608185</v>
      </c>
      <c r="E49" s="2" t="str">
        <f t="shared" si="30"/>
        <v>&gt;</v>
      </c>
      <c r="F49" s="2">
        <f t="shared" si="31"/>
        <v>2.7500027814109966</v>
      </c>
      <c r="G49" s="2">
        <f t="shared" si="32"/>
        <v>2.4246689362824396</v>
      </c>
      <c r="H49" s="2">
        <f t="shared" si="33"/>
        <v>2.5967722092009105</v>
      </c>
    </row>
    <row r="50" spans="1:17" ht="18" customHeight="1" x14ac:dyDescent="0.3">
      <c r="A50" s="9">
        <v>9</v>
      </c>
      <c r="B50" s="2">
        <f t="shared" si="28"/>
        <v>2.4901368497751903</v>
      </c>
      <c r="C50" s="2">
        <f t="shared" si="29"/>
        <v>2.5231089017596613</v>
      </c>
      <c r="D50" s="2">
        <f t="shared" si="34"/>
        <v>2.7500972817323568</v>
      </c>
      <c r="E50" s="2" t="str">
        <f t="shared" si="30"/>
        <v>&lt;=</v>
      </c>
      <c r="F50" s="2">
        <f t="shared" si="31"/>
        <v>2.7505340213405374</v>
      </c>
      <c r="G50" s="2">
        <f t="shared" si="32"/>
        <v>2.4246689362824396</v>
      </c>
      <c r="H50" s="2">
        <f t="shared" si="33"/>
        <v>2.5231089017596613</v>
      </c>
    </row>
    <row r="51" spans="1:17" ht="18" customHeight="1" x14ac:dyDescent="0.3">
      <c r="A51" s="9">
        <v>10</v>
      </c>
      <c r="B51" s="2">
        <f t="shared" si="28"/>
        <v>2.4576489247748472</v>
      </c>
      <c r="C51" s="2">
        <f t="shared" si="29"/>
        <v>2.4901289132672537</v>
      </c>
      <c r="D51" s="2">
        <f t="shared" si="34"/>
        <v>2.7517936135727261</v>
      </c>
      <c r="E51" s="2" t="str">
        <f t="shared" si="30"/>
        <v>&gt;</v>
      </c>
      <c r="F51" s="2">
        <f t="shared" si="31"/>
        <v>2.7500974383532846</v>
      </c>
      <c r="G51" s="2">
        <f t="shared" si="32"/>
        <v>2.4576489247748472</v>
      </c>
      <c r="H51" s="2">
        <f t="shared" si="33"/>
        <v>2.5231089017596613</v>
      </c>
    </row>
    <row r="52" spans="1:17" ht="18" customHeight="1" x14ac:dyDescent="0.3">
      <c r="A52" s="9">
        <v>11</v>
      </c>
      <c r="B52" s="2">
        <f t="shared" si="28"/>
        <v>2.4819464161441527</v>
      </c>
      <c r="C52" s="2">
        <f t="shared" si="29"/>
        <v>2.4906289132672543</v>
      </c>
      <c r="D52" s="2">
        <f t="shared" si="34"/>
        <v>2.7503259318900399</v>
      </c>
      <c r="E52" s="2" t="str">
        <f t="shared" si="30"/>
        <v>&gt;</v>
      </c>
      <c r="F52" s="2">
        <f t="shared" si="31"/>
        <v>2.7500878172665519</v>
      </c>
      <c r="G52" s="2">
        <f t="shared" si="32"/>
        <v>2.4819464161441527</v>
      </c>
      <c r="H52" s="2">
        <f t="shared" si="33"/>
        <v>2.5231089017596613</v>
      </c>
    </row>
    <row r="53" spans="1:17" ht="18" customHeight="1" x14ac:dyDescent="0.3">
      <c r="A53" s="9">
        <v>12</v>
      </c>
      <c r="B53" s="2">
        <f t="shared" si="28"/>
        <v>2.49273703754803</v>
      </c>
      <c r="C53" s="2">
        <f t="shared" si="29"/>
        <v>2.512318280355784</v>
      </c>
      <c r="D53" s="2">
        <f t="shared" si="34"/>
        <v>2.7500527506235786</v>
      </c>
      <c r="E53" s="2" t="str">
        <f t="shared" si="30"/>
        <v>&lt;=</v>
      </c>
      <c r="F53" s="2">
        <f t="shared" si="31"/>
        <v>2.7501517400309243</v>
      </c>
      <c r="G53" s="2">
        <f t="shared" si="32"/>
        <v>2.4819464161441527</v>
      </c>
      <c r="H53" s="2">
        <f t="shared" si="33"/>
        <v>2.512318280355784</v>
      </c>
    </row>
    <row r="54" spans="1:17" ht="18" customHeight="1" x14ac:dyDescent="0.3">
      <c r="A54" s="9">
        <v>13</v>
      </c>
      <c r="B54" s="2">
        <f t="shared" si="28"/>
        <v>2.4914037042146964</v>
      </c>
      <c r="C54" s="2">
        <f t="shared" si="29"/>
        <v>2.4927370375480296</v>
      </c>
      <c r="D54" s="2">
        <f t="shared" si="34"/>
        <v>2.7500738963012274</v>
      </c>
      <c r="E54" s="2" t="str">
        <f t="shared" si="30"/>
        <v>&gt;</v>
      </c>
      <c r="F54" s="2">
        <f t="shared" si="31"/>
        <v>2.7500527506235795</v>
      </c>
      <c r="G54" s="2">
        <f t="shared" si="32"/>
        <v>2.4914037042146964</v>
      </c>
      <c r="H54" s="2">
        <f t="shared" si="33"/>
        <v>2.512318280355784</v>
      </c>
    </row>
    <row r="55" spans="1:17" ht="18" customHeight="1" x14ac:dyDescent="0.3">
      <c r="A55" s="9">
        <v>14</v>
      </c>
      <c r="B55" s="2">
        <f>G54+(ROUNDDOWN(((1+SQRT(5))/2)^($L$39-A55-1)/SQRT(5), 0)/ROUNDDOWN(((1+SQRT(5))/2)^($L$39-A55+1)/SQRT(5), 0))*(H54-G54)-(POWER(-1,$L$39-A55+1)/ROUNDDOWN(((1+SQRT(5))/2)^($L$39-A55+1)/SQRT(5), 0))*$L$40</f>
        <v>2.4934037042146961</v>
      </c>
      <c r="C55" s="2">
        <f t="shared" si="29"/>
        <v>2.5103182803557842</v>
      </c>
      <c r="D55" s="2">
        <f t="shared" si="34"/>
        <v>2.7500435111180872</v>
      </c>
      <c r="E55" s="2" t="str">
        <f t="shared" si="30"/>
        <v>&lt;=</v>
      </c>
      <c r="F55" s="2">
        <f t="shared" si="31"/>
        <v>2.7501064669095001</v>
      </c>
      <c r="G55" s="2">
        <f t="shared" si="32"/>
        <v>2.4914037042146964</v>
      </c>
      <c r="H55" s="2">
        <f t="shared" si="33"/>
        <v>2.5103182803557842</v>
      </c>
    </row>
    <row r="56" spans="1:17" ht="18" customHeight="1" x14ac:dyDescent="0.3">
      <c r="A56" s="9">
        <v>15</v>
      </c>
      <c r="B56" s="2">
        <f t="shared" si="28"/>
        <v>2.4894037042146966</v>
      </c>
      <c r="C56" s="2">
        <f t="shared" si="29"/>
        <v>2.4934037042146961</v>
      </c>
      <c r="D56" s="5">
        <f>POWER(B56,2)-5*B56+9</f>
        <v>2.7501122814843697</v>
      </c>
      <c r="E56" s="2" t="str">
        <f t="shared" ref="E56" si="35">IF(D56&gt;F56,"&gt;","&lt;=")</f>
        <v>&gt;</v>
      </c>
      <c r="F56" s="19">
        <f>POWER(C56,2)-5*C56+9</f>
        <v>2.7500435111180872</v>
      </c>
      <c r="G56" s="2">
        <f>IF(E56="&gt;",B56,G55)</f>
        <v>2.4894037042146966</v>
      </c>
      <c r="H56" s="2">
        <f>IF(E56="&lt;=",C56,H55)</f>
        <v>2.5103182803557842</v>
      </c>
    </row>
    <row r="59" spans="1:17" ht="18" customHeight="1" x14ac:dyDescent="0.3">
      <c r="A59" s="3"/>
      <c r="B59" s="3"/>
      <c r="C59" s="3"/>
      <c r="D59" s="3"/>
      <c r="E59" s="3"/>
      <c r="F59" s="16" t="s">
        <v>24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" customHeight="1" x14ac:dyDescent="0.3">
      <c r="A61" s="22" t="s">
        <v>7</v>
      </c>
      <c r="B61" s="22" t="s">
        <v>16</v>
      </c>
      <c r="C61" s="22" t="s">
        <v>17</v>
      </c>
      <c r="D61" s="22" t="s">
        <v>18</v>
      </c>
      <c r="E61" s="22" t="s">
        <v>8</v>
      </c>
      <c r="F61" s="22" t="s">
        <v>19</v>
      </c>
      <c r="G61" s="22" t="s">
        <v>20</v>
      </c>
      <c r="H61" s="22" t="s">
        <v>21</v>
      </c>
      <c r="I61" s="3"/>
      <c r="J61" s="3"/>
      <c r="K61" s="3"/>
      <c r="L61" s="3"/>
      <c r="M61" s="3"/>
      <c r="N61" s="3"/>
      <c r="O61" s="3"/>
      <c r="P61" s="3"/>
      <c r="Q61" s="3"/>
    </row>
    <row r="62" spans="1:17" ht="18" customHeight="1" x14ac:dyDescent="0.3">
      <c r="A62" s="22"/>
      <c r="B62" s="22"/>
      <c r="C62" s="22"/>
      <c r="D62" s="22"/>
      <c r="E62" s="22"/>
      <c r="F62" s="22"/>
      <c r="G62" s="22"/>
      <c r="H62" s="22"/>
      <c r="I62" s="3"/>
      <c r="J62" s="3"/>
      <c r="K62" s="15" t="s">
        <v>11</v>
      </c>
      <c r="L62" s="3">
        <f>(3-SQRT(5))/2</f>
        <v>0.3819660112501051</v>
      </c>
      <c r="M62" s="3"/>
      <c r="N62" s="3"/>
      <c r="O62" s="3"/>
      <c r="P62" s="3"/>
      <c r="Q62" s="3"/>
    </row>
    <row r="63" spans="1:17" ht="18" customHeight="1" x14ac:dyDescent="0.3">
      <c r="A63" s="8">
        <v>0</v>
      </c>
      <c r="B63" s="6" t="s">
        <v>9</v>
      </c>
      <c r="C63" s="6" t="s">
        <v>9</v>
      </c>
      <c r="D63" s="6" t="s">
        <v>9</v>
      </c>
      <c r="E63" s="6"/>
      <c r="F63" s="6" t="s">
        <v>9</v>
      </c>
      <c r="G63" s="6">
        <v>0</v>
      </c>
      <c r="H63" s="6">
        <v>8</v>
      </c>
      <c r="I63" s="3"/>
      <c r="J63" s="3"/>
      <c r="K63" s="15" t="s">
        <v>12</v>
      </c>
      <c r="L63" s="3">
        <f>(SQRT(5)-1)/2</f>
        <v>0.6180339887498949</v>
      </c>
      <c r="M63" s="3"/>
      <c r="N63" s="3"/>
      <c r="O63" s="3"/>
      <c r="P63" s="3"/>
      <c r="Q63" s="3"/>
    </row>
    <row r="64" spans="1:17" ht="18" customHeight="1" x14ac:dyDescent="0.3">
      <c r="A64" s="8">
        <v>1</v>
      </c>
      <c r="B64" s="6">
        <f>G63+$L$62*(H63-G63)</f>
        <v>3.0557280900008408</v>
      </c>
      <c r="C64" s="6">
        <f>G63+$L$63*(H63-G63)</f>
        <v>4.9442719099991592</v>
      </c>
      <c r="D64" s="6">
        <f>POWER(B64,2)-5*B64+9</f>
        <v>3.0588337100159819</v>
      </c>
      <c r="E64" s="6" t="str">
        <f>IF(D64&gt;F64,"&gt;","&lt;=")</f>
        <v>&lt;=</v>
      </c>
      <c r="F64" s="6">
        <f>POWER(C64,2)-5*C64+9</f>
        <v>8.7244651700109372</v>
      </c>
      <c r="G64" s="6">
        <f>IF(E64="&gt;",B64,G63)</f>
        <v>0</v>
      </c>
      <c r="H64" s="6">
        <f>IF(E64="&lt;=",C64,H63)</f>
        <v>4.9442719099991592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ht="18" customHeight="1" x14ac:dyDescent="0.3">
      <c r="A65" s="8">
        <v>2</v>
      </c>
      <c r="B65" s="6">
        <f>IF(E64="&gt;",C64,G64+$L$62*(H64-G64))</f>
        <v>1.8885438199983176</v>
      </c>
      <c r="C65" s="6">
        <f>IF(E64="&lt;=",B64,G64+$L$63*(H64-G64))</f>
        <v>3.0557280900008408</v>
      </c>
      <c r="D65" s="6">
        <f t="shared" ref="D65:D78" si="36">POWER(B65,2)-5*B65+9</f>
        <v>3.1238786600622488</v>
      </c>
      <c r="E65" s="6" t="str">
        <f t="shared" ref="E65:E78" si="37">IF(D65&gt;F65,"&gt;","&lt;=")</f>
        <v>&gt;</v>
      </c>
      <c r="F65" s="6">
        <f t="shared" ref="F65:F77" si="38">POWER(C65,2)-5*C65+9</f>
        <v>3.0588337100159819</v>
      </c>
      <c r="G65" s="6">
        <f t="shared" ref="G65" si="39">IF(E65="&gt;",B65,G64)</f>
        <v>1.8885438199983176</v>
      </c>
      <c r="H65" s="6">
        <f>IF(E65="&lt;=",C65,H64)</f>
        <v>4.9442719099991592</v>
      </c>
      <c r="I65" s="3"/>
      <c r="J65" s="3"/>
      <c r="K65" s="3"/>
      <c r="L65" s="3"/>
      <c r="M65" s="3"/>
      <c r="N65" s="3"/>
      <c r="O65" s="3"/>
      <c r="P65" s="3"/>
      <c r="Q65" s="3"/>
    </row>
    <row r="66" spans="1:17" ht="18" customHeight="1" x14ac:dyDescent="0.3">
      <c r="A66" s="8">
        <v>3</v>
      </c>
      <c r="B66" s="6">
        <f t="shared" ref="B66:B78" si="40">IF(E65="&gt;",C65,G65+$L$62*(H65-G65))</f>
        <v>3.0557280900008408</v>
      </c>
      <c r="C66" s="6">
        <f t="shared" ref="C66:C78" si="41">IF(E65="&lt;=",B65,G65+$L$63*(H65-G65))</f>
        <v>3.7770876399966355</v>
      </c>
      <c r="D66" s="6">
        <f t="shared" si="36"/>
        <v>3.0588337100159819</v>
      </c>
      <c r="E66" s="6" t="str">
        <f t="shared" si="37"/>
        <v>&lt;=</v>
      </c>
      <c r="F66" s="6">
        <f t="shared" si="38"/>
        <v>4.380952840232176</v>
      </c>
      <c r="G66" s="6">
        <f>IF(E66="&gt;",B66,G65)</f>
        <v>1.8885438199983176</v>
      </c>
      <c r="H66" s="6">
        <f t="shared" ref="H66" si="42">IF(E66="&lt;=",C66,H65)</f>
        <v>3.7770876399966355</v>
      </c>
      <c r="I66" s="3"/>
      <c r="J66" s="3"/>
      <c r="K66" s="3"/>
      <c r="L66" s="3"/>
      <c r="M66" s="3"/>
      <c r="N66" s="3"/>
      <c r="O66" s="3"/>
      <c r="P66" s="3"/>
      <c r="Q66" s="3"/>
    </row>
    <row r="67" spans="1:17" ht="18" customHeight="1" x14ac:dyDescent="0.3">
      <c r="A67" s="8">
        <v>4</v>
      </c>
      <c r="B67" s="6">
        <f t="shared" si="40"/>
        <v>2.6099033699941114</v>
      </c>
      <c r="C67" s="6">
        <f t="shared" si="41"/>
        <v>3.0557280900008408</v>
      </c>
      <c r="D67" s="6">
        <f t="shared" si="36"/>
        <v>2.7620787507360633</v>
      </c>
      <c r="E67" s="6" t="str">
        <f t="shared" si="37"/>
        <v>&lt;=</v>
      </c>
      <c r="F67" s="6">
        <f t="shared" si="38"/>
        <v>3.0588337100159819</v>
      </c>
      <c r="G67" s="6">
        <f t="shared" ref="G67" si="43">IF(E67="&gt;",B67,G66)</f>
        <v>1.8885438199983176</v>
      </c>
      <c r="H67" s="6">
        <f>IF(E67="&lt;=",C67,H66)</f>
        <v>3.0557280900008408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ht="18" customHeight="1" x14ac:dyDescent="0.3">
      <c r="A68" s="8">
        <v>5</v>
      </c>
      <c r="B68" s="6">
        <f t="shared" si="40"/>
        <v>2.3343685400050469</v>
      </c>
      <c r="C68" s="6">
        <f t="shared" si="41"/>
        <v>2.6099033699941114</v>
      </c>
      <c r="D68" s="6">
        <f t="shared" si="36"/>
        <v>2.7774337805400604</v>
      </c>
      <c r="E68" s="6" t="str">
        <f t="shared" si="37"/>
        <v>&gt;</v>
      </c>
      <c r="F68" s="6">
        <f t="shared" si="38"/>
        <v>2.7620787507360633</v>
      </c>
      <c r="G68" s="6">
        <f>IF(E68="&gt;",B68,G67)</f>
        <v>2.3343685400050469</v>
      </c>
      <c r="H68" s="6">
        <f t="shared" ref="H68" si="44">IF(E68="&lt;=",C68,H67)</f>
        <v>3.0557280900008408</v>
      </c>
      <c r="I68" s="3"/>
      <c r="J68" s="3"/>
      <c r="K68" s="3"/>
      <c r="L68" s="3"/>
      <c r="M68" s="3"/>
      <c r="N68" s="3"/>
      <c r="O68" s="3"/>
      <c r="P68" s="3"/>
      <c r="Q68" s="3"/>
    </row>
    <row r="69" spans="1:17" ht="18" customHeight="1" x14ac:dyDescent="0.3">
      <c r="A69" s="8">
        <v>6</v>
      </c>
      <c r="B69" s="6">
        <f t="shared" si="40"/>
        <v>2.6099033699941114</v>
      </c>
      <c r="C69" s="6">
        <f t="shared" si="41"/>
        <v>2.7801932600117767</v>
      </c>
      <c r="D69" s="6">
        <f t="shared" si="36"/>
        <v>2.7620787507360633</v>
      </c>
      <c r="E69" s="6" t="str">
        <f t="shared" si="37"/>
        <v>&lt;=</v>
      </c>
      <c r="F69" s="6">
        <f t="shared" si="38"/>
        <v>2.8285082629560279</v>
      </c>
      <c r="G69" s="6">
        <f t="shared" ref="G69" si="45">IF(E69="&gt;",B69,G68)</f>
        <v>2.3343685400050469</v>
      </c>
      <c r="H69" s="6">
        <f>IF(E69="&lt;=",C69,H68)</f>
        <v>2.7801932600117767</v>
      </c>
      <c r="I69" s="3"/>
      <c r="J69" s="3"/>
      <c r="K69" s="3"/>
      <c r="L69" s="3"/>
      <c r="M69" s="3"/>
      <c r="N69" s="3"/>
      <c r="O69" s="3"/>
      <c r="P69" s="3"/>
      <c r="Q69" s="3"/>
    </row>
    <row r="70" spans="1:17" ht="18" customHeight="1" x14ac:dyDescent="0.3">
      <c r="A70" s="8">
        <v>7</v>
      </c>
      <c r="B70" s="6">
        <f t="shared" si="40"/>
        <v>2.5046584300227126</v>
      </c>
      <c r="C70" s="6">
        <f t="shared" si="41"/>
        <v>2.6099033699941114</v>
      </c>
      <c r="D70" s="6">
        <f t="shared" si="36"/>
        <v>2.7500217009702776</v>
      </c>
      <c r="E70" s="6" t="str">
        <f t="shared" si="37"/>
        <v>&lt;=</v>
      </c>
      <c r="F70" s="6">
        <f t="shared" si="38"/>
        <v>2.7620787507360633</v>
      </c>
      <c r="G70" s="6">
        <f>IF(E70="&gt;",B70,G69)</f>
        <v>2.3343685400050469</v>
      </c>
      <c r="H70" s="6">
        <f t="shared" ref="H70" si="46">IF(E70="&lt;=",C70,H69)</f>
        <v>2.6099033699941114</v>
      </c>
      <c r="I70" s="3"/>
      <c r="J70" s="3"/>
      <c r="K70" s="3"/>
      <c r="L70" s="3"/>
      <c r="M70" s="3"/>
      <c r="N70" s="3"/>
      <c r="O70" s="3"/>
      <c r="P70" s="3"/>
      <c r="Q70" s="3"/>
    </row>
    <row r="71" spans="1:17" ht="18" customHeight="1" x14ac:dyDescent="0.3">
      <c r="A71" s="8">
        <v>8</v>
      </c>
      <c r="B71" s="6">
        <f t="shared" si="40"/>
        <v>2.4396134799764457</v>
      </c>
      <c r="C71" s="6">
        <f t="shared" si="41"/>
        <v>2.5046584300227126</v>
      </c>
      <c r="D71" s="6">
        <f t="shared" si="36"/>
        <v>2.7536465318005554</v>
      </c>
      <c r="E71" s="6" t="str">
        <f t="shared" si="37"/>
        <v>&gt;</v>
      </c>
      <c r="F71" s="6">
        <f t="shared" si="38"/>
        <v>2.7500217009702776</v>
      </c>
      <c r="G71" s="6">
        <f t="shared" ref="G71" si="47">IF(E71="&gt;",B71,G70)</f>
        <v>2.4396134799764457</v>
      </c>
      <c r="H71" s="6">
        <f>IF(E71="&lt;=",C71,H70)</f>
        <v>2.6099033699941114</v>
      </c>
      <c r="I71" s="3"/>
      <c r="J71" s="3"/>
      <c r="K71" s="3"/>
      <c r="L71" s="3"/>
      <c r="M71" s="3"/>
      <c r="N71" s="3"/>
      <c r="O71" s="3"/>
      <c r="P71" s="3"/>
      <c r="Q71" s="3"/>
    </row>
    <row r="72" spans="1:17" ht="18" customHeight="1" x14ac:dyDescent="0.3">
      <c r="A72" s="8">
        <v>9</v>
      </c>
      <c r="B72" s="6">
        <f t="shared" si="40"/>
        <v>2.5046584300227126</v>
      </c>
      <c r="C72" s="6">
        <f t="shared" si="41"/>
        <v>2.5448584199478446</v>
      </c>
      <c r="D72" s="6">
        <f t="shared" si="36"/>
        <v>2.7500217009702776</v>
      </c>
      <c r="E72" s="6" t="str">
        <f t="shared" si="37"/>
        <v>&lt;=</v>
      </c>
      <c r="F72" s="6">
        <f t="shared" si="38"/>
        <v>2.7520122778402163</v>
      </c>
      <c r="G72" s="6">
        <f>IF(E72="&gt;",B72,G71)</f>
        <v>2.4396134799764457</v>
      </c>
      <c r="H72" s="6">
        <f t="shared" ref="H72" si="48">IF(E72="&lt;=",C72,H71)</f>
        <v>2.5448584199478446</v>
      </c>
      <c r="I72" s="3"/>
      <c r="J72" s="3"/>
      <c r="K72" s="3"/>
      <c r="L72" s="3"/>
      <c r="M72" s="3"/>
      <c r="N72" s="3"/>
      <c r="O72" s="3"/>
      <c r="P72" s="3"/>
      <c r="Q72" s="3"/>
    </row>
    <row r="73" spans="1:17" ht="18" customHeight="1" x14ac:dyDescent="0.3">
      <c r="A73" s="8">
        <v>10</v>
      </c>
      <c r="B73" s="6">
        <f t="shared" si="40"/>
        <v>2.4798134699015777</v>
      </c>
      <c r="C73" s="6">
        <f t="shared" si="41"/>
        <v>2.5046584300227126</v>
      </c>
      <c r="D73" s="6">
        <f t="shared" si="36"/>
        <v>2.7504074959974147</v>
      </c>
      <c r="E73" s="6" t="str">
        <f t="shared" si="37"/>
        <v>&gt;</v>
      </c>
      <c r="F73" s="6">
        <f t="shared" si="38"/>
        <v>2.7500217009702776</v>
      </c>
      <c r="G73" s="6">
        <f t="shared" ref="G73" si="49">IF(E73="&gt;",B73,G72)</f>
        <v>2.4798134699015777</v>
      </c>
      <c r="H73" s="6">
        <f>IF(E73="&lt;=",C73,H72)</f>
        <v>2.5448584199478446</v>
      </c>
      <c r="I73" s="3"/>
      <c r="J73" s="3"/>
      <c r="K73" s="3"/>
      <c r="L73" s="3"/>
      <c r="M73" s="3"/>
      <c r="N73" s="3"/>
      <c r="O73" s="3"/>
      <c r="P73" s="3"/>
      <c r="Q73" s="3"/>
    </row>
    <row r="74" spans="1:17" ht="18" customHeight="1" x14ac:dyDescent="0.3">
      <c r="A74" s="8">
        <v>11</v>
      </c>
      <c r="B74" s="6">
        <f t="shared" si="40"/>
        <v>2.5046584300227126</v>
      </c>
      <c r="C74" s="6">
        <f t="shared" si="41"/>
        <v>2.5200134598267097</v>
      </c>
      <c r="D74" s="6">
        <f t="shared" si="36"/>
        <v>2.7500217009702776</v>
      </c>
      <c r="E74" s="6" t="str">
        <f t="shared" si="37"/>
        <v>&lt;=</v>
      </c>
      <c r="F74" s="6">
        <f t="shared" si="38"/>
        <v>2.7504005385742341</v>
      </c>
      <c r="G74" s="6">
        <f>IF(E74="&gt;",B74,G73)</f>
        <v>2.4798134699015777</v>
      </c>
      <c r="H74" s="6">
        <f>IF(E74="&lt;=",C74,H73)</f>
        <v>2.5200134598267097</v>
      </c>
      <c r="I74" s="3"/>
      <c r="J74" s="3"/>
      <c r="K74" s="3"/>
      <c r="L74" s="3"/>
      <c r="M74" s="3"/>
      <c r="N74" s="3"/>
      <c r="O74" s="3"/>
      <c r="P74" s="3"/>
      <c r="Q74" s="3"/>
    </row>
    <row r="75" spans="1:17" ht="18" customHeight="1" x14ac:dyDescent="0.3">
      <c r="A75" s="8">
        <v>12</v>
      </c>
      <c r="B75" s="6">
        <f t="shared" si="40"/>
        <v>2.4951684997055747</v>
      </c>
      <c r="C75" s="6">
        <f t="shared" si="41"/>
        <v>2.5046584300227126</v>
      </c>
      <c r="D75" s="6">
        <f t="shared" si="36"/>
        <v>2.7500233433950951</v>
      </c>
      <c r="E75" s="6" t="str">
        <f t="shared" si="37"/>
        <v>&gt;</v>
      </c>
      <c r="F75" s="6">
        <f t="shared" si="38"/>
        <v>2.7500217009702776</v>
      </c>
      <c r="G75" s="6">
        <f t="shared" ref="G75:G78" si="50">IF(E75="&gt;",B75,G74)</f>
        <v>2.4951684997055747</v>
      </c>
      <c r="H75" s="6">
        <f>IF(E75="&lt;=",C75,H74)</f>
        <v>2.5200134598267097</v>
      </c>
      <c r="I75" s="3"/>
      <c r="J75" s="3"/>
      <c r="K75" s="3"/>
      <c r="L75" s="3"/>
      <c r="M75" s="3"/>
      <c r="N75" s="3"/>
      <c r="O75" s="3"/>
      <c r="P75" s="3"/>
      <c r="Q75" s="3"/>
    </row>
    <row r="76" spans="1:17" ht="18" customHeight="1" x14ac:dyDescent="0.3">
      <c r="A76" s="8">
        <v>13</v>
      </c>
      <c r="B76" s="6">
        <f t="shared" si="40"/>
        <v>2.5046584300227126</v>
      </c>
      <c r="C76" s="6">
        <f t="shared" si="41"/>
        <v>2.5105235295095718</v>
      </c>
      <c r="D76" s="6">
        <f t="shared" si="36"/>
        <v>2.7500217009702776</v>
      </c>
      <c r="E76" s="6" t="str">
        <f t="shared" si="37"/>
        <v>&lt;=</v>
      </c>
      <c r="F76" s="6">
        <f t="shared" si="38"/>
        <v>2.7501107446733393</v>
      </c>
      <c r="G76" s="6">
        <f t="shared" si="50"/>
        <v>2.4951684997055747</v>
      </c>
      <c r="H76" s="6">
        <f t="shared" ref="H76" si="51">IF(E76="&lt;=",C76,H75)</f>
        <v>2.5105235295095718</v>
      </c>
      <c r="I76" s="3"/>
      <c r="J76" s="3"/>
      <c r="K76" s="3"/>
      <c r="L76" s="3"/>
      <c r="M76" s="3"/>
      <c r="N76" s="3"/>
      <c r="O76" s="3"/>
      <c r="P76" s="3"/>
      <c r="Q76" s="3"/>
    </row>
    <row r="77" spans="1:17" ht="18" customHeight="1" x14ac:dyDescent="0.3">
      <c r="A77" s="8">
        <v>14</v>
      </c>
      <c r="B77" s="6">
        <f t="shared" si="40"/>
        <v>2.501033599192434</v>
      </c>
      <c r="C77" s="6">
        <f t="shared" si="41"/>
        <v>2.5046584300227126</v>
      </c>
      <c r="D77" s="6">
        <f t="shared" si="36"/>
        <v>2.7500010683272906</v>
      </c>
      <c r="E77" s="6" t="str">
        <f t="shared" si="37"/>
        <v>&lt;=</v>
      </c>
      <c r="F77" s="6">
        <f t="shared" si="38"/>
        <v>2.7500217009702776</v>
      </c>
      <c r="G77" s="6">
        <f t="shared" si="50"/>
        <v>2.4951684997055747</v>
      </c>
      <c r="H77" s="6">
        <f>IF(E77="&lt;=",C77,H76)</f>
        <v>2.5046584300227126</v>
      </c>
      <c r="I77" s="3"/>
      <c r="J77" s="3"/>
      <c r="K77" s="3"/>
      <c r="L77" s="3"/>
      <c r="M77" s="3"/>
      <c r="N77" s="3"/>
      <c r="O77" s="3"/>
      <c r="P77" s="3"/>
      <c r="Q77" s="3"/>
    </row>
    <row r="78" spans="1:17" ht="18" customHeight="1" x14ac:dyDescent="0.3">
      <c r="A78" s="8">
        <v>15</v>
      </c>
      <c r="B78" s="6">
        <f t="shared" si="40"/>
        <v>2.4987933305358534</v>
      </c>
      <c r="C78" s="6">
        <f t="shared" si="41"/>
        <v>2.501033599192434</v>
      </c>
      <c r="D78" s="6">
        <f t="shared" si="36"/>
        <v>2.7500014560511952</v>
      </c>
      <c r="E78" s="6" t="str">
        <f t="shared" si="37"/>
        <v>&gt;</v>
      </c>
      <c r="F78" s="19">
        <f>POWER(C78,2)-5*C78+9</f>
        <v>2.7500010683272906</v>
      </c>
      <c r="G78" s="6">
        <f t="shared" si="50"/>
        <v>2.4987933305358534</v>
      </c>
      <c r="H78" s="6">
        <f>IF(E78="&lt;=",C78,H77)</f>
        <v>2.5046584300227126</v>
      </c>
      <c r="I78" s="3"/>
      <c r="J78" s="3"/>
      <c r="K78" s="3" t="s">
        <v>25</v>
      </c>
      <c r="L78" s="3"/>
      <c r="M78" s="3"/>
      <c r="N78" s="3"/>
      <c r="O78" s="3"/>
      <c r="P78" s="3"/>
      <c r="Q78" s="3"/>
    </row>
    <row r="79" spans="1:17" ht="18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</sheetData>
  <mergeCells count="24">
    <mergeCell ref="G61:G62"/>
    <mergeCell ref="H61:H62"/>
    <mergeCell ref="A61:A62"/>
    <mergeCell ref="B61:B62"/>
    <mergeCell ref="C61:C62"/>
    <mergeCell ref="D61:D62"/>
    <mergeCell ref="E61:E62"/>
    <mergeCell ref="F61:F62"/>
    <mergeCell ref="H23:H24"/>
    <mergeCell ref="A39:A40"/>
    <mergeCell ref="B39:B40"/>
    <mergeCell ref="C39:C40"/>
    <mergeCell ref="D39:D40"/>
    <mergeCell ref="E39:E40"/>
    <mergeCell ref="F39:F40"/>
    <mergeCell ref="G39:G40"/>
    <mergeCell ref="H39:H40"/>
    <mergeCell ref="A23:A24"/>
    <mergeCell ref="B23:B24"/>
    <mergeCell ref="C23:C24"/>
    <mergeCell ref="D23:D24"/>
    <mergeCell ref="E23:E24"/>
    <mergeCell ref="F23:F24"/>
    <mergeCell ref="G23:G24"/>
  </mergeCells>
  <pageMargins left="0.7" right="0.7" top="0.75" bottom="0.75" header="0.3" footer="0.3"/>
  <pageSetup paperSize="9" orientation="portrait" r:id="rId1"/>
  <ignoredErrors>
    <ignoredError sqref="F2:Q2" formula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2021-11-16T20:41:29Z</dcterms:modified>
  <cp:category/>
  <cp:contentStatus/>
</cp:coreProperties>
</file>