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птим\"/>
    </mc:Choice>
  </mc:AlternateContent>
  <xr:revisionPtr revIDLastSave="0" documentId="13_ncr:1_{817BC1E9-5E38-4191-AA4F-3EA3B1BF62A8}" xr6:coauthVersionLast="47" xr6:coauthVersionMax="47" xr10:uidLastSave="{00000000-0000-0000-0000-000000000000}"/>
  <bookViews>
    <workbookView xWindow="-108" yWindow="-108" windowWidth="23256" windowHeight="12576" tabRatio="1000" activeTab="5" xr2:uid="{FF616008-66DA-4AF6-AC05-C1C6C637C217}"/>
  </bookViews>
  <sheets>
    <sheet name="Отчет о результатах 1" sheetId="12" r:id="rId1"/>
    <sheet name="Отчет об устойчивости 1" sheetId="13" r:id="rId2"/>
    <sheet name="Отчет о пределах 1" sheetId="14" r:id="rId3"/>
    <sheet name="task1" sheetId="1" r:id="rId4"/>
    <sheet name="task1(double)" sheetId="6" r:id="rId5"/>
    <sheet name="task2" sheetId="19" r:id="rId6"/>
    <sheet name="task2(2)" sheetId="20" r:id="rId7"/>
    <sheet name="4report" sheetId="11" r:id="rId8"/>
    <sheet name="Отчет о результатах 2" sheetId="16" r:id="rId9"/>
    <sheet name="Отчет об устойчивости 2" sheetId="17" r:id="rId10"/>
    <sheet name="Отчет о пределах 2" sheetId="18" r:id="rId11"/>
    <sheet name="Лист4" sheetId="15" r:id="rId12"/>
  </sheets>
  <definedNames>
    <definedName name="solver_adj" localSheetId="3" hidden="1">task1!$B$3:$C$3</definedName>
    <definedName name="solver_adj" localSheetId="4" hidden="1">'task1(double)'!$B$3:$D$3</definedName>
    <definedName name="solver_adj" localSheetId="5" hidden="1">task2!$D$11:$G$15</definedName>
    <definedName name="solver_adj" localSheetId="6" hidden="1">'task2(2)'!$K$21:$N$25</definedName>
    <definedName name="solver_adj" localSheetId="11" hidden="1">Лист4!$B$18:$G$23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1" hidden="1">0.0001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1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11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1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11" hidden="1">2147483647</definedName>
    <definedName name="solver_lhs1" localSheetId="3" hidden="1">task1!$D$10</definedName>
    <definedName name="solver_lhs1" localSheetId="4" hidden="1">'task1(double)'!$E$8</definedName>
    <definedName name="solver_lhs1" localSheetId="5" hidden="1">task2!$D$16:$G$16</definedName>
    <definedName name="solver_lhs1" localSheetId="6" hidden="1">'task2(2)'!$K$26:$N$26</definedName>
    <definedName name="solver_lhs1" localSheetId="11" hidden="1">Лист4!$B$24:$G$24</definedName>
    <definedName name="solver_lhs2" localSheetId="3" hidden="1">task1!$D$8</definedName>
    <definedName name="solver_lhs2" localSheetId="4" hidden="1">'task1(double)'!$E$9</definedName>
    <definedName name="solver_lhs2" localSheetId="5" hidden="1">task2!$H$11:$H$15</definedName>
    <definedName name="solver_lhs2" localSheetId="6" hidden="1">'task2(2)'!$L$24</definedName>
    <definedName name="solver_lhs2" localSheetId="11" hidden="1">Лист4!$H$18:$H$23</definedName>
    <definedName name="solver_lhs3" localSheetId="3" hidden="1">task1!$D$9</definedName>
    <definedName name="solver_lhs3" localSheetId="6" hidden="1">'task2(2)'!$N$22</definedName>
    <definedName name="solver_lhs4" localSheetId="3" hidden="1">task1!$D$9</definedName>
    <definedName name="solver_lhs4" localSheetId="6" hidden="1">'task2(2)'!$O$21:$O$25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1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1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1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1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1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1" hidden="1">2147483647</definedName>
    <definedName name="solver_num" localSheetId="3" hidden="1">3</definedName>
    <definedName name="solver_num" localSheetId="4" hidden="1">2</definedName>
    <definedName name="solver_num" localSheetId="5" hidden="1">2</definedName>
    <definedName name="solver_num" localSheetId="6" hidden="1">4</definedName>
    <definedName name="solver_num" localSheetId="11" hidden="1">2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1" hidden="1">1</definedName>
    <definedName name="solver_opt" localSheetId="3" hidden="1">task1!$E$4</definedName>
    <definedName name="solver_opt" localSheetId="4" hidden="1">'task1(double)'!$E$4</definedName>
    <definedName name="solver_opt" localSheetId="5" hidden="1">task2!$I$17</definedName>
    <definedName name="solver_opt" localSheetId="6" hidden="1">'task2(2)'!$O$26</definedName>
    <definedName name="solver_opt" localSheetId="11" hidden="1">Лист4!$I$25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1" hidden="1">0.000001</definedName>
    <definedName name="solver_rbv" localSheetId="3" hidden="1">2</definedName>
    <definedName name="solver_rbv" localSheetId="4" hidden="1">2</definedName>
    <definedName name="solver_rbv" localSheetId="5" hidden="1">1</definedName>
    <definedName name="solver_rbv" localSheetId="6" hidden="1">1</definedName>
    <definedName name="solver_rbv" localSheetId="11" hidden="1">1</definedName>
    <definedName name="solver_rel1" localSheetId="3" hidden="1">1</definedName>
    <definedName name="solver_rel1" localSheetId="4" hidden="1">3</definedName>
    <definedName name="solver_rel1" localSheetId="5" hidden="1">2</definedName>
    <definedName name="solver_rel1" localSheetId="6" hidden="1">2</definedName>
    <definedName name="solver_rel1" localSheetId="11" hidden="1">2</definedName>
    <definedName name="solver_rel2" localSheetId="3" hidden="1">1</definedName>
    <definedName name="solver_rel2" localSheetId="4" hidden="1">3</definedName>
    <definedName name="solver_rel2" localSheetId="5" hidden="1">2</definedName>
    <definedName name="solver_rel2" localSheetId="6" hidden="1">1</definedName>
    <definedName name="solver_rel2" localSheetId="11" hidden="1">2</definedName>
    <definedName name="solver_rel3" localSheetId="3" hidden="1">1</definedName>
    <definedName name="solver_rel3" localSheetId="6" hidden="1">3</definedName>
    <definedName name="solver_rel4" localSheetId="3" hidden="1">1</definedName>
    <definedName name="solver_rel4" localSheetId="6" hidden="1">2</definedName>
    <definedName name="solver_rhs1" localSheetId="3" hidden="1">task1!$F$10</definedName>
    <definedName name="solver_rhs1" localSheetId="4" hidden="1">'task1(double)'!$G$8</definedName>
    <definedName name="solver_rhs1" localSheetId="5" hidden="1">task2!$D$17:$G$17</definedName>
    <definedName name="solver_rhs1" localSheetId="6" hidden="1">'task2(2)'!$K$27:$N$27</definedName>
    <definedName name="solver_rhs1" localSheetId="11" hidden="1">Лист4!$B$25:$G$25</definedName>
    <definedName name="solver_rhs2" localSheetId="3" hidden="1">task1!$F$8</definedName>
    <definedName name="solver_rhs2" localSheetId="4" hidden="1">'task1(double)'!$G$9</definedName>
    <definedName name="solver_rhs2" localSheetId="5" hidden="1">task2!$I$11:$I$15</definedName>
    <definedName name="solver_rhs2" localSheetId="6" hidden="1">50</definedName>
    <definedName name="solver_rhs2" localSheetId="11" hidden="1">Лист4!$I$18:$I$23</definedName>
    <definedName name="solver_rhs3" localSheetId="3" hidden="1">task1!$F$9</definedName>
    <definedName name="solver_rhs3" localSheetId="6" hidden="1">50</definedName>
    <definedName name="solver_rhs4" localSheetId="3" hidden="1">task1!$F$9</definedName>
    <definedName name="solver_rhs4" localSheetId="6" hidden="1">'task2(2)'!$P$21:$P$25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1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1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11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1" hidden="1">2</definedName>
    <definedName name="solver_sho" localSheetId="2" hidden="1">2</definedName>
    <definedName name="solver_sho" localSheetId="10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11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11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11" hidden="1">0.01</definedName>
    <definedName name="solver_typ" localSheetId="3" hidden="1">1</definedName>
    <definedName name="solver_typ" localSheetId="4" hidden="1">2</definedName>
    <definedName name="solver_typ" localSheetId="5" hidden="1">2</definedName>
    <definedName name="solver_typ" localSheetId="6" hidden="1">1</definedName>
    <definedName name="solver_typ" localSheetId="11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1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0" l="1"/>
  <c r="D15" i="20"/>
  <c r="E15" i="20"/>
  <c r="F15" i="20"/>
  <c r="B15" i="20"/>
  <c r="G11" i="20"/>
  <c r="G12" i="20"/>
  <c r="G13" i="20"/>
  <c r="G14" i="20"/>
  <c r="G10" i="20"/>
  <c r="H16" i="20"/>
  <c r="I17" i="19"/>
  <c r="H12" i="19" l="1"/>
  <c r="H13" i="19"/>
  <c r="H14" i="19"/>
  <c r="H15" i="19"/>
  <c r="H11" i="19"/>
  <c r="E16" i="19"/>
  <c r="F16" i="19"/>
  <c r="G16" i="19"/>
  <c r="D16" i="19"/>
  <c r="I25" i="15"/>
  <c r="E4" i="1"/>
  <c r="A25" i="15"/>
  <c r="I17" i="15"/>
  <c r="H19" i="15"/>
  <c r="H20" i="15"/>
  <c r="H21" i="15"/>
  <c r="H22" i="15"/>
  <c r="H23" i="15"/>
  <c r="H18" i="15"/>
  <c r="C24" i="15"/>
  <c r="D24" i="15"/>
  <c r="E24" i="15"/>
  <c r="F24" i="15"/>
  <c r="G24" i="15"/>
  <c r="B24" i="15"/>
  <c r="D10" i="1"/>
  <c r="D9" i="1"/>
  <c r="L10" i="1"/>
  <c r="N5" i="1"/>
  <c r="N3" i="1"/>
  <c r="N4" i="1"/>
  <c r="J16" i="11" l="1"/>
  <c r="J17" i="11"/>
  <c r="I17" i="11"/>
  <c r="I18" i="11"/>
  <c r="J18" i="11"/>
  <c r="K10" i="11"/>
  <c r="I10" i="11"/>
  <c r="I16" i="11" s="1"/>
  <c r="K11" i="11"/>
  <c r="F12" i="11"/>
  <c r="K12" i="11"/>
  <c r="E18" i="11" s="1"/>
  <c r="K5" i="11"/>
  <c r="K6" i="11"/>
  <c r="K4" i="11"/>
  <c r="E4" i="6" l="1"/>
  <c r="E9" i="6"/>
  <c r="E8" i="6"/>
  <c r="D8" i="1"/>
</calcChain>
</file>

<file path=xl/sharedStrings.xml><?xml version="1.0" encoding="utf-8"?>
<sst xmlns="http://schemas.openxmlformats.org/spreadsheetml/2006/main" count="642" uniqueCount="231">
  <si>
    <t>Переменные</t>
  </si>
  <si>
    <t>имя</t>
  </si>
  <si>
    <t>значение</t>
  </si>
  <si>
    <t>коэф. Цел. Ф.</t>
  </si>
  <si>
    <t>x1</t>
  </si>
  <si>
    <t>x2</t>
  </si>
  <si>
    <t>Ограничения</t>
  </si>
  <si>
    <t>вид корма</t>
  </si>
  <si>
    <t>л.ч.</t>
  </si>
  <si>
    <t>знак</t>
  </si>
  <si>
    <t>&lt;=</t>
  </si>
  <si>
    <t>пр.ч.</t>
  </si>
  <si>
    <t xml:space="preserve"> - значение целевой ф-ции</t>
  </si>
  <si>
    <t>$E$4</t>
  </si>
  <si>
    <t>$B$3</t>
  </si>
  <si>
    <t>значение x1</t>
  </si>
  <si>
    <t>$C$3</t>
  </si>
  <si>
    <t>значение x2</t>
  </si>
  <si>
    <t>$D$10</t>
  </si>
  <si>
    <t>$D$10&lt;=$F$10</t>
  </si>
  <si>
    <t>$D$8</t>
  </si>
  <si>
    <t>$D$8&lt;=$F$8</t>
  </si>
  <si>
    <t>$D$9</t>
  </si>
  <si>
    <t>$D$9&lt;=$F$9</t>
  </si>
  <si>
    <t>y1</t>
  </si>
  <si>
    <t>y2</t>
  </si>
  <si>
    <t>y3</t>
  </si>
  <si>
    <t>&gt;=</t>
  </si>
  <si>
    <t>u1</t>
  </si>
  <si>
    <t>u2</t>
  </si>
  <si>
    <t>u3</t>
  </si>
  <si>
    <t>Оценки</t>
  </si>
  <si>
    <t>БП</t>
  </si>
  <si>
    <t>Сб</t>
  </si>
  <si>
    <t>b</t>
  </si>
  <si>
    <t>Симлексные отношения</t>
  </si>
  <si>
    <t>f1</t>
  </si>
  <si>
    <t>f2</t>
  </si>
  <si>
    <t>f3</t>
  </si>
  <si>
    <t>f0</t>
  </si>
  <si>
    <t>f4</t>
  </si>
  <si>
    <t>f5</t>
  </si>
  <si>
    <t>x2(12)</t>
  </si>
  <si>
    <t>u1(0)</t>
  </si>
  <si>
    <t>u3(0)</t>
  </si>
  <si>
    <t>u2(0)</t>
  </si>
  <si>
    <t>Номер итерации</t>
  </si>
  <si>
    <t>Лисица</t>
  </si>
  <si>
    <t>Песец</t>
  </si>
  <si>
    <t>Корм1</t>
  </si>
  <si>
    <t>Корм2</t>
  </si>
  <si>
    <t>Корм3</t>
  </si>
  <si>
    <t>Прибыль</t>
  </si>
  <si>
    <t>х1</t>
  </si>
  <si>
    <t>х2</t>
  </si>
  <si>
    <t>Кол-во</t>
  </si>
  <si>
    <t>F</t>
  </si>
  <si>
    <t>Доход</t>
  </si>
  <si>
    <t>Потрачено</t>
  </si>
  <si>
    <t>Запас</t>
  </si>
  <si>
    <t>Microsoft Excel 16.0 Отчет о результатах</t>
  </si>
  <si>
    <t>Лист: [lab2.xlsx]task1</t>
  </si>
  <si>
    <t>Отчет создан: 15.10.2021 17:34:02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</si>
  <si>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</si>
  <si>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</si>
  <si>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</si>
  <si>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0.032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</si>
  <si>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</si>
  <si>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</si>
  <si>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0.000001,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</si>
  <si>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</si>
  <si>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</si>
  <si>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</si>
  <si>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</si>
  <si>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</si>
  <si>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</si>
  <si>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</si>
  <si>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</si>
  <si>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</si>
  <si>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</si>
  <si>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</si>
  <si>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</si>
  <si>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Продолжить</t>
  </si>
  <si>
    <t>Привязка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</si>
  <si>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</si>
  <si>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</si>
  <si>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</si>
  <si>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</si>
  <si>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</si>
  <si>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</si>
  <si>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</si>
  <si>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</si>
  <si>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</si>
  <si>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</si>
  <si>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</si>
  <si>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</si>
  <si>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</si>
  <si>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</si>
  <si>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</si>
  <si>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</si>
  <si>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</si>
  <si>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</si>
  <si>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</si>
  <si>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</si>
  <si>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</si>
  <si>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A1</t>
  </si>
  <si>
    <t>A2</t>
  </si>
  <si>
    <t>A3</t>
  </si>
  <si>
    <t>Д1</t>
  </si>
  <si>
    <t>Д2</t>
  </si>
  <si>
    <t>Д3</t>
  </si>
  <si>
    <t>Поставщики - Промежуточные базы</t>
  </si>
  <si>
    <t>В1</t>
  </si>
  <si>
    <t>В2</t>
  </si>
  <si>
    <t>В3</t>
  </si>
  <si>
    <t>Базы-потребители</t>
  </si>
  <si>
    <t>А1</t>
  </si>
  <si>
    <t>А2</t>
  </si>
  <si>
    <t>А3</t>
  </si>
  <si>
    <t>Матрица тарифов</t>
  </si>
  <si>
    <t>Решение</t>
  </si>
  <si>
    <t>цел ф</t>
  </si>
  <si>
    <t>Лист: [lab2.xlsx]Лист4</t>
  </si>
  <si>
    <t>Отчет создан: 15.10.2021 18:33:42</t>
  </si>
  <si>
    <t>Модуль: Поиск решения нелинейных задач методом ОПГ</t>
  </si>
  <si>
    <t>Время решения: 0.875 секунд.</t>
  </si>
  <si>
    <t>Число итераций: 35 Число подзадач: 0</t>
  </si>
  <si>
    <t xml:space="preserve"> Сходимость 0.0001, Размер совокупности 100, Случайное начальное значение 0, Правые производные, Обязательные границы</t>
  </si>
  <si>
    <t>Ячейка целевой функции (Минимум)</t>
  </si>
  <si>
    <t>$I$25</t>
  </si>
  <si>
    <t>$B$18</t>
  </si>
  <si>
    <t>А1 Д1</t>
  </si>
  <si>
    <t>$C$18</t>
  </si>
  <si>
    <t>А1 Д2</t>
  </si>
  <si>
    <t>$D$18</t>
  </si>
  <si>
    <t>А1 Д3</t>
  </si>
  <si>
    <t>$E$18</t>
  </si>
  <si>
    <t>А1 В1</t>
  </si>
  <si>
    <t>$F$18</t>
  </si>
  <si>
    <t>А1 В2</t>
  </si>
  <si>
    <t>$G$18</t>
  </si>
  <si>
    <t>А1 В3</t>
  </si>
  <si>
    <t>$B$19</t>
  </si>
  <si>
    <t>А2 Д1</t>
  </si>
  <si>
    <t>$C$19</t>
  </si>
  <si>
    <t>А2 Д2</t>
  </si>
  <si>
    <t>$D$19</t>
  </si>
  <si>
    <t>А2 Д3</t>
  </si>
  <si>
    <t>$E$19</t>
  </si>
  <si>
    <t>А2 В1</t>
  </si>
  <si>
    <t>$F$19</t>
  </si>
  <si>
    <t>А2 В2</t>
  </si>
  <si>
    <t>$G$19</t>
  </si>
  <si>
    <t>А2 В3</t>
  </si>
  <si>
    <t>$B$20</t>
  </si>
  <si>
    <t>А3 Д1</t>
  </si>
  <si>
    <t>$C$20</t>
  </si>
  <si>
    <t>А3 Д2</t>
  </si>
  <si>
    <t>$D$20</t>
  </si>
  <si>
    <t>А3 Д3</t>
  </si>
  <si>
    <t>$E$20</t>
  </si>
  <si>
    <t>А3 В1</t>
  </si>
  <si>
    <t>$F$20</t>
  </si>
  <si>
    <t>А3 В2</t>
  </si>
  <si>
    <t>$G$20</t>
  </si>
  <si>
    <t>А3 В3</t>
  </si>
  <si>
    <t>$B$21</t>
  </si>
  <si>
    <t>Д1 Д1</t>
  </si>
  <si>
    <t>$C$21</t>
  </si>
  <si>
    <t>Д1 Д2</t>
  </si>
  <si>
    <t>$D$21</t>
  </si>
  <si>
    <t>Д1 Д3</t>
  </si>
  <si>
    <t>$E$21</t>
  </si>
  <si>
    <t>Д1 В1</t>
  </si>
  <si>
    <t>$F$21</t>
  </si>
  <si>
    <t>Д1 В2</t>
  </si>
  <si>
    <t>$G$21</t>
  </si>
  <si>
    <t>Д1 В3</t>
  </si>
  <si>
    <t>$B$22</t>
  </si>
  <si>
    <t>Д2 Д1</t>
  </si>
  <si>
    <t>$C$22</t>
  </si>
  <si>
    <t>Д2 Д2</t>
  </si>
  <si>
    <t>$D$22</t>
  </si>
  <si>
    <t>Д2 Д3</t>
  </si>
  <si>
    <t>$E$22</t>
  </si>
  <si>
    <t>Д2 В1</t>
  </si>
  <si>
    <t>$F$22</t>
  </si>
  <si>
    <t>Д2 В2</t>
  </si>
  <si>
    <t>$G$22</t>
  </si>
  <si>
    <t>Д2 В3</t>
  </si>
  <si>
    <t>$B$23</t>
  </si>
  <si>
    <t>Д3 Д1</t>
  </si>
  <si>
    <t>$C$23</t>
  </si>
  <si>
    <t>Д3 Д2</t>
  </si>
  <si>
    <t>$D$23</t>
  </si>
  <si>
    <t>Д3 Д3</t>
  </si>
  <si>
    <t>$E$23</t>
  </si>
  <si>
    <t>Д3 В1</t>
  </si>
  <si>
    <t>$F$23</t>
  </si>
  <si>
    <t>Д3 В2</t>
  </si>
  <si>
    <t>$G$23</t>
  </si>
  <si>
    <t>Д3 В3</t>
  </si>
  <si>
    <t>$B$24</t>
  </si>
  <si>
    <t>$B$24=$B$25</t>
  </si>
  <si>
    <t>$C$24</t>
  </si>
  <si>
    <t>$C$24=$C$25</t>
  </si>
  <si>
    <t>$D$24</t>
  </si>
  <si>
    <t>$D$24=$D$25</t>
  </si>
  <si>
    <t>$E$24</t>
  </si>
  <si>
    <t>$E$24=$E$25</t>
  </si>
  <si>
    <t>$F$24</t>
  </si>
  <si>
    <t>$F$24=$F$25</t>
  </si>
  <si>
    <t>$G$24</t>
  </si>
  <si>
    <t>$G$24=$G$25</t>
  </si>
  <si>
    <t>$H$18</t>
  </si>
  <si>
    <t>$H$18=$I$18</t>
  </si>
  <si>
    <t>$H$19</t>
  </si>
  <si>
    <t>$H$19=$I$19</t>
  </si>
  <si>
    <t>$H$20</t>
  </si>
  <si>
    <t>$H$20=$I$20</t>
  </si>
  <si>
    <t>$H$21</t>
  </si>
  <si>
    <t>$H$21=$I$21</t>
  </si>
  <si>
    <t>$H$22</t>
  </si>
  <si>
    <t>$H$22=$I$22</t>
  </si>
  <si>
    <t>$H$23</t>
  </si>
  <si>
    <t>$H$23=$I$23</t>
  </si>
  <si>
    <t>Градиент</t>
  </si>
  <si>
    <t>Лагранжа</t>
  </si>
  <si>
    <t>Множитель</t>
  </si>
  <si>
    <t>Отчет создан: 15.10.2021 18:33:43</t>
  </si>
  <si>
    <t>ai\bi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</si>
</sst>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4" xfId="0" applyBorder="1"/>
    <xf numFmtId="0" fontId="0" fillId="2" borderId="14" xfId="0" applyFill="1" applyBorder="1"/>
    <xf numFmtId="0" fontId="0" fillId="3" borderId="14" xfId="0" applyFill="1" applyBorder="1"/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/>
    <xf numFmtId="0" fontId="0" fillId="2" borderId="18" xfId="0" applyFill="1" applyBorder="1"/>
    <xf numFmtId="0" fontId="0" fillId="0" borderId="19" xfId="0" applyBorder="1"/>
    <xf numFmtId="0" fontId="0" fillId="2" borderId="25" xfId="0" applyFill="1" applyBorder="1"/>
    <xf numFmtId="0" fontId="0" fillId="0" borderId="25" xfId="0" applyBorder="1"/>
    <xf numFmtId="0" fontId="0" fillId="0" borderId="21" xfId="0" applyBorder="1"/>
    <xf numFmtId="0" fontId="0" fillId="2" borderId="21" xfId="0" applyFill="1" applyBorder="1"/>
    <xf numFmtId="0" fontId="0" fillId="0" borderId="22" xfId="0" applyBorder="1"/>
    <xf numFmtId="2" fontId="0" fillId="3" borderId="14" xfId="0" applyNumberFormat="1" applyFill="1" applyBorder="1"/>
    <xf numFmtId="2" fontId="0" fillId="2" borderId="14" xfId="0" applyNumberFormat="1" applyFill="1" applyBorder="1"/>
    <xf numFmtId="2" fontId="0" fillId="4" borderId="14" xfId="0" applyNumberFormat="1" applyFill="1" applyBorder="1"/>
    <xf numFmtId="0" fontId="0" fillId="4" borderId="14" xfId="0" applyFill="1" applyBorder="1"/>
    <xf numFmtId="0" fontId="0" fillId="4" borderId="14" xfId="0" applyNumberFormat="1" applyFill="1" applyBorder="1"/>
    <xf numFmtId="0" fontId="0" fillId="4" borderId="18" xfId="0" applyNumberFormat="1" applyFill="1" applyBorder="1"/>
    <xf numFmtId="2" fontId="0" fillId="2" borderId="18" xfId="0" applyNumberFormat="1" applyFill="1" applyBorder="1"/>
    <xf numFmtId="0" fontId="0" fillId="0" borderId="27" xfId="0" applyBorder="1"/>
    <xf numFmtId="0" fontId="0" fillId="2" borderId="27" xfId="0" applyFill="1" applyBorder="1"/>
    <xf numFmtId="0" fontId="0" fillId="4" borderId="21" xfId="0" applyFill="1" applyBorder="1"/>
    <xf numFmtId="0" fontId="0" fillId="0" borderId="23" xfId="0" applyBorder="1" applyAlignment="1">
      <alignment vertical="center"/>
    </xf>
    <xf numFmtId="2" fontId="0" fillId="4" borderId="18" xfId="0" applyNumberFormat="1" applyFill="1" applyBorder="1"/>
    <xf numFmtId="2" fontId="0" fillId="0" borderId="18" xfId="0" applyNumberFormat="1" applyBorder="1"/>
    <xf numFmtId="1" fontId="0" fillId="0" borderId="18" xfId="0" applyNumberFormat="1" applyBorder="1"/>
    <xf numFmtId="1" fontId="0" fillId="4" borderId="14" xfId="0" applyNumberFormat="1" applyFill="1" applyBorder="1"/>
    <xf numFmtId="2" fontId="0" fillId="0" borderId="21" xfId="0" applyNumberFormat="1" applyBorder="1"/>
    <xf numFmtId="2" fontId="0" fillId="4" borderId="21" xfId="0" applyNumberFormat="1" applyFill="1" applyBorder="1"/>
    <xf numFmtId="2" fontId="0" fillId="0" borderId="22" xfId="0" applyNumberFormat="1" applyBorder="1"/>
    <xf numFmtId="1" fontId="0" fillId="0" borderId="21" xfId="0" applyNumberFormat="1" applyBorder="1"/>
    <xf numFmtId="2" fontId="0" fillId="0" borderId="19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1" fontId="2" fillId="0" borderId="21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5" xfId="0" applyBorder="1"/>
    <xf numFmtId="0" fontId="0" fillId="0" borderId="33" xfId="0" applyBorder="1"/>
    <xf numFmtId="0" fontId="0" fillId="0" borderId="33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5" borderId="14" xfId="0" applyFill="1" applyBorder="1"/>
    <xf numFmtId="0" fontId="0" fillId="6" borderId="14" xfId="0" applyFill="1" applyBorder="1"/>
    <xf numFmtId="0" fontId="0" fillId="7" borderId="14" xfId="0" applyFill="1" applyBorder="1"/>
    <xf numFmtId="0" fontId="0" fillId="0" borderId="1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right" vertical="center"/>
    </xf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37" xfId="0" applyBorder="1"/>
    <xf numFmtId="0" fontId="0" fillId="0" borderId="35" xfId="0" applyFill="1" applyBorder="1"/>
    <xf numFmtId="0" fontId="0" fillId="0" borderId="37" xfId="0" applyFill="1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NumberFormat="1" applyFill="1" applyBorder="1" applyAlignment="1">
      <alignment horizontal="right" vertical="center"/>
    </xf>
    <xf numFmtId="0" fontId="0" fillId="0" borderId="33" xfId="0" applyNumberFormat="1" applyFill="1" applyBorder="1" applyAlignment="1">
      <alignment horizontal="right" vertical="center"/>
    </xf>
    <xf numFmtId="0" fontId="0" fillId="0" borderId="16" xfId="0" applyNumberFormat="1" applyFill="1" applyBorder="1" applyAlignment="1">
      <alignment horizontal="right" vertical="center"/>
    </xf>
    <xf numFmtId="0" fontId="0" fillId="0" borderId="34" xfId="0" applyNumberFormat="1" applyFill="1" applyBorder="1" applyAlignment="1">
      <alignment horizontal="right" vertical="center"/>
    </xf>
    <xf numFmtId="0" fontId="0" fillId="0" borderId="35" xfId="0" applyNumberFormat="1" applyFill="1" applyBorder="1" applyAlignment="1">
      <alignment horizontal="right" vertical="center"/>
    </xf>
    <xf numFmtId="0" fontId="0" fillId="0" borderId="36" xfId="0" applyNumberFormat="1" applyFill="1" applyBorder="1" applyAlignment="1">
      <alignment horizontal="right" vertical="center"/>
    </xf>
    <xf numFmtId="0" fontId="0" fillId="0" borderId="37" xfId="0" applyNumberFormat="1" applyFill="1" applyBorder="1" applyAlignment="1">
      <alignment horizontal="right" vertical="center"/>
    </xf>
    <xf numFmtId="0" fontId="0" fillId="0" borderId="38" xfId="0" applyNumberFormat="1" applyFill="1" applyBorder="1" applyAlignment="1">
      <alignment horizontal="right" vertical="center"/>
    </xf>
    <xf numFmtId="0" fontId="0" fillId="0" borderId="16" xfId="0" applyFill="1" applyBorder="1"/>
    <xf numFmtId="0" fontId="0" fillId="0" borderId="34" xfId="0" applyFill="1" applyBorder="1"/>
    <xf numFmtId="0" fontId="0" fillId="0" borderId="3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525780</xdr:colOff>
      <xdr:row>16</xdr:row>
      <xdr:rowOff>266700</xdr:rowOff>
    </xdr:from>
    <xdr:to>
      <xdr:col>23</xdr:col>
      <xdr:colOff>243840</xdr:colOff>
      <xdr:row>17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640C6189-E59C-453D-B641-B486DAFF6D27}"/>
            </a:ext>
          </a:extLst>
        </xdr:cNvPr>
        <xdr:cNvCxnSpPr/>
      </xdr:nvCxnSpPr>
      <xdr:spPr>
        <a:xfrm>
          <a:off x="10492740" y="3710940"/>
          <a:ext cx="22936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152400</xdr:rowOff>
    </xdr:from>
    <xdr:to>
      <xdr:col>17</xdr:col>
      <xdr:colOff>0</xdr:colOff>
      <xdr:row>17</xdr:row>
      <xdr:rowOff>137160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4E9EF48B-1216-4BEA-95DA-E6146970FAEE}"/>
            </a:ext>
          </a:extLst>
        </xdr:cNvPr>
        <xdr:cNvCxnSpPr/>
      </xdr:nvCxnSpPr>
      <xdr:spPr>
        <a:xfrm flipV="1">
          <a:off x="10576560" y="1851660"/>
          <a:ext cx="0" cy="2004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152400</xdr:colOff>
      <xdr:row>16</xdr:row>
      <xdr:rowOff>243840</xdr:rowOff>
    </xdr:from>
    <xdr:ext cx="327654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EEE294D-1A4F-4FCD-9C51-433B001B91D7}"/>
            </a:ext>
          </a:extLst>
        </xdr:cNvPr>
        <xdr:cNvSpPr txBox="1"/>
      </xdr:nvSpPr>
      <xdr:spPr>
        <a:xfrm>
          <a:off x="11056620" y="368808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50</a:t>
          </a:r>
        </a:p>
      </xdr:txBody>
    </xdr:sp>
    <xdr:clientData/>
  </xdr:oneCellAnchor>
  <xdr:oneCellAnchor>
    <xdr:from>
      <xdr:col>20</xdr:col>
      <xdr:colOff>114300</xdr:colOff>
      <xdr:row>16</xdr:row>
      <xdr:rowOff>243840</xdr:rowOff>
    </xdr:from>
    <xdr:ext cx="399148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340316-9CC9-4775-B39F-690578C1B4B9}"/>
            </a:ext>
          </a:extLst>
        </xdr:cNvPr>
        <xdr:cNvSpPr txBox="1"/>
      </xdr:nvSpPr>
      <xdr:spPr>
        <a:xfrm>
          <a:off x="11673840" y="368808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</a:t>
          </a:r>
          <a:endParaRPr lang="ru-RU" sz="1100"/>
        </a:p>
      </xdr:txBody>
    </xdr:sp>
    <xdr:clientData/>
  </xdr:oneCellAnchor>
  <xdr:oneCellAnchor>
    <xdr:from>
      <xdr:col>16</xdr:col>
      <xdr:colOff>340995</xdr:colOff>
      <xdr:row>14</xdr:row>
      <xdr:rowOff>128905</xdr:rowOff>
    </xdr:from>
    <xdr:ext cx="327654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6577554-0EE6-4903-BFC8-532214E245B1}"/>
            </a:ext>
          </a:extLst>
        </xdr:cNvPr>
        <xdr:cNvSpPr txBox="1"/>
      </xdr:nvSpPr>
      <xdr:spPr>
        <a:xfrm>
          <a:off x="10307320" y="302450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50</a:t>
          </a:r>
          <a:endParaRPr lang="ru-RU" sz="1100"/>
        </a:p>
      </xdr:txBody>
    </xdr:sp>
    <xdr:clientData/>
  </xdr:oneCellAnchor>
  <xdr:oneCellAnchor>
    <xdr:from>
      <xdr:col>16</xdr:col>
      <xdr:colOff>266700</xdr:colOff>
      <xdr:row>12</xdr:row>
      <xdr:rowOff>144780</xdr:rowOff>
    </xdr:from>
    <xdr:ext cx="39914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ABE0B23-F69C-4F56-87FC-1CFEEC21265E}"/>
            </a:ext>
          </a:extLst>
        </xdr:cNvPr>
        <xdr:cNvSpPr txBox="1"/>
      </xdr:nvSpPr>
      <xdr:spPr>
        <a:xfrm>
          <a:off x="10233660" y="249174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</a:t>
          </a:r>
          <a:endParaRPr lang="ru-RU" sz="1100"/>
        </a:p>
      </xdr:txBody>
    </xdr:sp>
    <xdr:clientData/>
  </xdr:oneCellAnchor>
  <xdr:twoCellAnchor>
    <xdr:from>
      <xdr:col>19</xdr:col>
      <xdr:colOff>244415</xdr:colOff>
      <xdr:row>16</xdr:row>
      <xdr:rowOff>239622</xdr:rowOff>
    </xdr:from>
    <xdr:to>
      <xdr:col>19</xdr:col>
      <xdr:colOff>290134</xdr:colOff>
      <xdr:row>17</xdr:row>
      <xdr:rowOff>12172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719E9C4C-27D2-4DDB-B093-47ABCFF0E44E}"/>
            </a:ext>
          </a:extLst>
        </xdr:cNvPr>
        <xdr:cNvSpPr/>
      </xdr:nvSpPr>
      <xdr:spPr>
        <a:xfrm>
          <a:off x="11458755" y="3685396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589471</xdr:colOff>
      <xdr:row>14</xdr:row>
      <xdr:rowOff>119811</xdr:rowOff>
    </xdr:from>
    <xdr:to>
      <xdr:col>17</xdr:col>
      <xdr:colOff>26549</xdr:colOff>
      <xdr:row>14</xdr:row>
      <xdr:rowOff>165530</xdr:rowOff>
    </xdr:to>
    <xdr:sp macro="" textlink="">
      <xdr:nvSpPr>
        <xdr:cNvPr id="16" name="Овал 15">
          <a:extLst>
            <a:ext uri="{FF2B5EF4-FFF2-40B4-BE49-F238E27FC236}">
              <a16:creationId xmlns:a16="http://schemas.microsoft.com/office/drawing/2014/main" id="{D57AF35E-D81F-4BF4-9CB6-348C163ECB34}"/>
            </a:ext>
          </a:extLst>
        </xdr:cNvPr>
        <xdr:cNvSpPr/>
      </xdr:nvSpPr>
      <xdr:spPr>
        <a:xfrm>
          <a:off x="10543396" y="3019245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378603</xdr:colOff>
      <xdr:row>13</xdr:row>
      <xdr:rowOff>254000</xdr:rowOff>
    </xdr:from>
    <xdr:to>
      <xdr:col>21</xdr:col>
      <xdr:colOff>244415</xdr:colOff>
      <xdr:row>19</xdr:row>
      <xdr:rowOff>57509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F043D31A-0CD3-4FF6-B5E6-E5B8D1B6260F}"/>
            </a:ext>
          </a:extLst>
        </xdr:cNvPr>
        <xdr:cNvCxnSpPr/>
      </xdr:nvCxnSpPr>
      <xdr:spPr>
        <a:xfrm>
          <a:off x="10304833" y="2863681"/>
          <a:ext cx="1794414" cy="12735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297131</xdr:colOff>
      <xdr:row>11</xdr:row>
      <xdr:rowOff>115019</xdr:rowOff>
    </xdr:from>
    <xdr:to>
      <xdr:col>18</xdr:col>
      <xdr:colOff>16963</xdr:colOff>
      <xdr:row>11</xdr:row>
      <xdr:rowOff>160738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4639A877-8C20-4877-A173-ADAB47470DBA}"/>
            </a:ext>
          </a:extLst>
        </xdr:cNvPr>
        <xdr:cNvSpPr/>
      </xdr:nvSpPr>
      <xdr:spPr>
        <a:xfrm>
          <a:off x="10859697" y="2194944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301924</xdr:colOff>
      <xdr:row>15</xdr:row>
      <xdr:rowOff>129396</xdr:rowOff>
    </xdr:from>
    <xdr:to>
      <xdr:col>19</xdr:col>
      <xdr:colOff>21756</xdr:colOff>
      <xdr:row>15</xdr:row>
      <xdr:rowOff>175115</xdr:rowOff>
    </xdr:to>
    <xdr:sp macro="" textlink="">
      <xdr:nvSpPr>
        <xdr:cNvPr id="21" name="Овал 20">
          <a:extLst>
            <a:ext uri="{FF2B5EF4-FFF2-40B4-BE49-F238E27FC236}">
              <a16:creationId xmlns:a16="http://schemas.microsoft.com/office/drawing/2014/main" id="{3B9B2632-4B4E-4AA5-AA1F-5AE2F8628D24}"/>
            </a:ext>
          </a:extLst>
        </xdr:cNvPr>
        <xdr:cNvSpPr/>
      </xdr:nvSpPr>
      <xdr:spPr>
        <a:xfrm>
          <a:off x="11190377" y="33020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196491</xdr:colOff>
      <xdr:row>9</xdr:row>
      <xdr:rowOff>115019</xdr:rowOff>
    </xdr:from>
    <xdr:to>
      <xdr:col>19</xdr:col>
      <xdr:colOff>215660</xdr:colOff>
      <xdr:row>18</xdr:row>
      <xdr:rowOff>71886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9B27E9BF-D7AF-4E00-8A8F-2CE92AEAD7BC}"/>
            </a:ext>
          </a:extLst>
        </xdr:cNvPr>
        <xdr:cNvCxnSpPr/>
      </xdr:nvCxnSpPr>
      <xdr:spPr>
        <a:xfrm>
          <a:off x="10759057" y="1821132"/>
          <a:ext cx="670943" cy="21518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191699</xdr:colOff>
      <xdr:row>14</xdr:row>
      <xdr:rowOff>244415</xdr:rowOff>
    </xdr:from>
    <xdr:to>
      <xdr:col>17</xdr:col>
      <xdr:colOff>237418</xdr:colOff>
      <xdr:row>15</xdr:row>
      <xdr:rowOff>19170</xdr:rowOff>
    </xdr:to>
    <xdr:sp macro="" textlink="">
      <xdr:nvSpPr>
        <xdr:cNvPr id="25" name="Овал 24">
          <a:extLst>
            <a:ext uri="{FF2B5EF4-FFF2-40B4-BE49-F238E27FC236}">
              <a16:creationId xmlns:a16="http://schemas.microsoft.com/office/drawing/2014/main" id="{6C8B8FF6-64BE-4E82-B4DD-4D0C3D1B2932}"/>
            </a:ext>
          </a:extLst>
        </xdr:cNvPr>
        <xdr:cNvSpPr/>
      </xdr:nvSpPr>
      <xdr:spPr>
        <a:xfrm>
          <a:off x="10754265" y="3143849"/>
          <a:ext cx="45719" cy="47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20</xdr:col>
      <xdr:colOff>210868</xdr:colOff>
      <xdr:row>16</xdr:row>
      <xdr:rowOff>244415</xdr:rowOff>
    </xdr:from>
    <xdr:to>
      <xdr:col>20</xdr:col>
      <xdr:colOff>256587</xdr:colOff>
      <xdr:row>17</xdr:row>
      <xdr:rowOff>16965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9A550EF5-7686-4EF1-9192-9C2BE4053C5E}"/>
            </a:ext>
          </a:extLst>
        </xdr:cNvPr>
        <xdr:cNvSpPr/>
      </xdr:nvSpPr>
      <xdr:spPr>
        <a:xfrm>
          <a:off x="11751094" y="3690189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316301</xdr:colOff>
      <xdr:row>14</xdr:row>
      <xdr:rowOff>9585</xdr:rowOff>
    </xdr:from>
    <xdr:to>
      <xdr:col>22</xdr:col>
      <xdr:colOff>62302</xdr:colOff>
      <xdr:row>18</xdr:row>
      <xdr:rowOff>67094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D8C9C893-F730-4A5A-B06F-4CC737760B68}"/>
            </a:ext>
          </a:extLst>
        </xdr:cNvPr>
        <xdr:cNvCxnSpPr/>
      </xdr:nvCxnSpPr>
      <xdr:spPr>
        <a:xfrm>
          <a:off x="10270226" y="2909019"/>
          <a:ext cx="1984076" cy="10591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230039</xdr:colOff>
      <xdr:row>8</xdr:row>
      <xdr:rowOff>172528</xdr:rowOff>
    </xdr:from>
    <xdr:to>
      <xdr:col>21</xdr:col>
      <xdr:colOff>148566</xdr:colOff>
      <xdr:row>10</xdr:row>
      <xdr:rowOff>62302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39CB0CE5-4503-4516-9B3A-079B341DC746}"/>
            </a:ext>
          </a:extLst>
        </xdr:cNvPr>
        <xdr:cNvCxnSpPr/>
      </xdr:nvCxnSpPr>
      <xdr:spPr>
        <a:xfrm rot="10800000" flipV="1">
          <a:off x="10792605" y="1696528"/>
          <a:ext cx="1222074" cy="26358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172528</xdr:rowOff>
    </xdr:from>
    <xdr:to>
      <xdr:col>19</xdr:col>
      <xdr:colOff>129396</xdr:colOff>
      <xdr:row>16</xdr:row>
      <xdr:rowOff>273169</xdr:rowOff>
    </xdr:to>
    <xdr:sp macro="" textlink="">
      <xdr:nvSpPr>
        <xdr:cNvPr id="40" name="Полилиния: фигура 39">
          <a:extLst>
            <a:ext uri="{FF2B5EF4-FFF2-40B4-BE49-F238E27FC236}">
              <a16:creationId xmlns:a16="http://schemas.microsoft.com/office/drawing/2014/main" id="{E412282B-0713-474E-B20D-D0B56A121B0A}"/>
            </a:ext>
          </a:extLst>
        </xdr:cNvPr>
        <xdr:cNvSpPr/>
      </xdr:nvSpPr>
      <xdr:spPr>
        <a:xfrm>
          <a:off x="10562566" y="3071962"/>
          <a:ext cx="781170" cy="646981"/>
        </a:xfrm>
        <a:custGeom>
          <a:avLst/>
          <a:gdLst>
            <a:gd name="connsiteX0" fmla="*/ 0 w 781170"/>
            <a:gd name="connsiteY0" fmla="*/ 0 h 646981"/>
            <a:gd name="connsiteX1" fmla="*/ 738038 w 781170"/>
            <a:gd name="connsiteY1" fmla="*/ 493623 h 646981"/>
            <a:gd name="connsiteX2" fmla="*/ 781170 w 781170"/>
            <a:gd name="connsiteY2" fmla="*/ 646981 h 646981"/>
            <a:gd name="connsiteX3" fmla="*/ 4792 w 781170"/>
            <a:gd name="connsiteY3" fmla="*/ 642189 h 646981"/>
            <a:gd name="connsiteX4" fmla="*/ 0 w 781170"/>
            <a:gd name="connsiteY4" fmla="*/ 0 h 6469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81170" h="646981">
              <a:moveTo>
                <a:pt x="0" y="0"/>
              </a:moveTo>
              <a:lnTo>
                <a:pt x="738038" y="493623"/>
              </a:lnTo>
              <a:lnTo>
                <a:pt x="781170" y="646981"/>
              </a:lnTo>
              <a:lnTo>
                <a:pt x="4792" y="642189"/>
              </a:lnTo>
              <a:cubicBezTo>
                <a:pt x="3195" y="431321"/>
                <a:pt x="1597" y="220453"/>
                <a:pt x="0" y="0"/>
              </a:cubicBezTo>
              <a:close/>
            </a:path>
          </a:pathLst>
        </a:cu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19</xdr:col>
      <xdr:colOff>20060</xdr:colOff>
      <xdr:row>15</xdr:row>
      <xdr:rowOff>148355</xdr:rowOff>
    </xdr:from>
    <xdr:ext cx="519409" cy="342786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00FE3C9-6447-42EA-A623-EEF52B448470}"/>
            </a:ext>
          </a:extLst>
        </xdr:cNvPr>
        <xdr:cNvSpPr txBox="1"/>
      </xdr:nvSpPr>
      <xdr:spPr>
        <a:xfrm>
          <a:off x="11214042" y="3310992"/>
          <a:ext cx="51940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A</a:t>
          </a:r>
          <a:endParaRPr lang="ru-RU" sz="1600"/>
        </a:p>
      </xdr:txBody>
    </xdr:sp>
    <xdr:clientData/>
  </xdr:oneCellAnchor>
  <xdr:oneCellAnchor>
    <xdr:from>
      <xdr:col>19</xdr:col>
      <xdr:colOff>67093</xdr:colOff>
      <xdr:row>7</xdr:row>
      <xdr:rowOff>143773</xdr:rowOff>
    </xdr:from>
    <xdr:ext cx="940129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338A88-C4A4-477D-A42A-B5262E75776E}"/>
            </a:ext>
          </a:extLst>
        </xdr:cNvPr>
        <xdr:cNvSpPr txBox="1"/>
      </xdr:nvSpPr>
      <xdr:spPr>
        <a:xfrm>
          <a:off x="11281433" y="1485660"/>
          <a:ext cx="9401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4x1+x2 = 240</a:t>
          </a:r>
          <a:endParaRPr lang="ru-RU" sz="1100"/>
        </a:p>
      </xdr:txBody>
    </xdr:sp>
    <xdr:clientData/>
  </xdr:oneCellAnchor>
  <xdr:twoCellAnchor>
    <xdr:from>
      <xdr:col>21</xdr:col>
      <xdr:colOff>301925</xdr:colOff>
      <xdr:row>18</xdr:row>
      <xdr:rowOff>19169</xdr:rowOff>
    </xdr:from>
    <xdr:to>
      <xdr:col>24</xdr:col>
      <xdr:colOff>162944</xdr:colOff>
      <xdr:row>19</xdr:row>
      <xdr:rowOff>62302</xdr:rowOff>
    </xdr:to>
    <xdr:cxnSp macro="">
      <xdr:nvCxnSpPr>
        <xdr:cNvPr id="44" name="Соединитель: уступ 43">
          <a:extLst>
            <a:ext uri="{FF2B5EF4-FFF2-40B4-BE49-F238E27FC236}">
              <a16:creationId xmlns:a16="http://schemas.microsoft.com/office/drawing/2014/main" id="{B620D86C-C077-46C9-A095-3C139371DC24}"/>
            </a:ext>
          </a:extLst>
        </xdr:cNvPr>
        <xdr:cNvCxnSpPr/>
      </xdr:nvCxnSpPr>
      <xdr:spPr>
        <a:xfrm rot="10800000">
          <a:off x="12168038" y="3920226"/>
          <a:ext cx="1121434" cy="2252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143773</xdr:colOff>
      <xdr:row>18</xdr:row>
      <xdr:rowOff>28754</xdr:rowOff>
    </xdr:from>
    <xdr:ext cx="1011624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38630F0-A58E-48A0-9C87-3026B00B64D9}"/>
            </a:ext>
          </a:extLst>
        </xdr:cNvPr>
        <xdr:cNvSpPr txBox="1"/>
      </xdr:nvSpPr>
      <xdr:spPr>
        <a:xfrm>
          <a:off x="12661660" y="3929811"/>
          <a:ext cx="1011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2x1+3x2 = 180</a:t>
          </a:r>
          <a:endParaRPr lang="ru-RU" sz="1100"/>
        </a:p>
      </xdr:txBody>
    </xdr:sp>
    <xdr:clientData/>
  </xdr:oneCellAnchor>
  <xdr:twoCellAnchor>
    <xdr:from>
      <xdr:col>18</xdr:col>
      <xdr:colOff>14377</xdr:colOff>
      <xdr:row>18</xdr:row>
      <xdr:rowOff>53117</xdr:rowOff>
    </xdr:from>
    <xdr:to>
      <xdr:col>20</xdr:col>
      <xdr:colOff>313874</xdr:colOff>
      <xdr:row>20</xdr:row>
      <xdr:rowOff>67094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7CBF0A3C-91D9-4265-BD84-39D79BEBBCF6}"/>
            </a:ext>
          </a:extLst>
        </xdr:cNvPr>
        <xdr:cNvCxnSpPr>
          <a:endCxn id="12" idx="2"/>
        </xdr:cNvCxnSpPr>
      </xdr:nvCxnSpPr>
      <xdr:spPr>
        <a:xfrm flipV="1">
          <a:off x="10902830" y="3954174"/>
          <a:ext cx="951270" cy="3782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297132</xdr:colOff>
      <xdr:row>19</xdr:row>
      <xdr:rowOff>23961</xdr:rowOff>
    </xdr:from>
    <xdr:ext cx="1011624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73E9F9A-F94E-4D2F-9E34-EC097B2F4217}"/>
            </a:ext>
          </a:extLst>
        </xdr:cNvPr>
        <xdr:cNvSpPr txBox="1"/>
      </xdr:nvSpPr>
      <xdr:spPr>
        <a:xfrm>
          <a:off x="10859698" y="4107131"/>
          <a:ext cx="1011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6x1+7x2 = 426</a:t>
          </a:r>
          <a:endParaRPr lang="ru-RU" sz="1100"/>
        </a:p>
      </xdr:txBody>
    </xdr:sp>
    <xdr:clientData/>
  </xdr:oneCellAnchor>
  <xdr:twoCellAnchor>
    <xdr:from>
      <xdr:col>17</xdr:col>
      <xdr:colOff>4806</xdr:colOff>
      <xdr:row>15</xdr:row>
      <xdr:rowOff>263525</xdr:rowOff>
    </xdr:from>
    <xdr:to>
      <xdr:col>18</xdr:col>
      <xdr:colOff>130175</xdr:colOff>
      <xdr:row>16</xdr:row>
      <xdr:rowOff>268379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52DFEF2D-E9EE-4F19-95F6-221CDA95C4DE}"/>
            </a:ext>
          </a:extLst>
        </xdr:cNvPr>
        <xdr:cNvCxnSpPr>
          <a:stCxn id="40" idx="3"/>
        </xdr:cNvCxnSpPr>
      </xdr:nvCxnSpPr>
      <xdr:spPr>
        <a:xfrm flipV="1">
          <a:off x="10580731" y="3432175"/>
          <a:ext cx="452394" cy="277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393700</xdr:colOff>
      <xdr:row>15</xdr:row>
      <xdr:rowOff>3175</xdr:rowOff>
    </xdr:from>
    <xdr:to>
      <xdr:col>17</xdr:col>
      <xdr:colOff>254000</xdr:colOff>
      <xdr:row>20</xdr:row>
      <xdr:rowOff>57150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B9CB580D-BEE8-4352-AC8B-D66CB1B9C255}"/>
            </a:ext>
          </a:extLst>
        </xdr:cNvPr>
        <xdr:cNvCxnSpPr/>
      </xdr:nvCxnSpPr>
      <xdr:spPr>
        <a:xfrm>
          <a:off x="10360025" y="3171825"/>
          <a:ext cx="469900" cy="1152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14</xdr:row>
      <xdr:rowOff>133350</xdr:rowOff>
    </xdr:from>
    <xdr:to>
      <xdr:col>20</xdr:col>
      <xdr:colOff>15875</xdr:colOff>
      <xdr:row>19</xdr:row>
      <xdr:rowOff>98425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10E21E12-A448-41F8-9D96-C02EA0357575}"/>
            </a:ext>
          </a:extLst>
        </xdr:cNvPr>
        <xdr:cNvCxnSpPr/>
      </xdr:nvCxnSpPr>
      <xdr:spPr>
        <a:xfrm>
          <a:off x="11102975" y="3028950"/>
          <a:ext cx="469900" cy="1152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60325</xdr:colOff>
      <xdr:row>16</xdr:row>
      <xdr:rowOff>95250</xdr:rowOff>
    </xdr:from>
    <xdr:to>
      <xdr:col>19</xdr:col>
      <xdr:colOff>111125</xdr:colOff>
      <xdr:row>16</xdr:row>
      <xdr:rowOff>140969</xdr:rowOff>
    </xdr:to>
    <xdr:sp macro="" textlink="">
      <xdr:nvSpPr>
        <xdr:cNvPr id="69" name="Овал 68">
          <a:extLst>
            <a:ext uri="{FF2B5EF4-FFF2-40B4-BE49-F238E27FC236}">
              <a16:creationId xmlns:a16="http://schemas.microsoft.com/office/drawing/2014/main" id="{EAC71AFE-B24D-46D0-98B5-D6796D178B5C}"/>
            </a:ext>
          </a:extLst>
        </xdr:cNvPr>
        <xdr:cNvSpPr/>
      </xdr:nvSpPr>
      <xdr:spPr>
        <a:xfrm>
          <a:off x="11290300" y="3536950"/>
          <a:ext cx="50800" cy="45719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9FD5-1463-43F9-B471-1AD23E7BAF98}">
  <dimension ref="A1:G29"/>
  <sheetViews>
    <sheetView showGridLines="0" topLeftCell="A7" workbookViewId="0"/>
  </sheetViews>
  <sheetFormatPr defaultRowHeight="14.4" x14ac:dyDescent="0.3"/>
  <cols>
    <col min="1" max="1" width="2.33203125" customWidth="1"/>
    <col min="2" max="2" width="7.21875" bestFit="1" customWidth="1"/>
    <col min="3" max="3" width="12.441406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82" t="s">
        <v>60</v>
      </c>
    </row>
    <row r="2" spans="1:5" x14ac:dyDescent="0.3">
      <c r="A2" s="82" t="s">
        <v>61</v>
      </c>
    </row>
    <row r="3" spans="1:5" x14ac:dyDescent="0.3">
      <c r="A3" s="82" t="s">
        <v>62</v>
      </c>
    </row>
    <row r="4" spans="1:5" x14ac:dyDescent="0.3">
      <c r="A4" s="82" t="s">
        <v>63</v>
      </c>
    </row>
    <row r="5" spans="1:5" x14ac:dyDescent="0.3">
      <c r="A5" s="82" t="s">
        <v>64</v>
      </c>
    </row>
    <row r="6" spans="1:5" x14ac:dyDescent="0.3">
      <c r="A6" s="82"/>
      <c r="B6" t="s">
        <v>65</v>
      </c>
    </row>
    <row r="7" spans="1:5" x14ac:dyDescent="0.3">
      <c r="A7" s="82"/>
      <c r="B7" t="s">
        <v>66</v>
      </c>
    </row>
    <row r="8" spans="1:5" x14ac:dyDescent="0.3">
      <c r="A8" s="82"/>
      <c r="B8" t="s">
        <v>67</v>
      </c>
    </row>
    <row r="9" spans="1:5" x14ac:dyDescent="0.3">
      <c r="A9" s="82" t="s">
        <v>68</v>
      </c>
    </row>
    <row r="10" spans="1:5" x14ac:dyDescent="0.3">
      <c r="B10" t="s">
        <v>69</v>
      </c>
    </row>
    <row r="11" spans="1:5" x14ac:dyDescent="0.3">
      <c r="B11" t="s">
        <v>70</v>
      </c>
    </row>
    <row r="14" spans="1:5" ht="15" thickBot="1" x14ac:dyDescent="0.35">
      <c r="A14" t="s">
        <v>71</v>
      </c>
    </row>
    <row r="15" spans="1:5" ht="15" thickBot="1" x14ac:dyDescent="0.35">
      <c r="B15" s="83" t="s">
        <v>72</v>
      </c>
      <c r="C15" s="83" t="s">
        <v>73</v>
      </c>
      <c r="D15" s="83" t="s">
        <v>74</v>
      </c>
      <c r="E15" s="83" t="s">
        <v>75</v>
      </c>
    </row>
    <row r="16" spans="1:5" ht="15" thickBot="1" x14ac:dyDescent="0.35">
      <c r="B16" s="1" t="s">
        <v>13</v>
      </c>
      <c r="C16" s="1" t="s">
        <v>3</v>
      </c>
      <c r="D16" s="3">
        <v>1056</v>
      </c>
      <c r="E16" s="3">
        <v>1056</v>
      </c>
    </row>
    <row r="19" spans="1:7" ht="15" thickBot="1" x14ac:dyDescent="0.35">
      <c r="A19" t="s">
        <v>76</v>
      </c>
    </row>
    <row r="20" spans="1:7" ht="15" thickBot="1" x14ac:dyDescent="0.35">
      <c r="B20" s="83" t="s">
        <v>72</v>
      </c>
      <c r="C20" s="83" t="s">
        <v>73</v>
      </c>
      <c r="D20" s="83" t="s">
        <v>74</v>
      </c>
      <c r="E20" s="83" t="s">
        <v>75</v>
      </c>
      <c r="F20" s="83" t="s">
        <v>77</v>
      </c>
    </row>
    <row r="21" spans="1:7" x14ac:dyDescent="0.3">
      <c r="B21" s="2" t="s">
        <v>14</v>
      </c>
      <c r="C21" s="2" t="s">
        <v>15</v>
      </c>
      <c r="D21" s="4">
        <v>57</v>
      </c>
      <c r="E21" s="4">
        <v>57</v>
      </c>
      <c r="F21" s="2" t="s">
        <v>82</v>
      </c>
    </row>
    <row r="22" spans="1:7" ht="15" thickBot="1" x14ac:dyDescent="0.35">
      <c r="B22" s="1" t="s">
        <v>16</v>
      </c>
      <c r="C22" s="1" t="s">
        <v>17</v>
      </c>
      <c r="D22" s="3">
        <v>12</v>
      </c>
      <c r="E22" s="3">
        <v>12</v>
      </c>
      <c r="F22" s="1" t="s">
        <v>82</v>
      </c>
    </row>
    <row r="25" spans="1:7" ht="15" thickBot="1" x14ac:dyDescent="0.35">
      <c r="A25" t="s">
        <v>6</v>
      </c>
    </row>
    <row r="26" spans="1:7" ht="15" thickBot="1" x14ac:dyDescent="0.35">
      <c r="B26" s="83" t="s">
        <v>72</v>
      </c>
      <c r="C26" s="83" t="s">
        <v>73</v>
      </c>
      <c r="D26" s="83" t="s">
        <v>78</v>
      </c>
      <c r="E26" s="83" t="s">
        <v>79</v>
      </c>
      <c r="F26" s="83" t="s">
        <v>80</v>
      </c>
      <c r="G26" s="83" t="s">
        <v>81</v>
      </c>
    </row>
    <row r="27" spans="1:7" x14ac:dyDescent="0.3">
      <c r="B27" s="2" t="s">
        <v>18</v>
      </c>
      <c r="C27" s="2" t="s">
        <v>8</v>
      </c>
      <c r="D27" s="4">
        <v>426</v>
      </c>
      <c r="E27" s="2" t="s">
        <v>19</v>
      </c>
      <c r="F27" s="2" t="s">
        <v>83</v>
      </c>
      <c r="G27" s="2">
        <v>0</v>
      </c>
    </row>
    <row r="28" spans="1:7" x14ac:dyDescent="0.3">
      <c r="B28" s="2" t="s">
        <v>20</v>
      </c>
      <c r="C28" s="2" t="s">
        <v>8</v>
      </c>
      <c r="D28" s="4">
        <v>150</v>
      </c>
      <c r="E28" s="2" t="s">
        <v>21</v>
      </c>
      <c r="F28" s="2" t="s">
        <v>84</v>
      </c>
      <c r="G28" s="2">
        <v>30</v>
      </c>
    </row>
    <row r="29" spans="1:7" ht="15" thickBot="1" x14ac:dyDescent="0.35">
      <c r="B29" s="1" t="s">
        <v>22</v>
      </c>
      <c r="C29" s="1" t="s">
        <v>8</v>
      </c>
      <c r="D29" s="3">
        <v>240</v>
      </c>
      <c r="E29" s="1" t="s">
        <v>23</v>
      </c>
      <c r="F29" s="1" t="s">
        <v>83</v>
      </c>
      <c r="G29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3DA1-B1D5-4783-A98D-CECC896CF04B}">
  <dimension ref="A1:E60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6.109375" bestFit="1" customWidth="1"/>
    <col min="4" max="4" width="14.6640625" bestFit="1" customWidth="1"/>
    <col min="5" max="5" width="12" bestFit="1" customWidth="1"/>
  </cols>
  <sheetData>
    <row r="1" spans="1:5" x14ac:dyDescent="0.3">
      <c r="A1" s="82" t="s">
        <v>85</v>
      </c>
    </row>
    <row r="2" spans="1:5" x14ac:dyDescent="0.3">
      <c r="A2" s="82" t="s">
        <v>122</v>
      </c>
    </row>
    <row r="3" spans="1:5" x14ac:dyDescent="0.3">
      <c r="A3" s="82" t="s">
        <v>123</v>
      </c>
    </row>
    <row r="6" spans="1:5" ht="15" thickBot="1" x14ac:dyDescent="0.35">
      <c r="A6" t="s">
        <v>76</v>
      </c>
    </row>
    <row r="7" spans="1:5" x14ac:dyDescent="0.3">
      <c r="B7" s="84"/>
      <c r="C7" s="84"/>
      <c r="D7" s="84" t="s">
        <v>86</v>
      </c>
      <c r="E7" s="84" t="s">
        <v>88</v>
      </c>
    </row>
    <row r="8" spans="1:5" ht="15" thickBot="1" x14ac:dyDescent="0.35">
      <c r="B8" s="85" t="s">
        <v>72</v>
      </c>
      <c r="C8" s="85" t="s">
        <v>73</v>
      </c>
      <c r="D8" s="85" t="s">
        <v>87</v>
      </c>
      <c r="E8" s="85" t="s">
        <v>226</v>
      </c>
    </row>
    <row r="9" spans="1:5" x14ac:dyDescent="0.3">
      <c r="B9" s="2" t="s">
        <v>130</v>
      </c>
      <c r="C9" s="2" t="s">
        <v>131</v>
      </c>
      <c r="D9" s="2">
        <v>0</v>
      </c>
      <c r="E9" s="2">
        <v>5.9999961853027344</v>
      </c>
    </row>
    <row r="10" spans="1:5" x14ac:dyDescent="0.3">
      <c r="B10" s="2" t="s">
        <v>132</v>
      </c>
      <c r="C10" s="2" t="s">
        <v>133</v>
      </c>
      <c r="D10" s="2">
        <v>0</v>
      </c>
      <c r="E10" s="2">
        <v>5.9999980926513672</v>
      </c>
    </row>
    <row r="11" spans="1:5" x14ac:dyDescent="0.3">
      <c r="B11" s="2" t="s">
        <v>134</v>
      </c>
      <c r="C11" s="2" t="s">
        <v>135</v>
      </c>
      <c r="D11" s="2">
        <v>169.99999999999997</v>
      </c>
      <c r="E11" s="2">
        <v>0</v>
      </c>
    </row>
    <row r="12" spans="1:5" x14ac:dyDescent="0.3">
      <c r="B12" s="2" t="s">
        <v>136</v>
      </c>
      <c r="C12" s="2" t="s">
        <v>137</v>
      </c>
      <c r="D12" s="2">
        <v>0</v>
      </c>
      <c r="E12" s="2">
        <v>78</v>
      </c>
    </row>
    <row r="13" spans="1:5" x14ac:dyDescent="0.3">
      <c r="B13" s="2" t="s">
        <v>138</v>
      </c>
      <c r="C13" s="2" t="s">
        <v>139</v>
      </c>
      <c r="D13" s="2">
        <v>0</v>
      </c>
      <c r="E13" s="2">
        <v>81</v>
      </c>
    </row>
    <row r="14" spans="1:5" x14ac:dyDescent="0.3">
      <c r="B14" s="2" t="s">
        <v>140</v>
      </c>
      <c r="C14" s="2" t="s">
        <v>141</v>
      </c>
      <c r="D14" s="2">
        <v>0</v>
      </c>
      <c r="E14" s="2">
        <v>73</v>
      </c>
    </row>
    <row r="15" spans="1:5" x14ac:dyDescent="0.3">
      <c r="B15" s="2" t="s">
        <v>142</v>
      </c>
      <c r="C15" s="2" t="s">
        <v>143</v>
      </c>
      <c r="D15" s="2">
        <v>0</v>
      </c>
      <c r="E15" s="2">
        <v>0</v>
      </c>
    </row>
    <row r="16" spans="1:5" x14ac:dyDescent="0.3">
      <c r="B16" s="2" t="s">
        <v>144</v>
      </c>
      <c r="C16" s="2" t="s">
        <v>145</v>
      </c>
      <c r="D16" s="2">
        <v>226.71718322775564</v>
      </c>
      <c r="E16" s="2">
        <v>0</v>
      </c>
    </row>
    <row r="17" spans="2:5" x14ac:dyDescent="0.3">
      <c r="B17" s="2" t="s">
        <v>146</v>
      </c>
      <c r="C17" s="2" t="s">
        <v>147</v>
      </c>
      <c r="D17" s="2">
        <v>3.2828167722442885</v>
      </c>
      <c r="E17" s="2">
        <v>0</v>
      </c>
    </row>
    <row r="18" spans="2:5" x14ac:dyDescent="0.3">
      <c r="B18" s="2" t="s">
        <v>148</v>
      </c>
      <c r="C18" s="2" t="s">
        <v>149</v>
      </c>
      <c r="D18" s="2">
        <v>0</v>
      </c>
      <c r="E18" s="2">
        <v>75</v>
      </c>
    </row>
    <row r="19" spans="2:5" x14ac:dyDescent="0.3">
      <c r="B19" s="2" t="s">
        <v>150</v>
      </c>
      <c r="C19" s="2" t="s">
        <v>151</v>
      </c>
      <c r="D19" s="2">
        <v>0</v>
      </c>
      <c r="E19" s="2">
        <v>78</v>
      </c>
    </row>
    <row r="20" spans="2:5" x14ac:dyDescent="0.3">
      <c r="B20" s="2" t="s">
        <v>152</v>
      </c>
      <c r="C20" s="2" t="s">
        <v>153</v>
      </c>
      <c r="D20" s="2">
        <v>0</v>
      </c>
      <c r="E20" s="2">
        <v>70</v>
      </c>
    </row>
    <row r="21" spans="2:5" x14ac:dyDescent="0.3">
      <c r="B21" s="2" t="s">
        <v>154</v>
      </c>
      <c r="C21" s="2" t="s">
        <v>155</v>
      </c>
      <c r="D21" s="2">
        <v>183.28281677224419</v>
      </c>
      <c r="E21" s="2">
        <v>0</v>
      </c>
    </row>
    <row r="22" spans="2:5" x14ac:dyDescent="0.3">
      <c r="B22" s="2" t="s">
        <v>156</v>
      </c>
      <c r="C22" s="2" t="s">
        <v>157</v>
      </c>
      <c r="D22" s="2">
        <v>0</v>
      </c>
      <c r="E22" s="2">
        <v>4</v>
      </c>
    </row>
    <row r="23" spans="2:5" x14ac:dyDescent="0.3">
      <c r="B23" s="2" t="s">
        <v>158</v>
      </c>
      <c r="C23" s="2" t="s">
        <v>159</v>
      </c>
      <c r="D23" s="2">
        <v>176.7171832277557</v>
      </c>
      <c r="E23" s="2">
        <v>0</v>
      </c>
    </row>
    <row r="24" spans="2:5" x14ac:dyDescent="0.3">
      <c r="B24" s="2" t="s">
        <v>160</v>
      </c>
      <c r="C24" s="2" t="s">
        <v>161</v>
      </c>
      <c r="D24" s="2">
        <v>0</v>
      </c>
      <c r="E24" s="2">
        <v>77</v>
      </c>
    </row>
    <row r="25" spans="2:5" x14ac:dyDescent="0.3">
      <c r="B25" s="2" t="s">
        <v>162</v>
      </c>
      <c r="C25" s="2" t="s">
        <v>163</v>
      </c>
      <c r="D25" s="2">
        <v>0</v>
      </c>
      <c r="E25" s="2">
        <v>80</v>
      </c>
    </row>
    <row r="26" spans="2:5" x14ac:dyDescent="0.3">
      <c r="B26" s="2" t="s">
        <v>164</v>
      </c>
      <c r="C26" s="2" t="s">
        <v>165</v>
      </c>
      <c r="D26" s="2">
        <v>0</v>
      </c>
      <c r="E26" s="2">
        <v>72</v>
      </c>
    </row>
    <row r="27" spans="2:5" x14ac:dyDescent="0.3">
      <c r="B27" s="2" t="s">
        <v>166</v>
      </c>
      <c r="C27" s="2" t="s">
        <v>167</v>
      </c>
      <c r="D27" s="2">
        <v>106.7171832277556</v>
      </c>
      <c r="E27" s="2">
        <v>0</v>
      </c>
    </row>
    <row r="28" spans="2:5" x14ac:dyDescent="0.3">
      <c r="B28" s="2" t="s">
        <v>168</v>
      </c>
      <c r="C28" s="2" t="s">
        <v>169</v>
      </c>
      <c r="D28" s="2">
        <v>0</v>
      </c>
      <c r="E28" s="2">
        <v>98</v>
      </c>
    </row>
    <row r="29" spans="2:5" x14ac:dyDescent="0.3">
      <c r="B29" s="2" t="s">
        <v>170</v>
      </c>
      <c r="C29" s="2" t="s">
        <v>171</v>
      </c>
      <c r="D29" s="2">
        <v>0</v>
      </c>
      <c r="E29" s="2">
        <v>102</v>
      </c>
    </row>
    <row r="30" spans="2:5" x14ac:dyDescent="0.3">
      <c r="B30" s="2" t="s">
        <v>172</v>
      </c>
      <c r="C30" s="2" t="s">
        <v>173</v>
      </c>
      <c r="D30" s="2">
        <v>0</v>
      </c>
      <c r="E30" s="2">
        <v>1.0000019073486328</v>
      </c>
    </row>
    <row r="31" spans="2:5" x14ac:dyDescent="0.3">
      <c r="B31" s="2" t="s">
        <v>174</v>
      </c>
      <c r="C31" s="2" t="s">
        <v>175</v>
      </c>
      <c r="D31" s="2">
        <v>0</v>
      </c>
      <c r="E31" s="2">
        <v>1.0000009536743164</v>
      </c>
    </row>
    <row r="32" spans="2:5" x14ac:dyDescent="0.3">
      <c r="B32" s="2" t="s">
        <v>176</v>
      </c>
      <c r="C32" s="2" t="s">
        <v>177</v>
      </c>
      <c r="D32" s="2">
        <v>183.28281677224439</v>
      </c>
      <c r="E32" s="2">
        <v>0</v>
      </c>
    </row>
    <row r="33" spans="1:5" x14ac:dyDescent="0.3">
      <c r="B33" s="2" t="s">
        <v>178</v>
      </c>
      <c r="C33" s="2" t="s">
        <v>179</v>
      </c>
      <c r="D33" s="2">
        <v>0</v>
      </c>
      <c r="E33" s="2">
        <v>102</v>
      </c>
    </row>
    <row r="34" spans="1:5" x14ac:dyDescent="0.3">
      <c r="B34" s="2" t="s">
        <v>180</v>
      </c>
      <c r="C34" s="2" t="s">
        <v>181</v>
      </c>
      <c r="D34" s="2">
        <v>133.28281677224442</v>
      </c>
      <c r="E34" s="2">
        <v>0</v>
      </c>
    </row>
    <row r="35" spans="1:5" x14ac:dyDescent="0.3">
      <c r="B35" s="2" t="s">
        <v>182</v>
      </c>
      <c r="C35" s="2" t="s">
        <v>183</v>
      </c>
      <c r="D35" s="2">
        <v>0</v>
      </c>
      <c r="E35" s="2">
        <v>104</v>
      </c>
    </row>
    <row r="36" spans="1:5" x14ac:dyDescent="0.3">
      <c r="B36" s="2" t="s">
        <v>184</v>
      </c>
      <c r="C36" s="2" t="s">
        <v>185</v>
      </c>
      <c r="D36" s="2">
        <v>226.71718322775564</v>
      </c>
      <c r="E36" s="2">
        <v>0</v>
      </c>
    </row>
    <row r="37" spans="1:5" x14ac:dyDescent="0.3">
      <c r="B37" s="2" t="s">
        <v>186</v>
      </c>
      <c r="C37" s="2" t="s">
        <v>187</v>
      </c>
      <c r="D37" s="2">
        <v>0</v>
      </c>
      <c r="E37" s="2">
        <v>1.0000003576278687</v>
      </c>
    </row>
    <row r="38" spans="1:5" x14ac:dyDescent="0.3">
      <c r="B38" s="2" t="s">
        <v>188</v>
      </c>
      <c r="C38" s="2" t="s">
        <v>189</v>
      </c>
      <c r="D38" s="2">
        <v>0</v>
      </c>
      <c r="E38" s="2">
        <v>4</v>
      </c>
    </row>
    <row r="39" spans="1:5" x14ac:dyDescent="0.3">
      <c r="B39" s="2" t="s">
        <v>190</v>
      </c>
      <c r="C39" s="2" t="s">
        <v>191</v>
      </c>
      <c r="D39" s="2">
        <v>0</v>
      </c>
      <c r="E39" s="2">
        <v>100</v>
      </c>
    </row>
    <row r="40" spans="1:5" x14ac:dyDescent="0.3">
      <c r="B40" s="2" t="s">
        <v>192</v>
      </c>
      <c r="C40" s="2" t="s">
        <v>193</v>
      </c>
      <c r="D40" s="2">
        <v>0</v>
      </c>
      <c r="E40" s="2">
        <v>98</v>
      </c>
    </row>
    <row r="41" spans="1:5" x14ac:dyDescent="0.3">
      <c r="B41" s="2" t="s">
        <v>194</v>
      </c>
      <c r="C41" s="2" t="s">
        <v>195</v>
      </c>
      <c r="D41" s="2">
        <v>0</v>
      </c>
      <c r="E41" s="2">
        <v>2</v>
      </c>
    </row>
    <row r="42" spans="1:5" x14ac:dyDescent="0.3">
      <c r="B42" s="2" t="s">
        <v>196</v>
      </c>
      <c r="C42" s="2" t="s">
        <v>197</v>
      </c>
      <c r="D42" s="2">
        <v>73.282816772244303</v>
      </c>
      <c r="E42" s="2">
        <v>0</v>
      </c>
    </row>
    <row r="43" spans="1:5" x14ac:dyDescent="0.3">
      <c r="B43" s="2" t="s">
        <v>198</v>
      </c>
      <c r="C43" s="2" t="s">
        <v>199</v>
      </c>
      <c r="D43" s="2">
        <v>199.99999999999997</v>
      </c>
      <c r="E43" s="2">
        <v>0</v>
      </c>
    </row>
    <row r="44" spans="1:5" ht="15" thickBot="1" x14ac:dyDescent="0.35">
      <c r="B44" s="1" t="s">
        <v>200</v>
      </c>
      <c r="C44" s="1" t="s">
        <v>201</v>
      </c>
      <c r="D44" s="1">
        <v>76.717183227755612</v>
      </c>
      <c r="E44" s="1">
        <v>0</v>
      </c>
    </row>
    <row r="46" spans="1:5" ht="15" thickBot="1" x14ac:dyDescent="0.35">
      <c r="A46" t="s">
        <v>6</v>
      </c>
    </row>
    <row r="47" spans="1:5" x14ac:dyDescent="0.3">
      <c r="B47" s="84"/>
      <c r="C47" s="84"/>
      <c r="D47" s="84" t="s">
        <v>86</v>
      </c>
      <c r="E47" s="84" t="s">
        <v>227</v>
      </c>
    </row>
    <row r="48" spans="1:5" ht="15" thickBot="1" x14ac:dyDescent="0.35">
      <c r="B48" s="85" t="s">
        <v>72</v>
      </c>
      <c r="C48" s="85" t="s">
        <v>73</v>
      </c>
      <c r="D48" s="85" t="s">
        <v>87</v>
      </c>
      <c r="E48" s="85" t="s">
        <v>228</v>
      </c>
    </row>
    <row r="49" spans="2:5" x14ac:dyDescent="0.3">
      <c r="B49" s="2" t="s">
        <v>202</v>
      </c>
      <c r="C49" s="2" t="s">
        <v>108</v>
      </c>
      <c r="D49" s="2">
        <v>289.99999999999977</v>
      </c>
      <c r="E49" s="2">
        <v>0</v>
      </c>
    </row>
    <row r="50" spans="2:5" x14ac:dyDescent="0.3">
      <c r="B50" s="2" t="s">
        <v>204</v>
      </c>
      <c r="C50" s="2" t="s">
        <v>109</v>
      </c>
      <c r="D50" s="2">
        <v>360.00000000000006</v>
      </c>
      <c r="E50" s="2">
        <v>2</v>
      </c>
    </row>
    <row r="51" spans="2:5" x14ac:dyDescent="0.3">
      <c r="B51" s="2" t="s">
        <v>206</v>
      </c>
      <c r="C51" s="2" t="s">
        <v>110</v>
      </c>
      <c r="D51" s="2">
        <v>349.99999999999994</v>
      </c>
      <c r="E51" s="2">
        <v>-2</v>
      </c>
    </row>
    <row r="52" spans="2:5" x14ac:dyDescent="0.3">
      <c r="B52" s="2" t="s">
        <v>208</v>
      </c>
      <c r="C52" s="2" t="s">
        <v>112</v>
      </c>
      <c r="D52" s="2">
        <v>299.99999999999994</v>
      </c>
      <c r="E52" s="2">
        <v>5</v>
      </c>
    </row>
    <row r="53" spans="2:5" x14ac:dyDescent="0.3">
      <c r="B53" s="2" t="s">
        <v>210</v>
      </c>
      <c r="C53" s="2" t="s">
        <v>113</v>
      </c>
      <c r="D53" s="2">
        <v>199.99999999999997</v>
      </c>
      <c r="E53" s="2">
        <v>2</v>
      </c>
    </row>
    <row r="54" spans="2:5" x14ac:dyDescent="0.3">
      <c r="B54" s="2" t="s">
        <v>212</v>
      </c>
      <c r="C54" s="2" t="s">
        <v>114</v>
      </c>
      <c r="D54" s="2">
        <v>260</v>
      </c>
      <c r="E54" s="2">
        <v>10</v>
      </c>
    </row>
    <row r="55" spans="2:5" x14ac:dyDescent="0.3">
      <c r="B55" s="2" t="s">
        <v>214</v>
      </c>
      <c r="C55" s="2" t="s">
        <v>139</v>
      </c>
      <c r="D55" s="2">
        <v>169.99999999999997</v>
      </c>
      <c r="E55" s="2">
        <v>17</v>
      </c>
    </row>
    <row r="56" spans="2:5" x14ac:dyDescent="0.3">
      <c r="B56" s="2" t="s">
        <v>216</v>
      </c>
      <c r="C56" s="2" t="s">
        <v>151</v>
      </c>
      <c r="D56" s="2">
        <v>229.99999999999994</v>
      </c>
      <c r="E56" s="2">
        <v>20</v>
      </c>
    </row>
    <row r="57" spans="2:5" x14ac:dyDescent="0.3">
      <c r="B57" s="2" t="s">
        <v>218</v>
      </c>
      <c r="C57" s="2" t="s">
        <v>163</v>
      </c>
      <c r="D57" s="2">
        <v>359.99999999999989</v>
      </c>
      <c r="E57" s="2">
        <v>18</v>
      </c>
    </row>
    <row r="58" spans="2:5" x14ac:dyDescent="0.3">
      <c r="B58" s="2" t="s">
        <v>220</v>
      </c>
      <c r="C58" s="2" t="s">
        <v>175</v>
      </c>
      <c r="D58" s="2">
        <v>290</v>
      </c>
      <c r="E58" s="2">
        <v>0</v>
      </c>
    </row>
    <row r="59" spans="2:5" x14ac:dyDescent="0.3">
      <c r="B59" s="2" t="s">
        <v>222</v>
      </c>
      <c r="C59" s="2" t="s">
        <v>187</v>
      </c>
      <c r="D59" s="2">
        <v>360.00000000000006</v>
      </c>
      <c r="E59" s="2">
        <v>-2</v>
      </c>
    </row>
    <row r="60" spans="2:5" ht="15" thickBot="1" x14ac:dyDescent="0.35">
      <c r="B60" s="1" t="s">
        <v>224</v>
      </c>
      <c r="C60" s="1" t="s">
        <v>199</v>
      </c>
      <c r="D60" s="1">
        <v>349.99999999999989</v>
      </c>
      <c r="E60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626F-C3B7-40B7-BA38-4F22DD2EFDB4}">
  <dimension ref="A1:J48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82" t="s">
        <v>99</v>
      </c>
    </row>
    <row r="2" spans="1:10" x14ac:dyDescent="0.3">
      <c r="A2" s="82" t="s">
        <v>122</v>
      </c>
    </row>
    <row r="3" spans="1:10" x14ac:dyDescent="0.3">
      <c r="A3" s="82" t="s">
        <v>229</v>
      </c>
    </row>
    <row r="5" spans="1:10" ht="15" thickBot="1" x14ac:dyDescent="0.35"/>
    <row r="6" spans="1:10" x14ac:dyDescent="0.3">
      <c r="B6" s="84"/>
      <c r="C6" s="84" t="s">
        <v>90</v>
      </c>
      <c r="D6" s="84"/>
    </row>
    <row r="7" spans="1:10" ht="15" thickBot="1" x14ac:dyDescent="0.35">
      <c r="B7" s="85" t="s">
        <v>72</v>
      </c>
      <c r="C7" s="85" t="s">
        <v>73</v>
      </c>
      <c r="D7" s="85" t="s">
        <v>87</v>
      </c>
    </row>
    <row r="8" spans="1:10" ht="15" thickBot="1" x14ac:dyDescent="0.35">
      <c r="B8" s="1" t="s">
        <v>129</v>
      </c>
      <c r="C8" s="1" t="s">
        <v>114</v>
      </c>
      <c r="D8" s="3">
        <v>17769.999999999996</v>
      </c>
    </row>
    <row r="10" spans="1:10" ht="15" thickBot="1" x14ac:dyDescent="0.35"/>
    <row r="11" spans="1:10" x14ac:dyDescent="0.3">
      <c r="B11" s="84"/>
      <c r="C11" s="84" t="s">
        <v>100</v>
      </c>
      <c r="D11" s="84"/>
      <c r="F11" s="84" t="s">
        <v>101</v>
      </c>
      <c r="G11" s="84" t="s">
        <v>90</v>
      </c>
      <c r="I11" s="84" t="s">
        <v>104</v>
      </c>
      <c r="J11" s="84" t="s">
        <v>90</v>
      </c>
    </row>
    <row r="12" spans="1:10" ht="15" thickBot="1" x14ac:dyDescent="0.35">
      <c r="B12" s="85" t="s">
        <v>72</v>
      </c>
      <c r="C12" s="85" t="s">
        <v>73</v>
      </c>
      <c r="D12" s="85" t="s">
        <v>87</v>
      </c>
      <c r="F12" s="85" t="s">
        <v>102</v>
      </c>
      <c r="G12" s="85" t="s">
        <v>103</v>
      </c>
      <c r="I12" s="85" t="s">
        <v>102</v>
      </c>
      <c r="J12" s="85" t="s">
        <v>103</v>
      </c>
    </row>
    <row r="13" spans="1:10" x14ac:dyDescent="0.3">
      <c r="B13" s="2" t="s">
        <v>130</v>
      </c>
      <c r="C13" s="2" t="s">
        <v>131</v>
      </c>
      <c r="D13" s="4">
        <v>0</v>
      </c>
      <c r="F13" s="4">
        <v>0</v>
      </c>
      <c r="G13" s="4">
        <v>17769.999999999996</v>
      </c>
      <c r="I13" s="4">
        <v>0</v>
      </c>
      <c r="J13" s="4">
        <v>17769.999999999996</v>
      </c>
    </row>
    <row r="14" spans="1:10" x14ac:dyDescent="0.3">
      <c r="B14" s="2" t="s">
        <v>132</v>
      </c>
      <c r="C14" s="2" t="s">
        <v>133</v>
      </c>
      <c r="D14" s="4">
        <v>0</v>
      </c>
      <c r="F14" s="4">
        <v>0</v>
      </c>
      <c r="G14" s="4">
        <v>17769.999999999996</v>
      </c>
      <c r="I14" s="4">
        <v>0</v>
      </c>
      <c r="J14" s="4">
        <v>17769.999999999996</v>
      </c>
    </row>
    <row r="15" spans="1:10" x14ac:dyDescent="0.3">
      <c r="B15" s="2" t="s">
        <v>134</v>
      </c>
      <c r="C15" s="2" t="s">
        <v>135</v>
      </c>
      <c r="D15" s="4">
        <v>169.99999999999997</v>
      </c>
      <c r="F15" s="4">
        <v>169.99999999999997</v>
      </c>
      <c r="G15" s="4">
        <v>17769.999999999996</v>
      </c>
      <c r="I15" s="4">
        <v>169.99999999999997</v>
      </c>
      <c r="J15" s="4">
        <v>17769.999999999996</v>
      </c>
    </row>
    <row r="16" spans="1:10" x14ac:dyDescent="0.3">
      <c r="B16" s="2" t="s">
        <v>136</v>
      </c>
      <c r="C16" s="2" t="s">
        <v>137</v>
      </c>
      <c r="D16" s="4">
        <v>0</v>
      </c>
      <c r="F16" s="4">
        <v>0</v>
      </c>
      <c r="G16" s="4">
        <v>17769.999999999996</v>
      </c>
      <c r="I16" s="4">
        <v>0</v>
      </c>
      <c r="J16" s="4">
        <v>17769.999999999996</v>
      </c>
    </row>
    <row r="17" spans="2:10" x14ac:dyDescent="0.3">
      <c r="B17" s="2" t="s">
        <v>138</v>
      </c>
      <c r="C17" s="2" t="s">
        <v>139</v>
      </c>
      <c r="D17" s="4">
        <v>0</v>
      </c>
      <c r="F17" s="4">
        <v>0</v>
      </c>
      <c r="G17" s="4">
        <v>17769.999999999996</v>
      </c>
      <c r="I17" s="4">
        <v>0</v>
      </c>
      <c r="J17" s="4">
        <v>17769.999999999996</v>
      </c>
    </row>
    <row r="18" spans="2:10" x14ac:dyDescent="0.3">
      <c r="B18" s="2" t="s">
        <v>140</v>
      </c>
      <c r="C18" s="2" t="s">
        <v>141</v>
      </c>
      <c r="D18" s="4">
        <v>0</v>
      </c>
      <c r="F18" s="4">
        <v>0</v>
      </c>
      <c r="G18" s="4">
        <v>17769.999999999996</v>
      </c>
      <c r="I18" s="4">
        <v>0</v>
      </c>
      <c r="J18" s="4">
        <v>17769.999999999996</v>
      </c>
    </row>
    <row r="19" spans="2:10" x14ac:dyDescent="0.3">
      <c r="B19" s="2" t="s">
        <v>142</v>
      </c>
      <c r="C19" s="2" t="s">
        <v>143</v>
      </c>
      <c r="D19" s="4">
        <v>0</v>
      </c>
      <c r="F19" s="4">
        <v>0</v>
      </c>
      <c r="G19" s="4">
        <v>17769.999999999996</v>
      </c>
      <c r="I19" s="4">
        <v>0</v>
      </c>
      <c r="J19" s="4">
        <v>17769.999999999996</v>
      </c>
    </row>
    <row r="20" spans="2:10" x14ac:dyDescent="0.3">
      <c r="B20" s="2" t="s">
        <v>144</v>
      </c>
      <c r="C20" s="2" t="s">
        <v>145</v>
      </c>
      <c r="D20" s="4">
        <v>226.71718322775564</v>
      </c>
      <c r="F20" s="4">
        <v>226.71718322775564</v>
      </c>
      <c r="G20" s="4">
        <v>17769.999999999996</v>
      </c>
      <c r="I20" s="4">
        <v>226.71718322775564</v>
      </c>
      <c r="J20" s="4">
        <v>17769.999999999996</v>
      </c>
    </row>
    <row r="21" spans="2:10" x14ac:dyDescent="0.3">
      <c r="B21" s="2" t="s">
        <v>146</v>
      </c>
      <c r="C21" s="2" t="s">
        <v>147</v>
      </c>
      <c r="D21" s="4">
        <v>3.2828167722442885</v>
      </c>
      <c r="F21" s="4">
        <v>3.2828167722442885</v>
      </c>
      <c r="G21" s="4">
        <v>17769.999999999996</v>
      </c>
      <c r="I21" s="4">
        <v>3.2828167722442885</v>
      </c>
      <c r="J21" s="4">
        <v>17769.999999999996</v>
      </c>
    </row>
    <row r="22" spans="2:10" x14ac:dyDescent="0.3">
      <c r="B22" s="2" t="s">
        <v>148</v>
      </c>
      <c r="C22" s="2" t="s">
        <v>149</v>
      </c>
      <c r="D22" s="4">
        <v>0</v>
      </c>
      <c r="F22" s="4">
        <v>0</v>
      </c>
      <c r="G22" s="4">
        <v>17769.999999999996</v>
      </c>
      <c r="I22" s="4">
        <v>0</v>
      </c>
      <c r="J22" s="4">
        <v>17769.999999999996</v>
      </c>
    </row>
    <row r="23" spans="2:10" x14ac:dyDescent="0.3">
      <c r="B23" s="2" t="s">
        <v>150</v>
      </c>
      <c r="C23" s="2" t="s">
        <v>151</v>
      </c>
      <c r="D23" s="4">
        <v>0</v>
      </c>
      <c r="F23" s="4">
        <v>0</v>
      </c>
      <c r="G23" s="4">
        <v>17769.999999999996</v>
      </c>
      <c r="I23" s="4">
        <v>0</v>
      </c>
      <c r="J23" s="4">
        <v>17769.999999999996</v>
      </c>
    </row>
    <row r="24" spans="2:10" x14ac:dyDescent="0.3">
      <c r="B24" s="2" t="s">
        <v>152</v>
      </c>
      <c r="C24" s="2" t="s">
        <v>153</v>
      </c>
      <c r="D24" s="4">
        <v>0</v>
      </c>
      <c r="F24" s="4">
        <v>0</v>
      </c>
      <c r="G24" s="4">
        <v>17769.999999999996</v>
      </c>
      <c r="I24" s="4">
        <v>0</v>
      </c>
      <c r="J24" s="4">
        <v>17769.999999999996</v>
      </c>
    </row>
    <row r="25" spans="2:10" x14ac:dyDescent="0.3">
      <c r="B25" s="2" t="s">
        <v>154</v>
      </c>
      <c r="C25" s="2" t="s">
        <v>155</v>
      </c>
      <c r="D25" s="4">
        <v>183.28281677224419</v>
      </c>
      <c r="F25" s="4">
        <v>183.28281677224419</v>
      </c>
      <c r="G25" s="4">
        <v>17769.999999999996</v>
      </c>
      <c r="I25" s="4">
        <v>183.28281677224419</v>
      </c>
      <c r="J25" s="4">
        <v>17769.999999999996</v>
      </c>
    </row>
    <row r="26" spans="2:10" x14ac:dyDescent="0.3">
      <c r="B26" s="2" t="s">
        <v>156</v>
      </c>
      <c r="C26" s="2" t="s">
        <v>157</v>
      </c>
      <c r="D26" s="4">
        <v>0</v>
      </c>
      <c r="F26" s="4">
        <v>0</v>
      </c>
      <c r="G26" s="4">
        <v>17769.999999999996</v>
      </c>
      <c r="I26" s="4">
        <v>0</v>
      </c>
      <c r="J26" s="4">
        <v>17769.999999999996</v>
      </c>
    </row>
    <row r="27" spans="2:10" x14ac:dyDescent="0.3">
      <c r="B27" s="2" t="s">
        <v>158</v>
      </c>
      <c r="C27" s="2" t="s">
        <v>159</v>
      </c>
      <c r="D27" s="4">
        <v>176.7171832277557</v>
      </c>
      <c r="F27" s="4">
        <v>176.7171832277557</v>
      </c>
      <c r="G27" s="4">
        <v>17769.999999999996</v>
      </c>
      <c r="I27" s="4">
        <v>176.7171832277557</v>
      </c>
      <c r="J27" s="4">
        <v>17769.999999999996</v>
      </c>
    </row>
    <row r="28" spans="2:10" x14ac:dyDescent="0.3">
      <c r="B28" s="2" t="s">
        <v>160</v>
      </c>
      <c r="C28" s="2" t="s">
        <v>161</v>
      </c>
      <c r="D28" s="4">
        <v>0</v>
      </c>
      <c r="F28" s="4">
        <v>0</v>
      </c>
      <c r="G28" s="4">
        <v>17769.999999999996</v>
      </c>
      <c r="I28" s="4">
        <v>0</v>
      </c>
      <c r="J28" s="4">
        <v>17769.999999999996</v>
      </c>
    </row>
    <row r="29" spans="2:10" x14ac:dyDescent="0.3">
      <c r="B29" s="2" t="s">
        <v>162</v>
      </c>
      <c r="C29" s="2" t="s">
        <v>163</v>
      </c>
      <c r="D29" s="4">
        <v>0</v>
      </c>
      <c r="F29" s="4">
        <v>0</v>
      </c>
      <c r="G29" s="4">
        <v>17769.999999999996</v>
      </c>
      <c r="I29" s="4">
        <v>0</v>
      </c>
      <c r="J29" s="4">
        <v>17769.999999999996</v>
      </c>
    </row>
    <row r="30" spans="2:10" x14ac:dyDescent="0.3">
      <c r="B30" s="2" t="s">
        <v>164</v>
      </c>
      <c r="C30" s="2" t="s">
        <v>165</v>
      </c>
      <c r="D30" s="4">
        <v>0</v>
      </c>
      <c r="F30" s="4">
        <v>0</v>
      </c>
      <c r="G30" s="4">
        <v>17769.999999999996</v>
      </c>
      <c r="I30" s="4">
        <v>0</v>
      </c>
      <c r="J30" s="4">
        <v>17769.999999999996</v>
      </c>
    </row>
    <row r="31" spans="2:10" x14ac:dyDescent="0.3">
      <c r="B31" s="2" t="s">
        <v>166</v>
      </c>
      <c r="C31" s="2" t="s">
        <v>167</v>
      </c>
      <c r="D31" s="4">
        <v>106.7171832277556</v>
      </c>
      <c r="F31" s="4">
        <v>106.7171832277556</v>
      </c>
      <c r="G31" s="4">
        <v>17769.999999999996</v>
      </c>
      <c r="I31" s="4">
        <v>106.7171832277556</v>
      </c>
      <c r="J31" s="4">
        <v>17769.999999999996</v>
      </c>
    </row>
    <row r="32" spans="2:10" x14ac:dyDescent="0.3">
      <c r="B32" s="2" t="s">
        <v>168</v>
      </c>
      <c r="C32" s="2" t="s">
        <v>169</v>
      </c>
      <c r="D32" s="4">
        <v>0</v>
      </c>
      <c r="F32" s="4">
        <v>0</v>
      </c>
      <c r="G32" s="4">
        <v>17769.999999999996</v>
      </c>
      <c r="I32" s="4">
        <v>0</v>
      </c>
      <c r="J32" s="4">
        <v>17769.999999999996</v>
      </c>
    </row>
    <row r="33" spans="2:10" x14ac:dyDescent="0.3">
      <c r="B33" s="2" t="s">
        <v>170</v>
      </c>
      <c r="C33" s="2" t="s">
        <v>171</v>
      </c>
      <c r="D33" s="4">
        <v>0</v>
      </c>
      <c r="F33" s="4">
        <v>0</v>
      </c>
      <c r="G33" s="4">
        <v>17769.999999999996</v>
      </c>
      <c r="I33" s="4">
        <v>0</v>
      </c>
      <c r="J33" s="4">
        <v>17769.999999999996</v>
      </c>
    </row>
    <row r="34" spans="2:10" x14ac:dyDescent="0.3">
      <c r="B34" s="2" t="s">
        <v>172</v>
      </c>
      <c r="C34" s="2" t="s">
        <v>173</v>
      </c>
      <c r="D34" s="4">
        <v>0</v>
      </c>
      <c r="F34" s="4">
        <v>0</v>
      </c>
      <c r="G34" s="4">
        <v>17769.999999999996</v>
      </c>
      <c r="I34" s="4">
        <v>0</v>
      </c>
      <c r="J34" s="4">
        <v>17769.999999999996</v>
      </c>
    </row>
    <row r="35" spans="2:10" x14ac:dyDescent="0.3">
      <c r="B35" s="2" t="s">
        <v>174</v>
      </c>
      <c r="C35" s="2" t="s">
        <v>175</v>
      </c>
      <c r="D35" s="4">
        <v>0</v>
      </c>
      <c r="F35" s="4">
        <v>0</v>
      </c>
      <c r="G35" s="4">
        <v>17769.999999999996</v>
      </c>
      <c r="I35" s="4">
        <v>0</v>
      </c>
      <c r="J35" s="4">
        <v>17769.999999999996</v>
      </c>
    </row>
    <row r="36" spans="2:10" x14ac:dyDescent="0.3">
      <c r="B36" s="2" t="s">
        <v>176</v>
      </c>
      <c r="C36" s="2" t="s">
        <v>177</v>
      </c>
      <c r="D36" s="4">
        <v>183.28281677224439</v>
      </c>
      <c r="F36" s="4">
        <v>183.28281677224439</v>
      </c>
      <c r="G36" s="4">
        <v>17769.999999999996</v>
      </c>
      <c r="I36" s="4">
        <v>183.28281677224439</v>
      </c>
      <c r="J36" s="4">
        <v>17769.999999999996</v>
      </c>
    </row>
    <row r="37" spans="2:10" x14ac:dyDescent="0.3">
      <c r="B37" s="2" t="s">
        <v>178</v>
      </c>
      <c r="C37" s="2" t="s">
        <v>179</v>
      </c>
      <c r="D37" s="4">
        <v>0</v>
      </c>
      <c r="F37" s="4">
        <v>0</v>
      </c>
      <c r="G37" s="4">
        <v>17769.999999999996</v>
      </c>
      <c r="I37" s="4">
        <v>0</v>
      </c>
      <c r="J37" s="4">
        <v>17769.999999999996</v>
      </c>
    </row>
    <row r="38" spans="2:10" x14ac:dyDescent="0.3">
      <c r="B38" s="2" t="s">
        <v>180</v>
      </c>
      <c r="C38" s="2" t="s">
        <v>181</v>
      </c>
      <c r="D38" s="4">
        <v>133.28281677224442</v>
      </c>
      <c r="F38" s="4">
        <v>133.28281677224442</v>
      </c>
      <c r="G38" s="4">
        <v>17769.999999999996</v>
      </c>
      <c r="I38" s="4">
        <v>133.28281677224442</v>
      </c>
      <c r="J38" s="4">
        <v>17769.999999999996</v>
      </c>
    </row>
    <row r="39" spans="2:10" x14ac:dyDescent="0.3">
      <c r="B39" s="2" t="s">
        <v>182</v>
      </c>
      <c r="C39" s="2" t="s">
        <v>183</v>
      </c>
      <c r="D39" s="4">
        <v>0</v>
      </c>
      <c r="F39" s="4">
        <v>0</v>
      </c>
      <c r="G39" s="4">
        <v>17769.999999999996</v>
      </c>
      <c r="I39" s="4">
        <v>0</v>
      </c>
      <c r="J39" s="4">
        <v>17769.999999999996</v>
      </c>
    </row>
    <row r="40" spans="2:10" x14ac:dyDescent="0.3">
      <c r="B40" s="2" t="s">
        <v>184</v>
      </c>
      <c r="C40" s="2" t="s">
        <v>185</v>
      </c>
      <c r="D40" s="4">
        <v>226.71718322775564</v>
      </c>
      <c r="F40" s="4">
        <v>226.71718322775564</v>
      </c>
      <c r="G40" s="4">
        <v>17769.999999999996</v>
      </c>
      <c r="I40" s="4">
        <v>226.71718322775564</v>
      </c>
      <c r="J40" s="4">
        <v>17769.999999999996</v>
      </c>
    </row>
    <row r="41" spans="2:10" x14ac:dyDescent="0.3">
      <c r="B41" s="2" t="s">
        <v>186</v>
      </c>
      <c r="C41" s="2" t="s">
        <v>187</v>
      </c>
      <c r="D41" s="4">
        <v>0</v>
      </c>
      <c r="F41" s="4">
        <v>0</v>
      </c>
      <c r="G41" s="4">
        <v>17769.999999999996</v>
      </c>
      <c r="I41" s="4">
        <v>0</v>
      </c>
      <c r="J41" s="4">
        <v>17769.999999999996</v>
      </c>
    </row>
    <row r="42" spans="2:10" x14ac:dyDescent="0.3">
      <c r="B42" s="2" t="s">
        <v>188</v>
      </c>
      <c r="C42" s="2" t="s">
        <v>189</v>
      </c>
      <c r="D42" s="4">
        <v>0</v>
      </c>
      <c r="F42" s="4">
        <v>0</v>
      </c>
      <c r="G42" s="4">
        <v>17769.999999999996</v>
      </c>
      <c r="I42" s="4">
        <v>0</v>
      </c>
      <c r="J42" s="4">
        <v>17769.999999999996</v>
      </c>
    </row>
    <row r="43" spans="2:10" x14ac:dyDescent="0.3">
      <c r="B43" s="2" t="s">
        <v>190</v>
      </c>
      <c r="C43" s="2" t="s">
        <v>191</v>
      </c>
      <c r="D43" s="4">
        <v>0</v>
      </c>
      <c r="F43" s="4">
        <v>0</v>
      </c>
      <c r="G43" s="4">
        <v>17769.999999999996</v>
      </c>
      <c r="I43" s="4">
        <v>0</v>
      </c>
      <c r="J43" s="4">
        <v>17769.999999999996</v>
      </c>
    </row>
    <row r="44" spans="2:10" x14ac:dyDescent="0.3">
      <c r="B44" s="2" t="s">
        <v>192</v>
      </c>
      <c r="C44" s="2" t="s">
        <v>193</v>
      </c>
      <c r="D44" s="4">
        <v>0</v>
      </c>
      <c r="F44" s="4">
        <v>0</v>
      </c>
      <c r="G44" s="4">
        <v>17769.999999999996</v>
      </c>
      <c r="I44" s="4">
        <v>0</v>
      </c>
      <c r="J44" s="4">
        <v>17769.999999999996</v>
      </c>
    </row>
    <row r="45" spans="2:10" x14ac:dyDescent="0.3">
      <c r="B45" s="2" t="s">
        <v>194</v>
      </c>
      <c r="C45" s="2" t="s">
        <v>195</v>
      </c>
      <c r="D45" s="4">
        <v>0</v>
      </c>
      <c r="F45" s="4">
        <v>0</v>
      </c>
      <c r="G45" s="4">
        <v>17769.999999999996</v>
      </c>
      <c r="I45" s="4">
        <v>0</v>
      </c>
      <c r="J45" s="4">
        <v>17769.999999999996</v>
      </c>
    </row>
    <row r="46" spans="2:10" x14ac:dyDescent="0.3">
      <c r="B46" s="2" t="s">
        <v>196</v>
      </c>
      <c r="C46" s="2" t="s">
        <v>197</v>
      </c>
      <c r="D46" s="4">
        <v>73.282816772244303</v>
      </c>
      <c r="F46" s="4">
        <v>73.282816772244303</v>
      </c>
      <c r="G46" s="4">
        <v>17769.999999999996</v>
      </c>
      <c r="I46" s="4">
        <v>73.282816772244303</v>
      </c>
      <c r="J46" s="4">
        <v>17769.999999999996</v>
      </c>
    </row>
    <row r="47" spans="2:10" x14ac:dyDescent="0.3">
      <c r="B47" s="2" t="s">
        <v>198</v>
      </c>
      <c r="C47" s="2" t="s">
        <v>199</v>
      </c>
      <c r="D47" s="4">
        <v>199.99999999999997</v>
      </c>
      <c r="F47" s="4">
        <v>199.99999999999997</v>
      </c>
      <c r="G47" s="4">
        <v>17769.999999999996</v>
      </c>
      <c r="I47" s="4">
        <v>199.99999999999997</v>
      </c>
      <c r="J47" s="4">
        <v>17769.999999999996</v>
      </c>
    </row>
    <row r="48" spans="2:10" ht="15" thickBot="1" x14ac:dyDescent="0.35">
      <c r="B48" s="1" t="s">
        <v>200</v>
      </c>
      <c r="C48" s="1" t="s">
        <v>201</v>
      </c>
      <c r="D48" s="3">
        <v>76.717183227755612</v>
      </c>
      <c r="F48" s="3">
        <v>76.717183227755612</v>
      </c>
      <c r="G48" s="3">
        <v>17769.999999999996</v>
      </c>
      <c r="I48" s="3">
        <v>76.717183227755612</v>
      </c>
      <c r="J48" s="3">
        <v>17769.999999999996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0B16-ECC9-4851-B64E-BC2EBE49A4F8}">
  <dimension ref="A2:J25"/>
  <sheetViews>
    <sheetView topLeftCell="A4" workbookViewId="0">
      <selection activeCell="I25" sqref="I25"/>
    </sheetView>
  </sheetViews>
  <sheetFormatPr defaultRowHeight="14.4" x14ac:dyDescent="0.3"/>
  <cols>
    <col min="2" max="4" width="12" bestFit="1" customWidth="1"/>
    <col min="6" max="6" width="4" bestFit="1" customWidth="1"/>
    <col min="7" max="7" width="12" bestFit="1" customWidth="1"/>
    <col min="9" max="9" width="6" bestFit="1" customWidth="1"/>
    <col min="10" max="10" width="5.77734375" bestFit="1" customWidth="1"/>
  </cols>
  <sheetData>
    <row r="2" spans="1:10" x14ac:dyDescent="0.3">
      <c r="A2" s="89" t="s">
        <v>111</v>
      </c>
      <c r="B2" s="90"/>
      <c r="C2" s="90"/>
      <c r="D2" s="90"/>
      <c r="E2" s="91"/>
      <c r="F2" s="89" t="s">
        <v>115</v>
      </c>
      <c r="G2" s="90"/>
      <c r="H2" s="90"/>
      <c r="I2" s="90"/>
      <c r="J2" s="91"/>
    </row>
    <row r="3" spans="1:10" x14ac:dyDescent="0.3">
      <c r="A3" s="55"/>
      <c r="B3" s="56" t="s">
        <v>108</v>
      </c>
      <c r="C3" s="56" t="s">
        <v>109</v>
      </c>
      <c r="D3" s="56" t="s">
        <v>110</v>
      </c>
      <c r="E3" s="58"/>
      <c r="F3" s="55"/>
      <c r="G3" s="56" t="s">
        <v>112</v>
      </c>
      <c r="H3" s="56" t="s">
        <v>113</v>
      </c>
      <c r="I3" s="56" t="s">
        <v>114</v>
      </c>
      <c r="J3" s="58"/>
    </row>
    <row r="4" spans="1:10" x14ac:dyDescent="0.3">
      <c r="A4" s="59" t="s">
        <v>105</v>
      </c>
      <c r="B4" s="55">
        <v>23</v>
      </c>
      <c r="C4" s="56">
        <v>25</v>
      </c>
      <c r="D4" s="58">
        <v>15</v>
      </c>
      <c r="E4" s="87">
        <v>170</v>
      </c>
      <c r="F4" s="92" t="s">
        <v>108</v>
      </c>
      <c r="G4" s="55">
        <v>6</v>
      </c>
      <c r="H4" s="56">
        <v>3</v>
      </c>
      <c r="I4" s="58">
        <v>10</v>
      </c>
      <c r="J4" s="60">
        <v>290</v>
      </c>
    </row>
    <row r="5" spans="1:10" x14ac:dyDescent="0.3">
      <c r="A5" s="59" t="s">
        <v>106</v>
      </c>
      <c r="B5" s="59">
        <v>20</v>
      </c>
      <c r="C5" s="6">
        <v>22</v>
      </c>
      <c r="D5" s="60">
        <v>18</v>
      </c>
      <c r="E5" s="87">
        <v>230</v>
      </c>
      <c r="F5" s="92" t="s">
        <v>109</v>
      </c>
      <c r="G5" s="59">
        <v>3</v>
      </c>
      <c r="H5" s="6">
        <v>1</v>
      </c>
      <c r="I5" s="60">
        <v>12</v>
      </c>
      <c r="J5" s="60">
        <v>360</v>
      </c>
    </row>
    <row r="6" spans="1:10" x14ac:dyDescent="0.3">
      <c r="A6" s="59" t="s">
        <v>107</v>
      </c>
      <c r="B6" s="61">
        <v>18</v>
      </c>
      <c r="C6" s="86">
        <v>24</v>
      </c>
      <c r="D6" s="62">
        <v>16</v>
      </c>
      <c r="E6" s="87">
        <v>360</v>
      </c>
      <c r="F6" s="92" t="s">
        <v>110</v>
      </c>
      <c r="G6" s="61">
        <v>5</v>
      </c>
      <c r="H6" s="86">
        <v>2</v>
      </c>
      <c r="I6" s="62">
        <v>10</v>
      </c>
      <c r="J6" s="60">
        <v>350</v>
      </c>
    </row>
    <row r="7" spans="1:10" x14ac:dyDescent="0.3">
      <c r="A7" s="61"/>
      <c r="B7" s="88">
        <v>290</v>
      </c>
      <c r="C7" s="88">
        <v>360</v>
      </c>
      <c r="D7" s="88">
        <v>350</v>
      </c>
      <c r="E7" s="62"/>
      <c r="F7" s="61"/>
      <c r="G7" s="86">
        <v>300</v>
      </c>
      <c r="H7" s="86">
        <v>200</v>
      </c>
      <c r="I7" s="86">
        <v>260</v>
      </c>
      <c r="J7" s="62"/>
    </row>
    <row r="8" spans="1:10" x14ac:dyDescent="0.3">
      <c r="A8" s="90" t="s">
        <v>119</v>
      </c>
      <c r="B8" s="90"/>
      <c r="C8" s="90"/>
      <c r="D8" s="90"/>
      <c r="E8" s="90"/>
      <c r="F8" s="90"/>
      <c r="G8" s="90"/>
    </row>
    <row r="9" spans="1:10" x14ac:dyDescent="0.3">
      <c r="A9" s="55"/>
      <c r="B9" s="93" t="s">
        <v>108</v>
      </c>
      <c r="C9" s="94" t="s">
        <v>109</v>
      </c>
      <c r="D9" s="95" t="s">
        <v>110</v>
      </c>
      <c r="E9" s="96" t="s">
        <v>112</v>
      </c>
      <c r="F9" s="97" t="s">
        <v>113</v>
      </c>
      <c r="G9" s="98" t="s">
        <v>114</v>
      </c>
    </row>
    <row r="10" spans="1:10" x14ac:dyDescent="0.3">
      <c r="A10" s="59" t="s">
        <v>116</v>
      </c>
      <c r="B10" s="55">
        <v>23</v>
      </c>
      <c r="C10" s="56">
        <v>25</v>
      </c>
      <c r="D10" s="56">
        <v>15</v>
      </c>
      <c r="E10" s="55">
        <v>100</v>
      </c>
      <c r="F10" s="56">
        <v>100</v>
      </c>
      <c r="G10" s="58">
        <v>100</v>
      </c>
    </row>
    <row r="11" spans="1:10" x14ac:dyDescent="0.3">
      <c r="A11" s="59" t="s">
        <v>117</v>
      </c>
      <c r="B11" s="59">
        <v>20</v>
      </c>
      <c r="C11" s="6">
        <v>22</v>
      </c>
      <c r="D11" s="6">
        <v>18</v>
      </c>
      <c r="E11" s="59">
        <v>100</v>
      </c>
      <c r="F11" s="6">
        <v>100</v>
      </c>
      <c r="G11" s="60">
        <v>100</v>
      </c>
    </row>
    <row r="12" spans="1:10" x14ac:dyDescent="0.3">
      <c r="A12" s="59" t="s">
        <v>118</v>
      </c>
      <c r="B12" s="61">
        <v>18</v>
      </c>
      <c r="C12" s="86">
        <v>24</v>
      </c>
      <c r="D12" s="86">
        <v>16</v>
      </c>
      <c r="E12" s="61">
        <v>100</v>
      </c>
      <c r="F12" s="86">
        <v>100</v>
      </c>
      <c r="G12" s="62">
        <v>100</v>
      </c>
    </row>
    <row r="13" spans="1:10" x14ac:dyDescent="0.3">
      <c r="A13" s="59" t="s">
        <v>108</v>
      </c>
      <c r="B13" s="55">
        <v>0</v>
      </c>
      <c r="C13" s="56">
        <v>100</v>
      </c>
      <c r="D13" s="58">
        <v>100</v>
      </c>
      <c r="E13" s="59">
        <v>6</v>
      </c>
      <c r="F13" s="6">
        <v>3</v>
      </c>
      <c r="G13" s="60">
        <v>10</v>
      </c>
    </row>
    <row r="14" spans="1:10" x14ac:dyDescent="0.3">
      <c r="A14" s="59" t="s">
        <v>109</v>
      </c>
      <c r="B14" s="59">
        <v>100</v>
      </c>
      <c r="C14" s="11">
        <v>0</v>
      </c>
      <c r="D14" s="60">
        <v>100</v>
      </c>
      <c r="E14" s="59">
        <v>3</v>
      </c>
      <c r="F14" s="6">
        <v>1</v>
      </c>
      <c r="G14" s="60">
        <v>12</v>
      </c>
    </row>
    <row r="15" spans="1:10" x14ac:dyDescent="0.3">
      <c r="A15" s="61" t="s">
        <v>110</v>
      </c>
      <c r="B15" s="61">
        <v>100</v>
      </c>
      <c r="C15" s="86">
        <v>100</v>
      </c>
      <c r="D15" s="62">
        <v>0</v>
      </c>
      <c r="E15" s="61">
        <v>5</v>
      </c>
      <c r="F15" s="86">
        <v>2</v>
      </c>
      <c r="G15" s="62">
        <v>10</v>
      </c>
    </row>
    <row r="16" spans="1:10" x14ac:dyDescent="0.3">
      <c r="A16" s="90" t="s">
        <v>120</v>
      </c>
      <c r="B16" s="90"/>
      <c r="C16" s="90"/>
      <c r="D16" s="90"/>
      <c r="E16" s="90"/>
      <c r="F16" s="90"/>
      <c r="G16" s="90"/>
    </row>
    <row r="17" spans="1:10" x14ac:dyDescent="0.3">
      <c r="A17" s="55"/>
      <c r="B17" s="93" t="s">
        <v>108</v>
      </c>
      <c r="C17" s="94" t="s">
        <v>109</v>
      </c>
      <c r="D17" s="95" t="s">
        <v>110</v>
      </c>
      <c r="E17" s="96" t="s">
        <v>112</v>
      </c>
      <c r="F17" s="97" t="s">
        <v>113</v>
      </c>
      <c r="G17" s="98" t="s">
        <v>114</v>
      </c>
      <c r="I17">
        <f>SUM(I18:I23)</f>
        <v>1760</v>
      </c>
    </row>
    <row r="18" spans="1:10" x14ac:dyDescent="0.3">
      <c r="A18" s="59" t="s">
        <v>116</v>
      </c>
      <c r="B18" s="55">
        <v>0</v>
      </c>
      <c r="C18" s="56">
        <v>0</v>
      </c>
      <c r="D18" s="56">
        <v>170</v>
      </c>
      <c r="E18" s="55">
        <v>0</v>
      </c>
      <c r="F18" s="56">
        <v>0</v>
      </c>
      <c r="G18" s="58">
        <v>0</v>
      </c>
      <c r="H18">
        <f>SUM(B18:G18)</f>
        <v>170</v>
      </c>
      <c r="I18" s="87">
        <v>170</v>
      </c>
    </row>
    <row r="19" spans="1:10" x14ac:dyDescent="0.3">
      <c r="A19" s="59" t="s">
        <v>117</v>
      </c>
      <c r="B19" s="59">
        <v>0</v>
      </c>
      <c r="C19" s="6">
        <v>150</v>
      </c>
      <c r="D19" s="6">
        <v>80</v>
      </c>
      <c r="E19" s="59">
        <v>0</v>
      </c>
      <c r="F19" s="6">
        <v>0</v>
      </c>
      <c r="G19" s="60">
        <v>0</v>
      </c>
      <c r="H19">
        <f t="shared" ref="H19:H23" si="0">SUM(B19:G19)</f>
        <v>230</v>
      </c>
      <c r="I19" s="87">
        <v>230</v>
      </c>
    </row>
    <row r="20" spans="1:10" x14ac:dyDescent="0.3">
      <c r="A20" s="59" t="s">
        <v>118</v>
      </c>
      <c r="B20" s="61">
        <v>260</v>
      </c>
      <c r="C20" s="86">
        <v>0</v>
      </c>
      <c r="D20" s="86">
        <v>100</v>
      </c>
      <c r="E20" s="61">
        <v>0</v>
      </c>
      <c r="F20" s="86">
        <v>0</v>
      </c>
      <c r="G20" s="62">
        <v>0</v>
      </c>
      <c r="H20">
        <f t="shared" si="0"/>
        <v>360</v>
      </c>
      <c r="I20" s="87">
        <v>360</v>
      </c>
    </row>
    <row r="21" spans="1:10" x14ac:dyDescent="0.3">
      <c r="A21" s="59" t="s">
        <v>108</v>
      </c>
      <c r="B21" s="55">
        <v>30</v>
      </c>
      <c r="C21" s="56">
        <v>0</v>
      </c>
      <c r="D21" s="58">
        <v>0</v>
      </c>
      <c r="E21" s="59">
        <v>0</v>
      </c>
      <c r="F21" s="6">
        <v>0</v>
      </c>
      <c r="G21" s="60">
        <v>260</v>
      </c>
      <c r="H21">
        <f t="shared" si="0"/>
        <v>290</v>
      </c>
      <c r="I21" s="60">
        <v>290</v>
      </c>
    </row>
    <row r="22" spans="1:10" x14ac:dyDescent="0.3">
      <c r="A22" s="59" t="s">
        <v>109</v>
      </c>
      <c r="B22" s="59">
        <v>0</v>
      </c>
      <c r="C22" s="11">
        <v>210</v>
      </c>
      <c r="D22" s="60">
        <v>0</v>
      </c>
      <c r="E22" s="59">
        <v>150</v>
      </c>
      <c r="F22" s="6">
        <v>0</v>
      </c>
      <c r="G22" s="60">
        <v>0</v>
      </c>
      <c r="H22">
        <f t="shared" si="0"/>
        <v>360</v>
      </c>
      <c r="I22" s="60">
        <v>360</v>
      </c>
    </row>
    <row r="23" spans="1:10" x14ac:dyDescent="0.3">
      <c r="A23" s="61" t="s">
        <v>110</v>
      </c>
      <c r="B23" s="61">
        <v>0</v>
      </c>
      <c r="C23" s="86">
        <v>0</v>
      </c>
      <c r="D23" s="62">
        <v>0</v>
      </c>
      <c r="E23" s="61">
        <v>150</v>
      </c>
      <c r="F23" s="86">
        <v>200</v>
      </c>
      <c r="G23" s="62">
        <v>0</v>
      </c>
      <c r="H23">
        <f t="shared" si="0"/>
        <v>350</v>
      </c>
      <c r="I23" s="60">
        <v>350</v>
      </c>
    </row>
    <row r="24" spans="1:10" x14ac:dyDescent="0.3">
      <c r="B24">
        <f>SUM(B18:B23)</f>
        <v>290</v>
      </c>
      <c r="C24">
        <f>SUM(C18:C23)</f>
        <v>360</v>
      </c>
      <c r="D24">
        <f t="shared" ref="C24:G24" si="1">SUM(D18:D23)</f>
        <v>350</v>
      </c>
      <c r="E24">
        <f t="shared" si="1"/>
        <v>300</v>
      </c>
      <c r="F24">
        <f t="shared" si="1"/>
        <v>200</v>
      </c>
      <c r="G24">
        <f t="shared" si="1"/>
        <v>260</v>
      </c>
    </row>
    <row r="25" spans="1:10" x14ac:dyDescent="0.3">
      <c r="A25">
        <f>SUM(B25:G25)</f>
        <v>1760</v>
      </c>
      <c r="B25" s="86">
        <v>290</v>
      </c>
      <c r="C25" s="86">
        <v>360</v>
      </c>
      <c r="D25" s="86">
        <v>350</v>
      </c>
      <c r="E25" s="86">
        <v>300</v>
      </c>
      <c r="F25" s="86">
        <v>200</v>
      </c>
      <c r="G25" s="86">
        <v>260</v>
      </c>
      <c r="I25">
        <f>SUMPRODUCT(B10:G15,B18:G23)</f>
        <v>17770</v>
      </c>
      <c r="J25" t="s">
        <v>121</v>
      </c>
    </row>
  </sheetData>
  <mergeCells count="4">
    <mergeCell ref="A2:E2"/>
    <mergeCell ref="F2:J2"/>
    <mergeCell ref="A8:G8"/>
    <mergeCell ref="A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3D2B-F68E-48EC-85DE-1E356459A4E9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11.44140625" bestFit="1" customWidth="1"/>
    <col min="4" max="4" width="14.6640625" bestFit="1" customWidth="1"/>
    <col min="5" max="5" width="12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82" t="s">
        <v>85</v>
      </c>
    </row>
    <row r="2" spans="1:8" x14ac:dyDescent="0.3">
      <c r="A2" s="82" t="s">
        <v>61</v>
      </c>
    </row>
    <row r="3" spans="1:8" x14ac:dyDescent="0.3">
      <c r="A3" s="82" t="s">
        <v>62</v>
      </c>
    </row>
    <row r="6" spans="1:8" ht="15" thickBot="1" x14ac:dyDescent="0.35">
      <c r="A6" t="s">
        <v>76</v>
      </c>
    </row>
    <row r="7" spans="1:8" x14ac:dyDescent="0.3">
      <c r="B7" s="84"/>
      <c r="C7" s="84"/>
      <c r="D7" s="84" t="s">
        <v>86</v>
      </c>
      <c r="E7" s="84" t="s">
        <v>88</v>
      </c>
      <c r="F7" s="84" t="s">
        <v>90</v>
      </c>
      <c r="G7" s="84" t="s">
        <v>92</v>
      </c>
      <c r="H7" s="84" t="s">
        <v>92</v>
      </c>
    </row>
    <row r="8" spans="1:8" ht="15" thickBot="1" x14ac:dyDescent="0.35">
      <c r="B8" s="85" t="s">
        <v>72</v>
      </c>
      <c r="C8" s="85" t="s">
        <v>73</v>
      </c>
      <c r="D8" s="85" t="s">
        <v>87</v>
      </c>
      <c r="E8" s="85" t="s">
        <v>89</v>
      </c>
      <c r="F8" s="85" t="s">
        <v>91</v>
      </c>
      <c r="G8" s="85" t="s">
        <v>93</v>
      </c>
      <c r="H8" s="85" t="s">
        <v>94</v>
      </c>
    </row>
    <row r="9" spans="1:8" x14ac:dyDescent="0.3">
      <c r="B9" s="2" t="s">
        <v>14</v>
      </c>
      <c r="C9" s="2" t="s">
        <v>15</v>
      </c>
      <c r="D9" s="2">
        <v>57</v>
      </c>
      <c r="E9" s="2">
        <v>0</v>
      </c>
      <c r="F9" s="2">
        <v>16</v>
      </c>
      <c r="G9" s="2">
        <v>32</v>
      </c>
      <c r="H9" s="2">
        <v>5.7142857142857153</v>
      </c>
    </row>
    <row r="10" spans="1:8" ht="15" thickBot="1" x14ac:dyDescent="0.35">
      <c r="B10" s="1" t="s">
        <v>16</v>
      </c>
      <c r="C10" s="1" t="s">
        <v>17</v>
      </c>
      <c r="D10" s="1">
        <v>12</v>
      </c>
      <c r="E10" s="1">
        <v>0</v>
      </c>
      <c r="F10" s="1">
        <v>12</v>
      </c>
      <c r="G10" s="1">
        <v>6.6666666666666679</v>
      </c>
      <c r="H10" s="1">
        <v>8</v>
      </c>
    </row>
    <row r="12" spans="1:8" ht="15" thickBot="1" x14ac:dyDescent="0.35">
      <c r="A12" t="s">
        <v>6</v>
      </c>
    </row>
    <row r="13" spans="1:8" x14ac:dyDescent="0.3">
      <c r="B13" s="84"/>
      <c r="C13" s="84"/>
      <c r="D13" s="84" t="s">
        <v>86</v>
      </c>
      <c r="E13" s="84" t="s">
        <v>95</v>
      </c>
      <c r="F13" s="84" t="s">
        <v>97</v>
      </c>
      <c r="G13" s="84" t="s">
        <v>92</v>
      </c>
      <c r="H13" s="84" t="s">
        <v>92</v>
      </c>
    </row>
    <row r="14" spans="1:8" ht="15" thickBot="1" x14ac:dyDescent="0.35">
      <c r="B14" s="85" t="s">
        <v>72</v>
      </c>
      <c r="C14" s="85" t="s">
        <v>73</v>
      </c>
      <c r="D14" s="85" t="s">
        <v>87</v>
      </c>
      <c r="E14" s="85" t="s">
        <v>96</v>
      </c>
      <c r="F14" s="85" t="s">
        <v>98</v>
      </c>
      <c r="G14" s="85" t="s">
        <v>93</v>
      </c>
      <c r="H14" s="85" t="s">
        <v>94</v>
      </c>
    </row>
    <row r="15" spans="1:8" x14ac:dyDescent="0.3">
      <c r="B15" s="2" t="s">
        <v>18</v>
      </c>
      <c r="C15" s="2" t="s">
        <v>8</v>
      </c>
      <c r="D15" s="2">
        <v>426</v>
      </c>
      <c r="E15" s="2">
        <v>1.4545454545454546</v>
      </c>
      <c r="F15" s="2">
        <v>426</v>
      </c>
      <c r="G15" s="2">
        <v>66</v>
      </c>
      <c r="H15" s="2">
        <v>66</v>
      </c>
    </row>
    <row r="16" spans="1:8" x14ac:dyDescent="0.3">
      <c r="B16" s="2" t="s">
        <v>20</v>
      </c>
      <c r="C16" s="2" t="s">
        <v>8</v>
      </c>
      <c r="D16" s="2">
        <v>150</v>
      </c>
      <c r="E16" s="2">
        <v>0</v>
      </c>
      <c r="F16" s="2">
        <v>180</v>
      </c>
      <c r="G16" s="2">
        <v>1E+30</v>
      </c>
      <c r="H16" s="2">
        <v>30</v>
      </c>
    </row>
    <row r="17" spans="2:8" ht="15" thickBot="1" x14ac:dyDescent="0.35">
      <c r="B17" s="1" t="s">
        <v>22</v>
      </c>
      <c r="C17" s="1" t="s">
        <v>8</v>
      </c>
      <c r="D17" s="1">
        <v>240</v>
      </c>
      <c r="E17" s="1">
        <v>1.8181818181818183</v>
      </c>
      <c r="F17" s="1">
        <v>240</v>
      </c>
      <c r="G17" s="1">
        <v>44</v>
      </c>
      <c r="H17" s="1">
        <v>165.00000000000006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3FD1-8140-4ACE-AFE3-5BE1DEFA6C2C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82" t="s">
        <v>99</v>
      </c>
    </row>
    <row r="2" spans="1:10" x14ac:dyDescent="0.3">
      <c r="A2" s="82" t="s">
        <v>61</v>
      </c>
    </row>
    <row r="3" spans="1:10" x14ac:dyDescent="0.3">
      <c r="A3" s="82" t="s">
        <v>62</v>
      </c>
    </row>
    <row r="5" spans="1:10" ht="15" thickBot="1" x14ac:dyDescent="0.35"/>
    <row r="6" spans="1:10" x14ac:dyDescent="0.3">
      <c r="B6" s="84"/>
      <c r="C6" s="84" t="s">
        <v>90</v>
      </c>
      <c r="D6" s="84"/>
    </row>
    <row r="7" spans="1:10" ht="15" thickBot="1" x14ac:dyDescent="0.35">
      <c r="B7" s="85" t="s">
        <v>72</v>
      </c>
      <c r="C7" s="85" t="s">
        <v>73</v>
      </c>
      <c r="D7" s="85" t="s">
        <v>87</v>
      </c>
    </row>
    <row r="8" spans="1:10" ht="15" thickBot="1" x14ac:dyDescent="0.35">
      <c r="B8" s="1" t="s">
        <v>13</v>
      </c>
      <c r="C8" s="1" t="s">
        <v>3</v>
      </c>
      <c r="D8" s="3">
        <v>1056</v>
      </c>
    </row>
    <row r="10" spans="1:10" ht="15" thickBot="1" x14ac:dyDescent="0.35"/>
    <row r="11" spans="1:10" x14ac:dyDescent="0.3">
      <c r="B11" s="84"/>
      <c r="C11" s="84" t="s">
        <v>100</v>
      </c>
      <c r="D11" s="84"/>
      <c r="F11" s="84" t="s">
        <v>101</v>
      </c>
      <c r="G11" s="84" t="s">
        <v>90</v>
      </c>
      <c r="I11" s="84" t="s">
        <v>104</v>
      </c>
      <c r="J11" s="84" t="s">
        <v>90</v>
      </c>
    </row>
    <row r="12" spans="1:10" ht="15" thickBot="1" x14ac:dyDescent="0.35">
      <c r="B12" s="85" t="s">
        <v>72</v>
      </c>
      <c r="C12" s="85" t="s">
        <v>73</v>
      </c>
      <c r="D12" s="85" t="s">
        <v>87</v>
      </c>
      <c r="F12" s="85" t="s">
        <v>102</v>
      </c>
      <c r="G12" s="85" t="s">
        <v>103</v>
      </c>
      <c r="I12" s="85" t="s">
        <v>102</v>
      </c>
      <c r="J12" s="85" t="s">
        <v>103</v>
      </c>
    </row>
    <row r="13" spans="1:10" x14ac:dyDescent="0.3">
      <c r="B13" s="2" t="s">
        <v>14</v>
      </c>
      <c r="C13" s="2" t="s">
        <v>15</v>
      </c>
      <c r="D13" s="4">
        <v>57</v>
      </c>
      <c r="F13" s="4">
        <v>0</v>
      </c>
      <c r="G13" s="4">
        <v>144</v>
      </c>
      <c r="I13" s="4">
        <v>57</v>
      </c>
      <c r="J13" s="4">
        <v>1056</v>
      </c>
    </row>
    <row r="14" spans="1:10" ht="15" thickBot="1" x14ac:dyDescent="0.35">
      <c r="B14" s="1" t="s">
        <v>16</v>
      </c>
      <c r="C14" s="1" t="s">
        <v>17</v>
      </c>
      <c r="D14" s="3">
        <v>12</v>
      </c>
      <c r="F14" s="3">
        <v>0</v>
      </c>
      <c r="G14" s="3">
        <v>912</v>
      </c>
      <c r="I14" s="3">
        <v>12</v>
      </c>
      <c r="J14" s="3">
        <v>1056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047D-3EBC-48DD-89EA-94F641150208}">
  <dimension ref="A1:W17"/>
  <sheetViews>
    <sheetView zoomScale="96" workbookViewId="0">
      <selection activeCell="E4" sqref="E4"/>
    </sheetView>
  </sheetViews>
  <sheetFormatPr defaultRowHeight="14.4" x14ac:dyDescent="0.3"/>
  <cols>
    <col min="2" max="2" width="12.88671875" bestFit="1" customWidth="1"/>
    <col min="3" max="3" width="3.109375" bestFit="1" customWidth="1"/>
    <col min="4" max="4" width="4.109375" bestFit="1" customWidth="1"/>
    <col min="6" max="6" width="25.44140625" bestFit="1" customWidth="1"/>
    <col min="14" max="14" width="12" customWidth="1"/>
    <col min="18" max="23" width="4.77734375" customWidth="1"/>
  </cols>
  <sheetData>
    <row r="1" spans="1:23" ht="15" thickBot="1" x14ac:dyDescent="0.35">
      <c r="B1" t="s">
        <v>0</v>
      </c>
    </row>
    <row r="2" spans="1:23" ht="15" customHeight="1" thickBot="1" x14ac:dyDescent="0.35">
      <c r="A2" t="s">
        <v>1</v>
      </c>
      <c r="B2" s="48" t="s">
        <v>4</v>
      </c>
      <c r="C2" s="49" t="s">
        <v>5</v>
      </c>
      <c r="K2" s="12"/>
      <c r="L2" s="12" t="s">
        <v>47</v>
      </c>
      <c r="M2" s="12" t="s">
        <v>48</v>
      </c>
      <c r="N2" s="12" t="s">
        <v>58</v>
      </c>
      <c r="O2" s="12" t="s">
        <v>59</v>
      </c>
    </row>
    <row r="3" spans="1:23" ht="15" customHeight="1" x14ac:dyDescent="0.3">
      <c r="A3" t="s">
        <v>2</v>
      </c>
      <c r="B3" s="5">
        <v>57</v>
      </c>
      <c r="C3" s="7">
        <v>12</v>
      </c>
      <c r="K3" s="12" t="s">
        <v>49</v>
      </c>
      <c r="L3" s="63">
        <v>2</v>
      </c>
      <c r="M3" s="63">
        <v>3</v>
      </c>
      <c r="N3" s="63">
        <f>SUMPRODUCT(L3:M3,$L$8:$M$8)</f>
        <v>150</v>
      </c>
      <c r="O3" s="63">
        <v>180</v>
      </c>
    </row>
    <row r="4" spans="1:23" ht="15" customHeight="1" thickBot="1" x14ac:dyDescent="0.35">
      <c r="A4" t="s">
        <v>3</v>
      </c>
      <c r="B4" s="8">
        <v>16</v>
      </c>
      <c r="C4" s="10">
        <v>12</v>
      </c>
      <c r="E4" s="51">
        <f>SUMPRODUCT(B$3:C$3, B4:C4)</f>
        <v>1056</v>
      </c>
      <c r="F4" t="s">
        <v>12</v>
      </c>
      <c r="K4" s="12" t="s">
        <v>50</v>
      </c>
      <c r="L4" s="63">
        <v>4</v>
      </c>
      <c r="M4" s="63">
        <v>1</v>
      </c>
      <c r="N4" s="63">
        <f>SUMPRODUCT(L4:M4,$L$8:$M$8)</f>
        <v>240</v>
      </c>
      <c r="O4" s="63">
        <v>240</v>
      </c>
    </row>
    <row r="5" spans="1:23" ht="15" customHeight="1" x14ac:dyDescent="0.3">
      <c r="K5" s="12" t="s">
        <v>51</v>
      </c>
      <c r="L5" s="63">
        <v>6</v>
      </c>
      <c r="M5" s="63">
        <v>7</v>
      </c>
      <c r="N5" s="63">
        <f>SUMPRODUCT(L5:M5,$L$8:$M$8)</f>
        <v>426</v>
      </c>
      <c r="O5" s="63">
        <v>426</v>
      </c>
    </row>
    <row r="6" spans="1:23" ht="15" customHeight="1" thickBot="1" x14ac:dyDescent="0.35">
      <c r="B6" t="s">
        <v>6</v>
      </c>
      <c r="K6" s="12" t="s">
        <v>52</v>
      </c>
      <c r="L6" s="64">
        <v>16</v>
      </c>
      <c r="M6" s="64">
        <v>12</v>
      </c>
    </row>
    <row r="7" spans="1:23" ht="15" customHeight="1" thickBot="1" x14ac:dyDescent="0.35">
      <c r="A7" s="48" t="s">
        <v>7</v>
      </c>
      <c r="B7" s="50"/>
      <c r="C7" s="50"/>
      <c r="D7" s="50" t="s">
        <v>8</v>
      </c>
      <c r="E7" s="50" t="s">
        <v>9</v>
      </c>
      <c r="F7" s="49" t="s">
        <v>11</v>
      </c>
      <c r="K7" s="12"/>
      <c r="L7" s="12" t="s">
        <v>53</v>
      </c>
      <c r="M7" s="12" t="s">
        <v>54</v>
      </c>
    </row>
    <row r="8" spans="1:23" x14ac:dyDescent="0.3">
      <c r="A8" s="5">
        <v>1</v>
      </c>
      <c r="B8" s="6">
        <v>2</v>
      </c>
      <c r="C8" s="6">
        <v>3</v>
      </c>
      <c r="D8" s="6">
        <f>SUMPRODUCT(B$3:C$3, B8:C8)</f>
        <v>150</v>
      </c>
      <c r="E8" s="6" t="s">
        <v>10</v>
      </c>
      <c r="F8" s="7">
        <v>180</v>
      </c>
      <c r="K8" s="12" t="s">
        <v>55</v>
      </c>
      <c r="L8" s="65">
        <v>57</v>
      </c>
      <c r="M8" s="65">
        <v>12</v>
      </c>
    </row>
    <row r="9" spans="1:23" x14ac:dyDescent="0.3">
      <c r="A9" s="5">
        <v>2</v>
      </c>
      <c r="B9" s="6">
        <v>4</v>
      </c>
      <c r="C9" s="6">
        <v>1</v>
      </c>
      <c r="D9" s="6">
        <f>SUMPRODUCT(B$3:C$3, B9:C9)</f>
        <v>240</v>
      </c>
      <c r="E9" s="6" t="s">
        <v>10</v>
      </c>
      <c r="F9" s="7">
        <v>240</v>
      </c>
      <c r="K9" s="12"/>
      <c r="L9" s="12" t="s">
        <v>56</v>
      </c>
      <c r="M9" s="6"/>
    </row>
    <row r="10" spans="1:23" ht="15" thickBot="1" x14ac:dyDescent="0.35">
      <c r="A10" s="8">
        <v>3</v>
      </c>
      <c r="B10" s="9">
        <v>6</v>
      </c>
      <c r="C10" s="9">
        <v>7</v>
      </c>
      <c r="D10" s="9">
        <f>SUMPRODUCT(B$3:C$3, B10:C10)</f>
        <v>426</v>
      </c>
      <c r="E10" s="9" t="s">
        <v>10</v>
      </c>
      <c r="F10" s="10">
        <v>426</v>
      </c>
      <c r="K10" s="12" t="s">
        <v>57</v>
      </c>
      <c r="L10" s="14">
        <f>SUMPRODUCT(L6:M6,L8:M8)</f>
        <v>1056</v>
      </c>
      <c r="M10" s="6"/>
    </row>
    <row r="12" spans="1:23" ht="22.05" customHeight="1" x14ac:dyDescent="0.3">
      <c r="R12" s="12"/>
      <c r="S12" s="12"/>
      <c r="T12" s="12"/>
      <c r="U12" s="12"/>
      <c r="V12" s="12"/>
      <c r="W12" s="12"/>
    </row>
    <row r="13" spans="1:23" ht="22.05" customHeight="1" x14ac:dyDescent="0.3">
      <c r="R13" s="12"/>
      <c r="S13" s="12"/>
      <c r="T13" s="12"/>
      <c r="U13" s="12"/>
      <c r="V13" s="12"/>
      <c r="W13" s="12"/>
    </row>
    <row r="14" spans="1:23" ht="22.05" customHeight="1" x14ac:dyDescent="0.3">
      <c r="R14" s="12"/>
      <c r="S14" s="12"/>
      <c r="T14" s="12"/>
      <c r="U14" s="12"/>
      <c r="V14" s="12"/>
      <c r="W14" s="12"/>
    </row>
    <row r="15" spans="1:23" ht="22.05" customHeight="1" x14ac:dyDescent="0.3">
      <c r="R15" s="12"/>
      <c r="S15" s="12"/>
      <c r="T15" s="12"/>
      <c r="U15" s="12"/>
      <c r="V15" s="12"/>
      <c r="W15" s="12"/>
    </row>
    <row r="16" spans="1:23" ht="22.05" customHeight="1" x14ac:dyDescent="0.3">
      <c r="R16" s="12"/>
      <c r="S16" s="12"/>
      <c r="T16" s="12"/>
      <c r="U16" s="12"/>
      <c r="V16" s="12"/>
      <c r="W16" s="12"/>
    </row>
    <row r="17" spans="18:23" ht="22.05" customHeight="1" x14ac:dyDescent="0.3">
      <c r="R17" s="12"/>
      <c r="S17" s="12"/>
      <c r="T17" s="12"/>
      <c r="U17" s="12"/>
      <c r="V17" s="12"/>
      <c r="W17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FE2E-7441-47E6-8EE8-2597180AB1C5}">
  <dimension ref="A1:G9"/>
  <sheetViews>
    <sheetView workbookViewId="0">
      <selection activeCell="N21" sqref="N21:N22"/>
    </sheetView>
  </sheetViews>
  <sheetFormatPr defaultRowHeight="14.4" x14ac:dyDescent="0.3"/>
  <sheetData>
    <row r="1" spans="1:7" ht="15" thickBot="1" x14ac:dyDescent="0.35">
      <c r="B1" t="s">
        <v>0</v>
      </c>
    </row>
    <row r="2" spans="1:7" ht="15" thickBot="1" x14ac:dyDescent="0.35">
      <c r="A2" t="s">
        <v>1</v>
      </c>
      <c r="B2" s="48" t="s">
        <v>24</v>
      </c>
      <c r="C2" s="50" t="s">
        <v>25</v>
      </c>
      <c r="D2" s="49" t="s">
        <v>26</v>
      </c>
    </row>
    <row r="3" spans="1:7" x14ac:dyDescent="0.3">
      <c r="A3" t="s">
        <v>2</v>
      </c>
      <c r="B3" s="5">
        <v>0</v>
      </c>
      <c r="C3" s="6">
        <v>1.8181818181818183</v>
      </c>
      <c r="D3" s="7">
        <v>1.4545454545454546</v>
      </c>
    </row>
    <row r="4" spans="1:7" ht="15" thickBot="1" x14ac:dyDescent="0.35">
      <c r="A4" t="s">
        <v>3</v>
      </c>
      <c r="B4" s="8">
        <v>180</v>
      </c>
      <c r="C4" s="9">
        <v>240</v>
      </c>
      <c r="D4" s="10">
        <v>426</v>
      </c>
      <c r="E4">
        <f>SUMPRODUCT(B$3:D$3, B4:D4)</f>
        <v>1056</v>
      </c>
      <c r="F4" t="s">
        <v>12</v>
      </c>
    </row>
    <row r="6" spans="1:7" ht="15" thickBot="1" x14ac:dyDescent="0.35">
      <c r="B6" t="s">
        <v>6</v>
      </c>
    </row>
    <row r="7" spans="1:7" x14ac:dyDescent="0.3">
      <c r="A7" s="52" t="s">
        <v>7</v>
      </c>
      <c r="B7" s="53"/>
      <c r="C7" s="53"/>
      <c r="D7" s="53"/>
      <c r="E7" s="53" t="s">
        <v>8</v>
      </c>
      <c r="F7" s="53" t="s">
        <v>9</v>
      </c>
      <c r="G7" s="54" t="s">
        <v>11</v>
      </c>
    </row>
    <row r="8" spans="1:7" x14ac:dyDescent="0.3">
      <c r="A8" s="5">
        <v>1</v>
      </c>
      <c r="B8" s="6">
        <v>2</v>
      </c>
      <c r="C8" s="6">
        <v>4</v>
      </c>
      <c r="D8" s="6">
        <v>6</v>
      </c>
      <c r="E8" s="6">
        <f>SUMPRODUCT(B$3:D$3, B8:D8)</f>
        <v>16</v>
      </c>
      <c r="F8" s="6" t="s">
        <v>27</v>
      </c>
      <c r="G8" s="7">
        <v>16</v>
      </c>
    </row>
    <row r="9" spans="1:7" ht="15" thickBot="1" x14ac:dyDescent="0.35">
      <c r="A9" s="8">
        <v>2</v>
      </c>
      <c r="B9" s="9">
        <v>3</v>
      </c>
      <c r="C9" s="9">
        <v>1</v>
      </c>
      <c r="D9" s="9">
        <v>7</v>
      </c>
      <c r="E9" s="9">
        <f>SUMPRODUCT(B$3:D$3, B9:D9)</f>
        <v>12</v>
      </c>
      <c r="F9" s="9" t="s">
        <v>27</v>
      </c>
      <c r="G9" s="10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842F-5013-4C5D-BAFC-8B8F602C4445}">
  <dimension ref="B2:I20"/>
  <sheetViews>
    <sheetView tabSelected="1" workbookViewId="0">
      <selection activeCell="I21" sqref="I21"/>
    </sheetView>
  </sheetViews>
  <sheetFormatPr defaultRowHeight="14.4" x14ac:dyDescent="0.3"/>
  <sheetData>
    <row r="2" spans="2:9" x14ac:dyDescent="0.3">
      <c r="B2" s="6"/>
      <c r="C2" s="6"/>
      <c r="D2" s="6"/>
      <c r="E2" s="6"/>
      <c r="F2" s="6"/>
      <c r="G2" s="6"/>
      <c r="H2" s="6"/>
      <c r="I2" s="6"/>
    </row>
    <row r="3" spans="2:9" x14ac:dyDescent="0.3">
      <c r="B3" s="6"/>
      <c r="C3" s="6"/>
      <c r="D3" s="6"/>
      <c r="E3" s="6"/>
      <c r="F3" s="6"/>
      <c r="G3" s="6"/>
      <c r="H3" s="6"/>
      <c r="I3" s="6"/>
    </row>
    <row r="4" spans="2:9" x14ac:dyDescent="0.3">
      <c r="B4" s="6"/>
      <c r="C4" s="99">
        <v>4</v>
      </c>
      <c r="D4" s="100">
        <v>3</v>
      </c>
      <c r="E4" s="100">
        <v>5</v>
      </c>
      <c r="F4" s="101">
        <v>2</v>
      </c>
      <c r="G4" s="6">
        <v>100</v>
      </c>
      <c r="H4" s="6"/>
      <c r="I4" s="6"/>
    </row>
    <row r="5" spans="2:9" x14ac:dyDescent="0.3">
      <c r="B5" s="6"/>
      <c r="C5" s="102">
        <v>7</v>
      </c>
      <c r="D5" s="81">
        <v>1</v>
      </c>
      <c r="E5" s="81">
        <v>2</v>
      </c>
      <c r="F5" s="103">
        <v>3</v>
      </c>
      <c r="G5" s="6">
        <v>200</v>
      </c>
      <c r="H5" s="6"/>
      <c r="I5" s="6"/>
    </row>
    <row r="6" spans="2:9" x14ac:dyDescent="0.3">
      <c r="B6" s="6"/>
      <c r="C6" s="102">
        <v>9</v>
      </c>
      <c r="D6" s="81">
        <v>2</v>
      </c>
      <c r="E6" s="81">
        <v>4</v>
      </c>
      <c r="F6" s="103">
        <v>5</v>
      </c>
      <c r="G6" s="6">
        <v>300</v>
      </c>
      <c r="H6" s="6"/>
      <c r="I6" s="6"/>
    </row>
    <row r="7" spans="2:9" x14ac:dyDescent="0.3">
      <c r="B7" s="6"/>
      <c r="C7" s="102">
        <v>1</v>
      </c>
      <c r="D7" s="81">
        <v>3</v>
      </c>
      <c r="E7" s="81">
        <v>6</v>
      </c>
      <c r="F7" s="103">
        <v>4</v>
      </c>
      <c r="G7" s="11">
        <v>100</v>
      </c>
      <c r="H7" s="6"/>
      <c r="I7" s="6"/>
    </row>
    <row r="8" spans="2:9" x14ac:dyDescent="0.3">
      <c r="B8" s="6"/>
      <c r="C8" s="104">
        <v>0</v>
      </c>
      <c r="D8" s="105">
        <v>0</v>
      </c>
      <c r="E8" s="105">
        <v>0</v>
      </c>
      <c r="F8" s="106">
        <v>0</v>
      </c>
      <c r="G8" s="11">
        <v>100</v>
      </c>
      <c r="H8" s="6"/>
      <c r="I8" s="6"/>
    </row>
    <row r="9" spans="2:9" x14ac:dyDescent="0.3">
      <c r="B9" s="6"/>
      <c r="C9" s="6">
        <v>100</v>
      </c>
      <c r="D9" s="6">
        <v>200</v>
      </c>
      <c r="E9" s="6">
        <v>200</v>
      </c>
      <c r="F9" s="11">
        <v>300</v>
      </c>
      <c r="G9" s="6"/>
      <c r="H9" s="6"/>
      <c r="I9" s="6"/>
    </row>
    <row r="10" spans="2:9" x14ac:dyDescent="0.3">
      <c r="B10" s="6"/>
      <c r="C10" s="6"/>
      <c r="D10" s="6"/>
      <c r="E10" s="6"/>
      <c r="F10" s="6"/>
      <c r="G10" s="6"/>
      <c r="H10" s="6"/>
      <c r="I10" s="6"/>
    </row>
    <row r="11" spans="2:9" x14ac:dyDescent="0.3">
      <c r="B11" s="6"/>
      <c r="C11" s="6"/>
      <c r="D11" s="55">
        <v>0</v>
      </c>
      <c r="E11" s="56">
        <v>0</v>
      </c>
      <c r="F11" s="56">
        <v>0</v>
      </c>
      <c r="G11" s="58">
        <v>100</v>
      </c>
      <c r="H11" s="6">
        <f>SUM(D11:G11)</f>
        <v>100</v>
      </c>
      <c r="I11" s="6">
        <v>100</v>
      </c>
    </row>
    <row r="12" spans="2:9" x14ac:dyDescent="0.3">
      <c r="B12" s="6"/>
      <c r="C12" s="6"/>
      <c r="D12" s="59">
        <v>0</v>
      </c>
      <c r="E12" s="6">
        <v>0</v>
      </c>
      <c r="F12" s="6">
        <v>100</v>
      </c>
      <c r="G12" s="60">
        <v>100</v>
      </c>
      <c r="H12" s="6">
        <f t="shared" ref="H12:H15" si="0">SUM(D12:G12)</f>
        <v>200</v>
      </c>
      <c r="I12" s="6">
        <v>200</v>
      </c>
    </row>
    <row r="13" spans="2:9" x14ac:dyDescent="0.3">
      <c r="B13" s="6"/>
      <c r="C13" s="6"/>
      <c r="D13" s="59">
        <v>0</v>
      </c>
      <c r="E13" s="6">
        <v>200</v>
      </c>
      <c r="F13" s="6">
        <v>100</v>
      </c>
      <c r="G13" s="60">
        <v>0</v>
      </c>
      <c r="H13" s="6">
        <f t="shared" si="0"/>
        <v>300</v>
      </c>
      <c r="I13" s="6">
        <v>300</v>
      </c>
    </row>
    <row r="14" spans="2:9" x14ac:dyDescent="0.3">
      <c r="B14" s="6"/>
      <c r="C14" s="6"/>
      <c r="D14" s="59">
        <v>100</v>
      </c>
      <c r="E14" s="6">
        <v>0</v>
      </c>
      <c r="F14" s="6">
        <v>0</v>
      </c>
      <c r="G14" s="60">
        <v>0</v>
      </c>
      <c r="H14" s="6">
        <f t="shared" si="0"/>
        <v>100</v>
      </c>
      <c r="I14" s="11">
        <v>100</v>
      </c>
    </row>
    <row r="15" spans="2:9" x14ac:dyDescent="0.3">
      <c r="B15" s="6"/>
      <c r="C15" s="6"/>
      <c r="D15" s="61">
        <v>0</v>
      </c>
      <c r="E15" s="86">
        <v>0</v>
      </c>
      <c r="F15" s="86">
        <v>0</v>
      </c>
      <c r="G15" s="62">
        <v>100</v>
      </c>
      <c r="H15" s="6">
        <f t="shared" si="0"/>
        <v>100</v>
      </c>
      <c r="I15" s="11">
        <v>100</v>
      </c>
    </row>
    <row r="16" spans="2:9" x14ac:dyDescent="0.3">
      <c r="B16" s="6"/>
      <c r="C16" s="6"/>
      <c r="D16" s="6">
        <f>SUM(D11:D15)</f>
        <v>100</v>
      </c>
      <c r="E16" s="6">
        <f t="shared" ref="E16:G16" si="1">SUM(E11:E15)</f>
        <v>200</v>
      </c>
      <c r="F16" s="6">
        <f t="shared" si="1"/>
        <v>200</v>
      </c>
      <c r="G16" s="6">
        <f t="shared" si="1"/>
        <v>300</v>
      </c>
      <c r="H16" s="6"/>
      <c r="I16" s="6"/>
    </row>
    <row r="17" spans="2:9" x14ac:dyDescent="0.3">
      <c r="B17" s="6"/>
      <c r="C17" s="6"/>
      <c r="D17" s="6">
        <v>100</v>
      </c>
      <c r="E17" s="6">
        <v>200</v>
      </c>
      <c r="F17" s="6">
        <v>200</v>
      </c>
      <c r="G17" s="11">
        <v>300</v>
      </c>
      <c r="H17" s="6"/>
      <c r="I17" s="6">
        <f>SUMPRODUCT(C4:F8,D11:G15)</f>
        <v>1600</v>
      </c>
    </row>
    <row r="18" spans="2:9" x14ac:dyDescent="0.3">
      <c r="B18" s="6"/>
      <c r="C18" s="6"/>
      <c r="D18" s="6"/>
      <c r="E18" s="6"/>
      <c r="F18" s="6"/>
      <c r="G18" s="6"/>
      <c r="H18" s="6"/>
      <c r="I18" s="6"/>
    </row>
    <row r="19" spans="2:9" x14ac:dyDescent="0.3">
      <c r="B19" s="6"/>
      <c r="C19" s="6"/>
      <c r="D19" s="6"/>
      <c r="E19" s="6"/>
      <c r="F19" s="6"/>
      <c r="G19" s="6"/>
      <c r="H19" s="6"/>
      <c r="I19" s="6"/>
    </row>
    <row r="20" spans="2:9" x14ac:dyDescent="0.3">
      <c r="B20" s="6"/>
      <c r="C20" s="6"/>
      <c r="D20" s="6"/>
      <c r="E20" s="6"/>
      <c r="F20" s="6"/>
      <c r="G20" s="6"/>
      <c r="H20" s="6"/>
      <c r="I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4650-DE98-4FF0-A759-93A85F9A1A53}">
  <dimension ref="A1:S17"/>
  <sheetViews>
    <sheetView workbookViewId="0">
      <selection sqref="A1:H16"/>
    </sheetView>
  </sheetViews>
  <sheetFormatPr defaultRowHeight="14.4" x14ac:dyDescent="0.3"/>
  <sheetData>
    <row r="1" spans="1:19" x14ac:dyDescent="0.3">
      <c r="B1">
        <v>1</v>
      </c>
      <c r="C1">
        <v>2</v>
      </c>
      <c r="D1">
        <v>2</v>
      </c>
      <c r="E1">
        <v>3</v>
      </c>
      <c r="F1">
        <v>4</v>
      </c>
    </row>
    <row r="2" spans="1:19" x14ac:dyDescent="0.3">
      <c r="A2" s="12" t="s">
        <v>230</v>
      </c>
      <c r="B2" s="56">
        <v>100</v>
      </c>
      <c r="C2" s="56">
        <v>100</v>
      </c>
      <c r="D2" s="56">
        <v>100</v>
      </c>
      <c r="E2" s="57">
        <v>100</v>
      </c>
      <c r="F2" s="107">
        <v>300</v>
      </c>
      <c r="K2" s="6"/>
      <c r="L2" s="6"/>
      <c r="M2" s="6"/>
      <c r="N2" s="6"/>
      <c r="O2" s="6"/>
      <c r="P2" s="6"/>
      <c r="Q2" s="6"/>
      <c r="R2" s="6"/>
      <c r="S2" s="6"/>
    </row>
    <row r="3" spans="1:19" x14ac:dyDescent="0.3">
      <c r="A3" s="59">
        <v>100</v>
      </c>
      <c r="B3" s="99">
        <v>4</v>
      </c>
      <c r="C3" s="100">
        <v>3</v>
      </c>
      <c r="D3" s="100">
        <v>3</v>
      </c>
      <c r="E3" s="100">
        <v>5</v>
      </c>
      <c r="F3" s="101">
        <v>2</v>
      </c>
      <c r="K3" s="6"/>
      <c r="L3" s="81"/>
      <c r="M3" s="81"/>
      <c r="N3" s="81"/>
      <c r="O3" s="81"/>
      <c r="P3" s="11"/>
      <c r="Q3" s="6"/>
      <c r="R3" s="6"/>
      <c r="S3" s="6"/>
    </row>
    <row r="4" spans="1:19" x14ac:dyDescent="0.3">
      <c r="A4" s="59">
        <v>100</v>
      </c>
      <c r="B4" s="102">
        <v>7</v>
      </c>
      <c r="C4" s="81">
        <v>1</v>
      </c>
      <c r="D4" s="81">
        <v>1</v>
      </c>
      <c r="E4" s="81">
        <v>2</v>
      </c>
      <c r="F4" s="103">
        <v>3</v>
      </c>
      <c r="K4" s="6"/>
      <c r="L4" s="81"/>
      <c r="M4" s="81"/>
      <c r="N4" s="81"/>
      <c r="O4" s="81"/>
      <c r="P4" s="6"/>
      <c r="Q4" s="6"/>
      <c r="R4" s="6"/>
      <c r="S4" s="6"/>
    </row>
    <row r="5" spans="1:19" x14ac:dyDescent="0.3">
      <c r="A5" s="59">
        <v>300</v>
      </c>
      <c r="B5" s="102">
        <v>9</v>
      </c>
      <c r="C5" s="81">
        <v>2</v>
      </c>
      <c r="D5" s="81">
        <v>1000</v>
      </c>
      <c r="E5" s="81">
        <v>4</v>
      </c>
      <c r="F5" s="103">
        <v>5</v>
      </c>
      <c r="K5" s="6"/>
      <c r="L5" s="81"/>
      <c r="M5" s="81"/>
      <c r="N5" s="81"/>
      <c r="O5" s="81"/>
      <c r="P5" s="11"/>
      <c r="Q5" s="6"/>
      <c r="R5" s="6"/>
      <c r="S5" s="6"/>
    </row>
    <row r="6" spans="1:19" x14ac:dyDescent="0.3">
      <c r="A6" s="108">
        <v>100</v>
      </c>
      <c r="B6" s="102">
        <v>1</v>
      </c>
      <c r="C6" s="81">
        <v>3</v>
      </c>
      <c r="D6" s="81">
        <v>3</v>
      </c>
      <c r="E6" s="81">
        <v>6</v>
      </c>
      <c r="F6" s="103">
        <v>4</v>
      </c>
      <c r="K6" s="6"/>
      <c r="L6" s="81"/>
      <c r="M6" s="81"/>
      <c r="N6" s="81"/>
      <c r="O6" s="81"/>
      <c r="P6" s="11"/>
      <c r="Q6" s="6"/>
      <c r="R6" s="6"/>
      <c r="S6" s="6"/>
    </row>
    <row r="7" spans="1:19" x14ac:dyDescent="0.3">
      <c r="A7" s="109">
        <v>100</v>
      </c>
      <c r="B7" s="104">
        <v>0</v>
      </c>
      <c r="C7" s="105">
        <v>0</v>
      </c>
      <c r="D7" s="105">
        <v>0</v>
      </c>
      <c r="E7" s="105">
        <v>0</v>
      </c>
      <c r="F7" s="106">
        <v>0</v>
      </c>
      <c r="K7" s="6"/>
      <c r="L7" s="81"/>
      <c r="M7" s="81"/>
      <c r="N7" s="81"/>
      <c r="O7" s="81"/>
      <c r="P7" s="6"/>
      <c r="Q7" s="6"/>
      <c r="R7" s="6"/>
      <c r="S7" s="6"/>
    </row>
    <row r="8" spans="1:19" x14ac:dyDescent="0.3">
      <c r="K8" s="6"/>
      <c r="L8" s="6"/>
      <c r="M8" s="6"/>
      <c r="N8" s="6"/>
      <c r="O8" s="6"/>
      <c r="P8" s="6"/>
      <c r="Q8" s="6"/>
      <c r="R8" s="6"/>
      <c r="S8" s="6"/>
    </row>
    <row r="9" spans="1:19" x14ac:dyDescent="0.3">
      <c r="K9" s="6"/>
      <c r="L9" s="6"/>
      <c r="M9" s="6"/>
      <c r="N9" s="6"/>
      <c r="O9" s="6"/>
      <c r="P9" s="6"/>
      <c r="Q9" s="6"/>
      <c r="R9" s="6"/>
      <c r="S9" s="6"/>
    </row>
    <row r="10" spans="1:19" x14ac:dyDescent="0.3">
      <c r="B10" s="55">
        <v>0</v>
      </c>
      <c r="C10" s="56">
        <v>0</v>
      </c>
      <c r="D10" s="56">
        <v>0</v>
      </c>
      <c r="E10" s="56">
        <v>0</v>
      </c>
      <c r="F10" s="58">
        <v>100</v>
      </c>
      <c r="G10">
        <f>SUM(B10:F10)</f>
        <v>100</v>
      </c>
      <c r="H10" s="6">
        <v>100</v>
      </c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3">
      <c r="B11" s="59">
        <v>0</v>
      </c>
      <c r="C11" s="6">
        <v>0</v>
      </c>
      <c r="D11" s="6">
        <v>100</v>
      </c>
      <c r="E11" s="6">
        <v>0</v>
      </c>
      <c r="F11" s="60">
        <v>0</v>
      </c>
      <c r="G11">
        <f t="shared" ref="G11:G14" si="0">SUM(B11:F11)</f>
        <v>100</v>
      </c>
      <c r="H11" s="6">
        <v>100</v>
      </c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3">
      <c r="B12" s="59">
        <v>0</v>
      </c>
      <c r="C12" s="6">
        <v>100</v>
      </c>
      <c r="D12" s="6">
        <v>0</v>
      </c>
      <c r="E12" s="6">
        <v>100</v>
      </c>
      <c r="F12" s="60">
        <v>100</v>
      </c>
      <c r="G12">
        <f t="shared" si="0"/>
        <v>300</v>
      </c>
      <c r="H12" s="6">
        <v>300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3">
      <c r="B13" s="59">
        <v>100</v>
      </c>
      <c r="C13" s="6">
        <v>0</v>
      </c>
      <c r="D13" s="6">
        <v>0</v>
      </c>
      <c r="E13" s="6">
        <v>0</v>
      </c>
      <c r="F13" s="60">
        <v>0</v>
      </c>
      <c r="G13">
        <f t="shared" si="0"/>
        <v>100</v>
      </c>
      <c r="H13" s="11">
        <v>100</v>
      </c>
      <c r="K13" s="6"/>
      <c r="L13" s="6"/>
      <c r="M13" s="6"/>
      <c r="N13" s="6"/>
      <c r="O13" s="6"/>
      <c r="P13" s="6"/>
      <c r="Q13" s="6"/>
      <c r="R13" s="11"/>
      <c r="S13" s="6"/>
    </row>
    <row r="14" spans="1:19" x14ac:dyDescent="0.3">
      <c r="B14" s="61">
        <v>0</v>
      </c>
      <c r="C14" s="86">
        <v>0</v>
      </c>
      <c r="D14" s="86">
        <v>0</v>
      </c>
      <c r="E14" s="86">
        <v>0</v>
      </c>
      <c r="F14" s="62">
        <v>100</v>
      </c>
      <c r="G14">
        <f t="shared" si="0"/>
        <v>100</v>
      </c>
      <c r="H14" s="11">
        <v>100</v>
      </c>
      <c r="K14" s="6"/>
      <c r="L14" s="6"/>
      <c r="M14" s="6"/>
      <c r="N14" s="6"/>
      <c r="O14" s="6"/>
      <c r="P14" s="6"/>
      <c r="Q14" s="6"/>
      <c r="R14" s="11"/>
      <c r="S14" s="6"/>
    </row>
    <row r="15" spans="1:19" x14ac:dyDescent="0.3">
      <c r="B15">
        <f>SUM(B10:B14)</f>
        <v>100</v>
      </c>
      <c r="C15">
        <f t="shared" ref="C15:F15" si="1">SUM(C10:C14)</f>
        <v>100</v>
      </c>
      <c r="D15">
        <f t="shared" si="1"/>
        <v>100</v>
      </c>
      <c r="E15">
        <f t="shared" si="1"/>
        <v>100</v>
      </c>
      <c r="F15">
        <f t="shared" si="1"/>
        <v>300</v>
      </c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3">
      <c r="B16" s="6">
        <v>100</v>
      </c>
      <c r="C16" s="6">
        <v>100</v>
      </c>
      <c r="D16" s="6">
        <v>100</v>
      </c>
      <c r="E16" s="11">
        <v>100</v>
      </c>
      <c r="F16" s="11">
        <v>300</v>
      </c>
      <c r="H16">
        <f>SUMPRODUCT(B3:F7,B10:F14)</f>
        <v>1500</v>
      </c>
      <c r="K16" s="6"/>
      <c r="L16" s="6"/>
      <c r="M16" s="6"/>
      <c r="N16" s="6"/>
      <c r="O16" s="6"/>
      <c r="P16" s="11"/>
      <c r="Q16" s="6"/>
      <c r="R16" s="6"/>
      <c r="S16" s="6"/>
    </row>
    <row r="17" spans="3:19" x14ac:dyDescent="0.3">
      <c r="C17" s="11"/>
      <c r="D17" s="11">
        <v>2</v>
      </c>
      <c r="K17" s="6"/>
      <c r="L17" s="6"/>
      <c r="M17" s="6"/>
      <c r="N17" s="6"/>
      <c r="O17" s="6"/>
      <c r="P17" s="6"/>
      <c r="Q17" s="6"/>
      <c r="R17" s="6"/>
      <c r="S1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682A-D5BF-4479-B60C-B2DE7BA110EE}">
  <dimension ref="B1:K20"/>
  <sheetViews>
    <sheetView workbookViewId="0">
      <selection activeCell="H20" sqref="H20"/>
    </sheetView>
  </sheetViews>
  <sheetFormatPr defaultRowHeight="14.4" x14ac:dyDescent="0.3"/>
  <cols>
    <col min="1" max="1" width="7.109375" customWidth="1"/>
    <col min="2" max="2" width="10.109375" customWidth="1"/>
    <col min="11" max="11" width="13.44140625" customWidth="1"/>
  </cols>
  <sheetData>
    <row r="1" spans="2:11" ht="15" thickBot="1" x14ac:dyDescent="0.35"/>
    <row r="2" spans="2:11" x14ac:dyDescent="0.3">
      <c r="B2" s="70" t="s">
        <v>46</v>
      </c>
      <c r="C2" s="68" t="s">
        <v>32</v>
      </c>
      <c r="D2" s="68" t="s">
        <v>33</v>
      </c>
      <c r="E2" s="68" t="s">
        <v>34</v>
      </c>
      <c r="F2" s="15" t="s">
        <v>4</v>
      </c>
      <c r="G2" s="15" t="s">
        <v>5</v>
      </c>
      <c r="H2" s="15" t="s">
        <v>28</v>
      </c>
      <c r="I2" s="15" t="s">
        <v>29</v>
      </c>
      <c r="J2" s="15" t="s">
        <v>30</v>
      </c>
      <c r="K2" s="66" t="s">
        <v>35</v>
      </c>
    </row>
    <row r="3" spans="2:11" ht="15" thickBot="1" x14ac:dyDescent="0.35">
      <c r="B3" s="71"/>
      <c r="C3" s="69"/>
      <c r="D3" s="69"/>
      <c r="E3" s="69"/>
      <c r="F3" s="16">
        <v>16</v>
      </c>
      <c r="G3" s="16">
        <v>12</v>
      </c>
      <c r="H3" s="16">
        <v>0</v>
      </c>
      <c r="I3" s="16">
        <v>0</v>
      </c>
      <c r="J3" s="16">
        <v>0</v>
      </c>
      <c r="K3" s="67"/>
    </row>
    <row r="4" spans="2:11" x14ac:dyDescent="0.3">
      <c r="B4" s="72">
        <v>0</v>
      </c>
      <c r="C4" s="17" t="s">
        <v>28</v>
      </c>
      <c r="D4" s="17">
        <v>0</v>
      </c>
      <c r="E4" s="17">
        <v>180</v>
      </c>
      <c r="F4" s="18">
        <v>2</v>
      </c>
      <c r="G4" s="17">
        <v>3</v>
      </c>
      <c r="H4" s="17">
        <v>1</v>
      </c>
      <c r="I4" s="17">
        <v>0</v>
      </c>
      <c r="J4" s="17">
        <v>0</v>
      </c>
      <c r="K4" s="19">
        <f>E4/F4</f>
        <v>90</v>
      </c>
    </row>
    <row r="5" spans="2:11" x14ac:dyDescent="0.3">
      <c r="B5" s="73"/>
      <c r="C5" s="12" t="s">
        <v>29</v>
      </c>
      <c r="D5" s="12">
        <v>0</v>
      </c>
      <c r="E5" s="12">
        <v>240</v>
      </c>
      <c r="F5" s="14">
        <v>4</v>
      </c>
      <c r="G5" s="13">
        <v>1</v>
      </c>
      <c r="H5" s="13">
        <v>0</v>
      </c>
      <c r="I5" s="13">
        <v>1</v>
      </c>
      <c r="J5" s="13">
        <v>0</v>
      </c>
      <c r="K5" s="20">
        <f t="shared" ref="K5:K6" si="0">E5/F5</f>
        <v>60</v>
      </c>
    </row>
    <row r="6" spans="2:11" x14ac:dyDescent="0.3">
      <c r="B6" s="73"/>
      <c r="C6" s="12" t="s">
        <v>30</v>
      </c>
      <c r="D6" s="12">
        <v>0</v>
      </c>
      <c r="E6" s="12">
        <v>426</v>
      </c>
      <c r="F6" s="13">
        <v>6</v>
      </c>
      <c r="G6" s="12">
        <v>7</v>
      </c>
      <c r="H6" s="12">
        <v>0</v>
      </c>
      <c r="I6" s="12">
        <v>0</v>
      </c>
      <c r="J6" s="12">
        <v>1</v>
      </c>
      <c r="K6" s="21">
        <f t="shared" si="0"/>
        <v>71</v>
      </c>
    </row>
    <row r="7" spans="2:11" x14ac:dyDescent="0.3">
      <c r="B7" s="73"/>
      <c r="C7" s="79" t="s">
        <v>31</v>
      </c>
      <c r="D7" s="79"/>
      <c r="E7" s="12" t="s">
        <v>39</v>
      </c>
      <c r="F7" s="12" t="s">
        <v>36</v>
      </c>
      <c r="G7" s="12" t="s">
        <v>37</v>
      </c>
      <c r="H7" s="12" t="s">
        <v>38</v>
      </c>
      <c r="I7" s="12" t="s">
        <v>40</v>
      </c>
      <c r="J7" s="12" t="s">
        <v>41</v>
      </c>
      <c r="K7" s="21"/>
    </row>
    <row r="8" spans="2:11" ht="15" thickBot="1" x14ac:dyDescent="0.35">
      <c r="B8" s="74"/>
      <c r="C8" s="80"/>
      <c r="D8" s="80"/>
      <c r="E8" s="22">
        <v>0</v>
      </c>
      <c r="F8" s="23">
        <v>-16</v>
      </c>
      <c r="G8" s="22">
        <v>-12</v>
      </c>
      <c r="H8" s="22">
        <v>0</v>
      </c>
      <c r="I8" s="22">
        <v>0</v>
      </c>
      <c r="J8" s="22">
        <v>0</v>
      </c>
      <c r="K8" s="24"/>
    </row>
    <row r="9" spans="2:11" ht="15" thickBot="1" x14ac:dyDescent="0.35">
      <c r="B9" s="35"/>
      <c r="C9" s="17"/>
      <c r="D9" s="17"/>
      <c r="E9" s="17"/>
      <c r="F9" s="30" t="s">
        <v>45</v>
      </c>
      <c r="G9" s="36" t="s">
        <v>42</v>
      </c>
      <c r="H9" s="17" t="s">
        <v>43</v>
      </c>
      <c r="I9" s="17" t="s">
        <v>45</v>
      </c>
      <c r="J9" s="17" t="s">
        <v>44</v>
      </c>
      <c r="K9" s="19"/>
    </row>
    <row r="10" spans="2:11" x14ac:dyDescent="0.3">
      <c r="B10" s="72">
        <v>1</v>
      </c>
      <c r="C10" s="17" t="s">
        <v>28</v>
      </c>
      <c r="D10" s="17">
        <v>0</v>
      </c>
      <c r="E10" s="17">
        <v>60</v>
      </c>
      <c r="F10" s="30">
        <v>-0.5</v>
      </c>
      <c r="G10" s="31">
        <v>2.5</v>
      </c>
      <c r="H10" s="17">
        <v>1</v>
      </c>
      <c r="I10" s="17">
        <f>-1/2</f>
        <v>-0.5</v>
      </c>
      <c r="J10" s="17">
        <v>0</v>
      </c>
      <c r="K10" s="19">
        <f>E10/G10</f>
        <v>24</v>
      </c>
    </row>
    <row r="11" spans="2:11" x14ac:dyDescent="0.3">
      <c r="B11" s="73"/>
      <c r="C11" s="12" t="s">
        <v>4</v>
      </c>
      <c r="D11" s="12">
        <v>16</v>
      </c>
      <c r="E11" s="12">
        <v>60</v>
      </c>
      <c r="F11" s="27">
        <v>0.25</v>
      </c>
      <c r="G11" s="26">
        <v>0.25</v>
      </c>
      <c r="H11" s="28">
        <v>0</v>
      </c>
      <c r="I11" s="27">
        <v>0.25</v>
      </c>
      <c r="J11" s="28">
        <v>0</v>
      </c>
      <c r="K11" s="32">
        <f t="shared" ref="K11" si="1">E11/G11</f>
        <v>240</v>
      </c>
    </row>
    <row r="12" spans="2:11" x14ac:dyDescent="0.3">
      <c r="B12" s="73"/>
      <c r="C12" s="12" t="s">
        <v>30</v>
      </c>
      <c r="D12" s="12">
        <v>0</v>
      </c>
      <c r="E12" s="12">
        <v>66</v>
      </c>
      <c r="F12" s="29">
        <f>-6/4</f>
        <v>-1.5</v>
      </c>
      <c r="G12" s="25">
        <v>5.5</v>
      </c>
      <c r="H12" s="13">
        <v>0</v>
      </c>
      <c r="I12" s="26">
        <v>-1.5</v>
      </c>
      <c r="J12" s="13">
        <v>1</v>
      </c>
      <c r="K12" s="33">
        <f>E12/G12</f>
        <v>12</v>
      </c>
    </row>
    <row r="13" spans="2:11" x14ac:dyDescent="0.3">
      <c r="B13" s="73"/>
      <c r="C13" s="75" t="s">
        <v>31</v>
      </c>
      <c r="D13" s="76"/>
      <c r="E13" s="12" t="s">
        <v>39</v>
      </c>
      <c r="F13" s="28" t="s">
        <v>36</v>
      </c>
      <c r="G13" s="12" t="s">
        <v>37</v>
      </c>
      <c r="H13" s="12" t="s">
        <v>38</v>
      </c>
      <c r="I13" s="12" t="s">
        <v>40</v>
      </c>
      <c r="J13" s="12" t="s">
        <v>41</v>
      </c>
      <c r="K13" s="21"/>
    </row>
    <row r="14" spans="2:11" ht="15" thickBot="1" x14ac:dyDescent="0.35">
      <c r="B14" s="74"/>
      <c r="C14" s="77"/>
      <c r="D14" s="78"/>
      <c r="E14" s="22">
        <v>960</v>
      </c>
      <c r="F14" s="34">
        <v>4</v>
      </c>
      <c r="G14" s="23">
        <v>-8</v>
      </c>
      <c r="H14" s="22">
        <v>0</v>
      </c>
      <c r="I14" s="22">
        <v>4</v>
      </c>
      <c r="J14" s="22">
        <v>0</v>
      </c>
      <c r="K14" s="24"/>
    </row>
    <row r="15" spans="2:11" ht="15" thickBot="1" x14ac:dyDescent="0.35">
      <c r="B15" s="35"/>
      <c r="C15" s="17"/>
      <c r="D15" s="17"/>
      <c r="E15" s="17"/>
      <c r="F15" s="30" t="s">
        <v>45</v>
      </c>
      <c r="G15" s="36" t="s">
        <v>44</v>
      </c>
      <c r="H15" s="17" t="s">
        <v>43</v>
      </c>
      <c r="I15" s="17" t="s">
        <v>45</v>
      </c>
      <c r="J15" s="17" t="s">
        <v>44</v>
      </c>
      <c r="K15" s="19"/>
    </row>
    <row r="16" spans="2:11" x14ac:dyDescent="0.3">
      <c r="B16" s="72">
        <v>2</v>
      </c>
      <c r="C16" s="17" t="s">
        <v>28</v>
      </c>
      <c r="D16" s="17">
        <v>0</v>
      </c>
      <c r="E16" s="17">
        <v>30</v>
      </c>
      <c r="F16" s="36">
        <v>0.18181818181818182</v>
      </c>
      <c r="G16" s="36">
        <v>-0.45454545454545453</v>
      </c>
      <c r="H16" s="38">
        <v>1</v>
      </c>
      <c r="I16" s="37">
        <f>(G12*I10-G10*I12)/G12</f>
        <v>0.18181818181818182</v>
      </c>
      <c r="J16" s="37">
        <f>(J10*G12-G10*J12)/G12</f>
        <v>-0.45454545454545453</v>
      </c>
      <c r="K16" s="44"/>
    </row>
    <row r="17" spans="2:11" x14ac:dyDescent="0.3">
      <c r="B17" s="73"/>
      <c r="C17" s="12" t="s">
        <v>4</v>
      </c>
      <c r="D17" s="12">
        <v>16</v>
      </c>
      <c r="E17" s="12">
        <v>57</v>
      </c>
      <c r="F17" s="27">
        <v>0.31818181818181818</v>
      </c>
      <c r="G17" s="27">
        <v>-4.5454545454545456E-2</v>
      </c>
      <c r="H17" s="39">
        <v>0</v>
      </c>
      <c r="I17" s="27">
        <f>(G12*I11-I12*G11)/G12</f>
        <v>0.31818181818181818</v>
      </c>
      <c r="J17" s="27">
        <f>(G12*J11-J12*G11)/G12</f>
        <v>-4.5454545454545456E-2</v>
      </c>
      <c r="K17" s="45"/>
    </row>
    <row r="18" spans="2:11" x14ac:dyDescent="0.3">
      <c r="B18" s="73"/>
      <c r="C18" s="12" t="s">
        <v>5</v>
      </c>
      <c r="D18" s="12">
        <v>12</v>
      </c>
      <c r="E18" s="12">
        <f>K12</f>
        <v>12</v>
      </c>
      <c r="F18" s="27">
        <v>-0.27272727272727271</v>
      </c>
      <c r="G18" s="27">
        <v>0.18181818181818182</v>
      </c>
      <c r="H18" s="39">
        <v>0</v>
      </c>
      <c r="I18" s="27">
        <f>I12/G12</f>
        <v>-0.27272727272727271</v>
      </c>
      <c r="J18" s="27">
        <f>J12/G12</f>
        <v>0.18181818181818182</v>
      </c>
      <c r="K18" s="46"/>
    </row>
    <row r="19" spans="2:11" x14ac:dyDescent="0.3">
      <c r="B19" s="73"/>
      <c r="C19" s="75" t="s">
        <v>31</v>
      </c>
      <c r="D19" s="76"/>
      <c r="E19" s="12" t="s">
        <v>39</v>
      </c>
      <c r="F19" s="28" t="s">
        <v>36</v>
      </c>
      <c r="G19" s="28" t="s">
        <v>37</v>
      </c>
      <c r="H19" s="12" t="s">
        <v>38</v>
      </c>
      <c r="I19" s="12" t="s">
        <v>40</v>
      </c>
      <c r="J19" s="12" t="s">
        <v>41</v>
      </c>
      <c r="K19" s="21"/>
    </row>
    <row r="20" spans="2:11" ht="15" thickBot="1" x14ac:dyDescent="0.35">
      <c r="B20" s="74"/>
      <c r="C20" s="77"/>
      <c r="D20" s="78"/>
      <c r="E20" s="47">
        <v>1056</v>
      </c>
      <c r="F20" s="41">
        <v>1.88</v>
      </c>
      <c r="G20" s="41">
        <v>1.36</v>
      </c>
      <c r="H20" s="43">
        <v>0</v>
      </c>
      <c r="I20" s="40">
        <v>1.88</v>
      </c>
      <c r="J20" s="40">
        <v>1.36</v>
      </c>
      <c r="K20" s="42"/>
    </row>
  </sheetData>
  <mergeCells count="11">
    <mergeCell ref="B16:B20"/>
    <mergeCell ref="C19:D20"/>
    <mergeCell ref="C7:D8"/>
    <mergeCell ref="B4:B8"/>
    <mergeCell ref="B10:B14"/>
    <mergeCell ref="C13:D14"/>
    <mergeCell ref="K2:K3"/>
    <mergeCell ref="E2:E3"/>
    <mergeCell ref="C2:C3"/>
    <mergeCell ref="D2:D3"/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5439-E3D3-464E-97DB-9A4FB50D0584}">
  <dimension ref="A1:G72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6.109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82" t="s">
        <v>60</v>
      </c>
    </row>
    <row r="2" spans="1:5" x14ac:dyDescent="0.3">
      <c r="A2" s="82" t="s">
        <v>122</v>
      </c>
    </row>
    <row r="3" spans="1:5" x14ac:dyDescent="0.3">
      <c r="A3" s="82" t="s">
        <v>123</v>
      </c>
    </row>
    <row r="4" spans="1:5" x14ac:dyDescent="0.3">
      <c r="A4" s="82" t="s">
        <v>63</v>
      </c>
    </row>
    <row r="5" spans="1:5" x14ac:dyDescent="0.3">
      <c r="A5" s="82" t="s">
        <v>64</v>
      </c>
    </row>
    <row r="6" spans="1:5" x14ac:dyDescent="0.3">
      <c r="A6" s="82"/>
      <c r="B6" t="s">
        <v>124</v>
      </c>
    </row>
    <row r="7" spans="1:5" x14ac:dyDescent="0.3">
      <c r="A7" s="82"/>
      <c r="B7" t="s">
        <v>125</v>
      </c>
    </row>
    <row r="8" spans="1:5" x14ac:dyDescent="0.3">
      <c r="A8" s="82"/>
      <c r="B8" t="s">
        <v>126</v>
      </c>
    </row>
    <row r="9" spans="1:5" x14ac:dyDescent="0.3">
      <c r="A9" s="82" t="s">
        <v>68</v>
      </c>
    </row>
    <row r="10" spans="1:5" x14ac:dyDescent="0.3">
      <c r="B10" t="s">
        <v>69</v>
      </c>
    </row>
    <row r="11" spans="1:5" x14ac:dyDescent="0.3">
      <c r="B11" t="s">
        <v>127</v>
      </c>
    </row>
    <row r="12" spans="1:5" x14ac:dyDescent="0.3">
      <c r="B12" t="s">
        <v>70</v>
      </c>
    </row>
    <row r="14" spans="1:5" ht="15" thickBot="1" x14ac:dyDescent="0.35">
      <c r="A14" t="s">
        <v>128</v>
      </c>
    </row>
    <row r="15" spans="1:5" ht="15" thickBot="1" x14ac:dyDescent="0.35">
      <c r="B15" s="83" t="s">
        <v>72</v>
      </c>
      <c r="C15" s="83" t="s">
        <v>73</v>
      </c>
      <c r="D15" s="83" t="s">
        <v>74</v>
      </c>
      <c r="E15" s="83" t="s">
        <v>75</v>
      </c>
    </row>
    <row r="16" spans="1:5" ht="15" thickBot="1" x14ac:dyDescent="0.35">
      <c r="B16" s="1" t="s">
        <v>129</v>
      </c>
      <c r="C16" s="1" t="s">
        <v>114</v>
      </c>
      <c r="D16" s="3">
        <v>0</v>
      </c>
      <c r="E16" s="3">
        <v>17769.999999999996</v>
      </c>
    </row>
    <row r="19" spans="1:6" ht="15" thickBot="1" x14ac:dyDescent="0.35">
      <c r="A19" t="s">
        <v>76</v>
      </c>
    </row>
    <row r="20" spans="1:6" ht="15" thickBot="1" x14ac:dyDescent="0.35">
      <c r="B20" s="83" t="s">
        <v>72</v>
      </c>
      <c r="C20" s="83" t="s">
        <v>73</v>
      </c>
      <c r="D20" s="83" t="s">
        <v>74</v>
      </c>
      <c r="E20" s="83" t="s">
        <v>75</v>
      </c>
      <c r="F20" s="83" t="s">
        <v>77</v>
      </c>
    </row>
    <row r="21" spans="1:6" x14ac:dyDescent="0.3">
      <c r="B21" s="2" t="s">
        <v>130</v>
      </c>
      <c r="C21" s="2" t="s">
        <v>131</v>
      </c>
      <c r="D21" s="4">
        <v>0</v>
      </c>
      <c r="E21" s="4">
        <v>0</v>
      </c>
      <c r="F21" s="2" t="s">
        <v>82</v>
      </c>
    </row>
    <row r="22" spans="1:6" x14ac:dyDescent="0.3">
      <c r="B22" s="2" t="s">
        <v>132</v>
      </c>
      <c r="C22" s="2" t="s">
        <v>133</v>
      </c>
      <c r="D22" s="4">
        <v>0</v>
      </c>
      <c r="E22" s="4">
        <v>0</v>
      </c>
      <c r="F22" s="2" t="s">
        <v>82</v>
      </c>
    </row>
    <row r="23" spans="1:6" x14ac:dyDescent="0.3">
      <c r="B23" s="2" t="s">
        <v>134</v>
      </c>
      <c r="C23" s="2" t="s">
        <v>135</v>
      </c>
      <c r="D23" s="4">
        <v>0</v>
      </c>
      <c r="E23" s="4">
        <v>169.99999999999997</v>
      </c>
      <c r="F23" s="2" t="s">
        <v>82</v>
      </c>
    </row>
    <row r="24" spans="1:6" x14ac:dyDescent="0.3">
      <c r="B24" s="2" t="s">
        <v>136</v>
      </c>
      <c r="C24" s="2" t="s">
        <v>137</v>
      </c>
      <c r="D24" s="4">
        <v>0</v>
      </c>
      <c r="E24" s="4">
        <v>0</v>
      </c>
      <c r="F24" s="2" t="s">
        <v>82</v>
      </c>
    </row>
    <row r="25" spans="1:6" x14ac:dyDescent="0.3">
      <c r="B25" s="2" t="s">
        <v>138</v>
      </c>
      <c r="C25" s="2" t="s">
        <v>139</v>
      </c>
      <c r="D25" s="4">
        <v>0</v>
      </c>
      <c r="E25" s="4">
        <v>0</v>
      </c>
      <c r="F25" s="2" t="s">
        <v>82</v>
      </c>
    </row>
    <row r="26" spans="1:6" x14ac:dyDescent="0.3">
      <c r="B26" s="2" t="s">
        <v>140</v>
      </c>
      <c r="C26" s="2" t="s">
        <v>141</v>
      </c>
      <c r="D26" s="4">
        <v>0</v>
      </c>
      <c r="E26" s="4">
        <v>0</v>
      </c>
      <c r="F26" s="2" t="s">
        <v>82</v>
      </c>
    </row>
    <row r="27" spans="1:6" x14ac:dyDescent="0.3">
      <c r="B27" s="2" t="s">
        <v>142</v>
      </c>
      <c r="C27" s="2" t="s">
        <v>143</v>
      </c>
      <c r="D27" s="4">
        <v>0</v>
      </c>
      <c r="E27" s="4">
        <v>0</v>
      </c>
      <c r="F27" s="2" t="s">
        <v>82</v>
      </c>
    </row>
    <row r="28" spans="1:6" x14ac:dyDescent="0.3">
      <c r="B28" s="2" t="s">
        <v>144</v>
      </c>
      <c r="C28" s="2" t="s">
        <v>145</v>
      </c>
      <c r="D28" s="4">
        <v>0</v>
      </c>
      <c r="E28" s="4">
        <v>226.71718322775564</v>
      </c>
      <c r="F28" s="2" t="s">
        <v>82</v>
      </c>
    </row>
    <row r="29" spans="1:6" x14ac:dyDescent="0.3">
      <c r="B29" s="2" t="s">
        <v>146</v>
      </c>
      <c r="C29" s="2" t="s">
        <v>147</v>
      </c>
      <c r="D29" s="4">
        <v>0</v>
      </c>
      <c r="E29" s="4">
        <v>3.2828167722442885</v>
      </c>
      <c r="F29" s="2" t="s">
        <v>82</v>
      </c>
    </row>
    <row r="30" spans="1:6" x14ac:dyDescent="0.3">
      <c r="B30" s="2" t="s">
        <v>148</v>
      </c>
      <c r="C30" s="2" t="s">
        <v>149</v>
      </c>
      <c r="D30" s="4">
        <v>0</v>
      </c>
      <c r="E30" s="4">
        <v>0</v>
      </c>
      <c r="F30" s="2" t="s">
        <v>82</v>
      </c>
    </row>
    <row r="31" spans="1:6" x14ac:dyDescent="0.3">
      <c r="B31" s="2" t="s">
        <v>150</v>
      </c>
      <c r="C31" s="2" t="s">
        <v>151</v>
      </c>
      <c r="D31" s="4">
        <v>0</v>
      </c>
      <c r="E31" s="4">
        <v>0</v>
      </c>
      <c r="F31" s="2" t="s">
        <v>82</v>
      </c>
    </row>
    <row r="32" spans="1:6" x14ac:dyDescent="0.3">
      <c r="B32" s="2" t="s">
        <v>152</v>
      </c>
      <c r="C32" s="2" t="s">
        <v>153</v>
      </c>
      <c r="D32" s="4">
        <v>0</v>
      </c>
      <c r="E32" s="4">
        <v>0</v>
      </c>
      <c r="F32" s="2" t="s">
        <v>82</v>
      </c>
    </row>
    <row r="33" spans="2:6" x14ac:dyDescent="0.3">
      <c r="B33" s="2" t="s">
        <v>154</v>
      </c>
      <c r="C33" s="2" t="s">
        <v>155</v>
      </c>
      <c r="D33" s="4">
        <v>0</v>
      </c>
      <c r="E33" s="4">
        <v>183.28281677224419</v>
      </c>
      <c r="F33" s="2" t="s">
        <v>82</v>
      </c>
    </row>
    <row r="34" spans="2:6" x14ac:dyDescent="0.3">
      <c r="B34" s="2" t="s">
        <v>156</v>
      </c>
      <c r="C34" s="2" t="s">
        <v>157</v>
      </c>
      <c r="D34" s="4">
        <v>0</v>
      </c>
      <c r="E34" s="4">
        <v>0</v>
      </c>
      <c r="F34" s="2" t="s">
        <v>82</v>
      </c>
    </row>
    <row r="35" spans="2:6" x14ac:dyDescent="0.3">
      <c r="B35" s="2" t="s">
        <v>158</v>
      </c>
      <c r="C35" s="2" t="s">
        <v>159</v>
      </c>
      <c r="D35" s="4">
        <v>0</v>
      </c>
      <c r="E35" s="4">
        <v>176.7171832277557</v>
      </c>
      <c r="F35" s="2" t="s">
        <v>82</v>
      </c>
    </row>
    <row r="36" spans="2:6" x14ac:dyDescent="0.3">
      <c r="B36" s="2" t="s">
        <v>160</v>
      </c>
      <c r="C36" s="2" t="s">
        <v>161</v>
      </c>
      <c r="D36" s="4">
        <v>0</v>
      </c>
      <c r="E36" s="4">
        <v>0</v>
      </c>
      <c r="F36" s="2" t="s">
        <v>82</v>
      </c>
    </row>
    <row r="37" spans="2:6" x14ac:dyDescent="0.3">
      <c r="B37" s="2" t="s">
        <v>162</v>
      </c>
      <c r="C37" s="2" t="s">
        <v>163</v>
      </c>
      <c r="D37" s="4">
        <v>0</v>
      </c>
      <c r="E37" s="4">
        <v>0</v>
      </c>
      <c r="F37" s="2" t="s">
        <v>82</v>
      </c>
    </row>
    <row r="38" spans="2:6" x14ac:dyDescent="0.3">
      <c r="B38" s="2" t="s">
        <v>164</v>
      </c>
      <c r="C38" s="2" t="s">
        <v>165</v>
      </c>
      <c r="D38" s="4">
        <v>0</v>
      </c>
      <c r="E38" s="4">
        <v>0</v>
      </c>
      <c r="F38" s="2" t="s">
        <v>82</v>
      </c>
    </row>
    <row r="39" spans="2:6" x14ac:dyDescent="0.3">
      <c r="B39" s="2" t="s">
        <v>166</v>
      </c>
      <c r="C39" s="2" t="s">
        <v>167</v>
      </c>
      <c r="D39" s="4">
        <v>0</v>
      </c>
      <c r="E39" s="4">
        <v>106.7171832277556</v>
      </c>
      <c r="F39" s="2" t="s">
        <v>82</v>
      </c>
    </row>
    <row r="40" spans="2:6" x14ac:dyDescent="0.3">
      <c r="B40" s="2" t="s">
        <v>168</v>
      </c>
      <c r="C40" s="2" t="s">
        <v>169</v>
      </c>
      <c r="D40" s="4">
        <v>0</v>
      </c>
      <c r="E40" s="4">
        <v>0</v>
      </c>
      <c r="F40" s="2" t="s">
        <v>82</v>
      </c>
    </row>
    <row r="41" spans="2:6" x14ac:dyDescent="0.3">
      <c r="B41" s="2" t="s">
        <v>170</v>
      </c>
      <c r="C41" s="2" t="s">
        <v>171</v>
      </c>
      <c r="D41" s="4">
        <v>0</v>
      </c>
      <c r="E41" s="4">
        <v>0</v>
      </c>
      <c r="F41" s="2" t="s">
        <v>82</v>
      </c>
    </row>
    <row r="42" spans="2:6" x14ac:dyDescent="0.3">
      <c r="B42" s="2" t="s">
        <v>172</v>
      </c>
      <c r="C42" s="2" t="s">
        <v>173</v>
      </c>
      <c r="D42" s="4">
        <v>0</v>
      </c>
      <c r="E42" s="4">
        <v>0</v>
      </c>
      <c r="F42" s="2" t="s">
        <v>82</v>
      </c>
    </row>
    <row r="43" spans="2:6" x14ac:dyDescent="0.3">
      <c r="B43" s="2" t="s">
        <v>174</v>
      </c>
      <c r="C43" s="2" t="s">
        <v>175</v>
      </c>
      <c r="D43" s="4">
        <v>0</v>
      </c>
      <c r="E43" s="4">
        <v>0</v>
      </c>
      <c r="F43" s="2" t="s">
        <v>82</v>
      </c>
    </row>
    <row r="44" spans="2:6" x14ac:dyDescent="0.3">
      <c r="B44" s="2" t="s">
        <v>176</v>
      </c>
      <c r="C44" s="2" t="s">
        <v>177</v>
      </c>
      <c r="D44" s="4">
        <v>0</v>
      </c>
      <c r="E44" s="4">
        <v>183.28281677224439</v>
      </c>
      <c r="F44" s="2" t="s">
        <v>82</v>
      </c>
    </row>
    <row r="45" spans="2:6" x14ac:dyDescent="0.3">
      <c r="B45" s="2" t="s">
        <v>178</v>
      </c>
      <c r="C45" s="2" t="s">
        <v>179</v>
      </c>
      <c r="D45" s="4">
        <v>0</v>
      </c>
      <c r="E45" s="4">
        <v>0</v>
      </c>
      <c r="F45" s="2" t="s">
        <v>82</v>
      </c>
    </row>
    <row r="46" spans="2:6" x14ac:dyDescent="0.3">
      <c r="B46" s="2" t="s">
        <v>180</v>
      </c>
      <c r="C46" s="2" t="s">
        <v>181</v>
      </c>
      <c r="D46" s="4">
        <v>0</v>
      </c>
      <c r="E46" s="4">
        <v>133.28281677224442</v>
      </c>
      <c r="F46" s="2" t="s">
        <v>82</v>
      </c>
    </row>
    <row r="47" spans="2:6" x14ac:dyDescent="0.3">
      <c r="B47" s="2" t="s">
        <v>182</v>
      </c>
      <c r="C47" s="2" t="s">
        <v>183</v>
      </c>
      <c r="D47" s="4">
        <v>0</v>
      </c>
      <c r="E47" s="4">
        <v>0</v>
      </c>
      <c r="F47" s="2" t="s">
        <v>82</v>
      </c>
    </row>
    <row r="48" spans="2:6" x14ac:dyDescent="0.3">
      <c r="B48" s="2" t="s">
        <v>184</v>
      </c>
      <c r="C48" s="2" t="s">
        <v>185</v>
      </c>
      <c r="D48" s="4">
        <v>0</v>
      </c>
      <c r="E48" s="4">
        <v>226.71718322775564</v>
      </c>
      <c r="F48" s="2" t="s">
        <v>82</v>
      </c>
    </row>
    <row r="49" spans="1:7" x14ac:dyDescent="0.3">
      <c r="B49" s="2" t="s">
        <v>186</v>
      </c>
      <c r="C49" s="2" t="s">
        <v>187</v>
      </c>
      <c r="D49" s="4">
        <v>0</v>
      </c>
      <c r="E49" s="4">
        <v>0</v>
      </c>
      <c r="F49" s="2" t="s">
        <v>82</v>
      </c>
    </row>
    <row r="50" spans="1:7" x14ac:dyDescent="0.3">
      <c r="B50" s="2" t="s">
        <v>188</v>
      </c>
      <c r="C50" s="2" t="s">
        <v>189</v>
      </c>
      <c r="D50" s="4">
        <v>0</v>
      </c>
      <c r="E50" s="4">
        <v>0</v>
      </c>
      <c r="F50" s="2" t="s">
        <v>82</v>
      </c>
    </row>
    <row r="51" spans="1:7" x14ac:dyDescent="0.3">
      <c r="B51" s="2" t="s">
        <v>190</v>
      </c>
      <c r="C51" s="2" t="s">
        <v>191</v>
      </c>
      <c r="D51" s="4">
        <v>0</v>
      </c>
      <c r="E51" s="4">
        <v>0</v>
      </c>
      <c r="F51" s="2" t="s">
        <v>82</v>
      </c>
    </row>
    <row r="52" spans="1:7" x14ac:dyDescent="0.3">
      <c r="B52" s="2" t="s">
        <v>192</v>
      </c>
      <c r="C52" s="2" t="s">
        <v>193</v>
      </c>
      <c r="D52" s="4">
        <v>0</v>
      </c>
      <c r="E52" s="4">
        <v>0</v>
      </c>
      <c r="F52" s="2" t="s">
        <v>82</v>
      </c>
    </row>
    <row r="53" spans="1:7" x14ac:dyDescent="0.3">
      <c r="B53" s="2" t="s">
        <v>194</v>
      </c>
      <c r="C53" s="2" t="s">
        <v>195</v>
      </c>
      <c r="D53" s="4">
        <v>0</v>
      </c>
      <c r="E53" s="4">
        <v>0</v>
      </c>
      <c r="F53" s="2" t="s">
        <v>82</v>
      </c>
    </row>
    <row r="54" spans="1:7" x14ac:dyDescent="0.3">
      <c r="B54" s="2" t="s">
        <v>196</v>
      </c>
      <c r="C54" s="2" t="s">
        <v>197</v>
      </c>
      <c r="D54" s="4">
        <v>0</v>
      </c>
      <c r="E54" s="4">
        <v>73.282816772244303</v>
      </c>
      <c r="F54" s="2" t="s">
        <v>82</v>
      </c>
    </row>
    <row r="55" spans="1:7" x14ac:dyDescent="0.3">
      <c r="B55" s="2" t="s">
        <v>198</v>
      </c>
      <c r="C55" s="2" t="s">
        <v>199</v>
      </c>
      <c r="D55" s="4">
        <v>0</v>
      </c>
      <c r="E55" s="4">
        <v>199.99999999999997</v>
      </c>
      <c r="F55" s="2" t="s">
        <v>82</v>
      </c>
    </row>
    <row r="56" spans="1:7" ht="15" thickBot="1" x14ac:dyDescent="0.35">
      <c r="B56" s="1" t="s">
        <v>200</v>
      </c>
      <c r="C56" s="1" t="s">
        <v>201</v>
      </c>
      <c r="D56" s="3">
        <v>0</v>
      </c>
      <c r="E56" s="3">
        <v>76.717183227755612</v>
      </c>
      <c r="F56" s="1" t="s">
        <v>82</v>
      </c>
    </row>
    <row r="59" spans="1:7" ht="15" thickBot="1" x14ac:dyDescent="0.35">
      <c r="A59" t="s">
        <v>6</v>
      </c>
    </row>
    <row r="60" spans="1:7" ht="15" thickBot="1" x14ac:dyDescent="0.35">
      <c r="B60" s="83" t="s">
        <v>72</v>
      </c>
      <c r="C60" s="83" t="s">
        <v>73</v>
      </c>
      <c r="D60" s="83" t="s">
        <v>78</v>
      </c>
      <c r="E60" s="83" t="s">
        <v>79</v>
      </c>
      <c r="F60" s="83" t="s">
        <v>80</v>
      </c>
      <c r="G60" s="83" t="s">
        <v>81</v>
      </c>
    </row>
    <row r="61" spans="1:7" x14ac:dyDescent="0.3">
      <c r="B61" s="2" t="s">
        <v>202</v>
      </c>
      <c r="C61" s="2" t="s">
        <v>108</v>
      </c>
      <c r="D61" s="4">
        <v>289.99999999999977</v>
      </c>
      <c r="E61" s="2" t="s">
        <v>203</v>
      </c>
      <c r="F61" s="2" t="s">
        <v>83</v>
      </c>
      <c r="G61" s="2">
        <v>0</v>
      </c>
    </row>
    <row r="62" spans="1:7" x14ac:dyDescent="0.3">
      <c r="B62" s="2" t="s">
        <v>204</v>
      </c>
      <c r="C62" s="2" t="s">
        <v>109</v>
      </c>
      <c r="D62" s="4">
        <v>360.00000000000006</v>
      </c>
      <c r="E62" s="2" t="s">
        <v>205</v>
      </c>
      <c r="F62" s="2" t="s">
        <v>83</v>
      </c>
      <c r="G62" s="2">
        <v>0</v>
      </c>
    </row>
    <row r="63" spans="1:7" x14ac:dyDescent="0.3">
      <c r="B63" s="2" t="s">
        <v>206</v>
      </c>
      <c r="C63" s="2" t="s">
        <v>110</v>
      </c>
      <c r="D63" s="4">
        <v>349.99999999999994</v>
      </c>
      <c r="E63" s="2" t="s">
        <v>207</v>
      </c>
      <c r="F63" s="2" t="s">
        <v>83</v>
      </c>
      <c r="G63" s="2">
        <v>0</v>
      </c>
    </row>
    <row r="64" spans="1:7" x14ac:dyDescent="0.3">
      <c r="B64" s="2" t="s">
        <v>208</v>
      </c>
      <c r="C64" s="2" t="s">
        <v>112</v>
      </c>
      <c r="D64" s="4">
        <v>299.99999999999994</v>
      </c>
      <c r="E64" s="2" t="s">
        <v>209</v>
      </c>
      <c r="F64" s="2" t="s">
        <v>83</v>
      </c>
      <c r="G64" s="2">
        <v>0</v>
      </c>
    </row>
    <row r="65" spans="2:7" x14ac:dyDescent="0.3">
      <c r="B65" s="2" t="s">
        <v>210</v>
      </c>
      <c r="C65" s="2" t="s">
        <v>113</v>
      </c>
      <c r="D65" s="4">
        <v>199.99999999999997</v>
      </c>
      <c r="E65" s="2" t="s">
        <v>211</v>
      </c>
      <c r="F65" s="2" t="s">
        <v>83</v>
      </c>
      <c r="G65" s="2">
        <v>0</v>
      </c>
    </row>
    <row r="66" spans="2:7" x14ac:dyDescent="0.3">
      <c r="B66" s="2" t="s">
        <v>212</v>
      </c>
      <c r="C66" s="2" t="s">
        <v>114</v>
      </c>
      <c r="D66" s="4">
        <v>260</v>
      </c>
      <c r="E66" s="2" t="s">
        <v>213</v>
      </c>
      <c r="F66" s="2" t="s">
        <v>83</v>
      </c>
      <c r="G66" s="2">
        <v>0</v>
      </c>
    </row>
    <row r="67" spans="2:7" x14ac:dyDescent="0.3">
      <c r="B67" s="2" t="s">
        <v>214</v>
      </c>
      <c r="C67" s="2" t="s">
        <v>139</v>
      </c>
      <c r="D67" s="4">
        <v>169.99999999999997</v>
      </c>
      <c r="E67" s="2" t="s">
        <v>215</v>
      </c>
      <c r="F67" s="2" t="s">
        <v>83</v>
      </c>
      <c r="G67" s="2">
        <v>0</v>
      </c>
    </row>
    <row r="68" spans="2:7" x14ac:dyDescent="0.3">
      <c r="B68" s="2" t="s">
        <v>216</v>
      </c>
      <c r="C68" s="2" t="s">
        <v>151</v>
      </c>
      <c r="D68" s="4">
        <v>229.99999999999994</v>
      </c>
      <c r="E68" s="2" t="s">
        <v>217</v>
      </c>
      <c r="F68" s="2" t="s">
        <v>83</v>
      </c>
      <c r="G68" s="2">
        <v>0</v>
      </c>
    </row>
    <row r="69" spans="2:7" x14ac:dyDescent="0.3">
      <c r="B69" s="2" t="s">
        <v>218</v>
      </c>
      <c r="C69" s="2" t="s">
        <v>163</v>
      </c>
      <c r="D69" s="4">
        <v>359.99999999999989</v>
      </c>
      <c r="E69" s="2" t="s">
        <v>219</v>
      </c>
      <c r="F69" s="2" t="s">
        <v>83</v>
      </c>
      <c r="G69" s="2">
        <v>0</v>
      </c>
    </row>
    <row r="70" spans="2:7" x14ac:dyDescent="0.3">
      <c r="B70" s="2" t="s">
        <v>220</v>
      </c>
      <c r="C70" s="2" t="s">
        <v>175</v>
      </c>
      <c r="D70" s="4">
        <v>290</v>
      </c>
      <c r="E70" s="2" t="s">
        <v>221</v>
      </c>
      <c r="F70" s="2" t="s">
        <v>83</v>
      </c>
      <c r="G70" s="2">
        <v>0</v>
      </c>
    </row>
    <row r="71" spans="2:7" x14ac:dyDescent="0.3">
      <c r="B71" s="2" t="s">
        <v>222</v>
      </c>
      <c r="C71" s="2" t="s">
        <v>187</v>
      </c>
      <c r="D71" s="4">
        <v>360.00000000000006</v>
      </c>
      <c r="E71" s="2" t="s">
        <v>223</v>
      </c>
      <c r="F71" s="2" t="s">
        <v>83</v>
      </c>
      <c r="G71" s="2">
        <v>0</v>
      </c>
    </row>
    <row r="72" spans="2:7" ht="15" thickBot="1" x14ac:dyDescent="0.35">
      <c r="B72" s="1" t="s">
        <v>224</v>
      </c>
      <c r="C72" s="1" t="s">
        <v>199</v>
      </c>
      <c r="D72" s="3">
        <v>349.99999999999989</v>
      </c>
      <c r="E72" s="1" t="s">
        <v>225</v>
      </c>
      <c r="F72" s="1" t="s">
        <v>83</v>
      </c>
      <c r="G7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Отчет о результатах 1</vt:lpstr>
      <vt:lpstr>Отчет об устойчивости 1</vt:lpstr>
      <vt:lpstr>Отчет о пределах 1</vt:lpstr>
      <vt:lpstr>task1</vt:lpstr>
      <vt:lpstr>task1(double)</vt:lpstr>
      <vt:lpstr>task2</vt:lpstr>
      <vt:lpstr>task2(2)</vt:lpstr>
      <vt:lpstr>4report</vt:lpstr>
      <vt:lpstr>Отчет о результатах 2</vt:lpstr>
      <vt:lpstr>Отчет об устойчивости 2</vt:lpstr>
      <vt:lpstr>Отчет о пределах 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Asus</cp:lastModifiedBy>
  <dcterms:created xsi:type="dcterms:W3CDTF">2019-10-09T22:05:42Z</dcterms:created>
  <dcterms:modified xsi:type="dcterms:W3CDTF">2021-10-16T00:08:09Z</dcterms:modified>
</cp:coreProperties>
</file>